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Общая\Соколова\На сайт\"/>
    </mc:Choice>
  </mc:AlternateContent>
  <xr:revisionPtr revIDLastSave="0" documentId="13_ncr:1_{48B3A681-99FB-43B2-818E-D55A1ADAFD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щий" sheetId="1" r:id="rId1"/>
  </sheets>
  <definedNames>
    <definedName name="Z_66129F85_089F_4B3B_8EAE_B5426F2EFEDE_.wvu.Cols" localSheetId="0" hidden="1">общий!#REF!,общий!#REF!</definedName>
    <definedName name="Z_66129F85_089F_4B3B_8EAE_B5426F2EFEDE_.wvu.PrintArea" localSheetId="0" hidden="1">общий!$A$1:$M$791</definedName>
    <definedName name="Z_7185DFAB_C7CA_48F8_9EA6_A54D2AA9A01D_.wvu.PrintArea" localSheetId="0" hidden="1">общий!$A$1:$M$791</definedName>
    <definedName name="Z_960C92CF_D0A8_4BFE_8D33_9BBD6A8F6BCE_.wvu.PrintArea" localSheetId="0" hidden="1">общий!$A$1:$M$791</definedName>
    <definedName name="Z_BA6DDD3B_491E_4641_BA3C_1C742BEAE564_.wvu.PrintArea" localSheetId="0" hidden="1">общий!$A$1:$M$791</definedName>
    <definedName name="Z_D614E27A_E656_41F8_9375_620B167752C4_.wvu.Cols" localSheetId="0" hidden="1">общий!#REF!,общий!#REF!</definedName>
    <definedName name="Z_D614E27A_E656_41F8_9375_620B167752C4_.wvu.PrintArea" localSheetId="0" hidden="1">общий!$A$1:$M$791</definedName>
    <definedName name="Z_F2233D47_D90A_4E0E_907F_82706D6709C9_.wvu.PrintArea" localSheetId="0" hidden="1">общий!$A$1:$M$791</definedName>
    <definedName name="_xlnm.Print_Area" localSheetId="0">общий!$A$1:$M$791</definedName>
  </definedNames>
  <calcPr calcId="191029" iterate="1"/>
  <customWorkbookViews>
    <customWorkbookView name="0114 - Личное представление" guid="{66129F85-089F-4B3B-8EAE-B5426F2EFEDE}" mergeInterval="0" personalView="1" maximized="1" xWindow="1" yWindow="1" windowWidth="1916" windowHeight="832" activeSheetId="1"/>
    <customWorkbookView name="Смородина Екатерина Анатольевна - Личное представление" guid="{D614E27A-E656-41F8-9375-620B167752C4}" mergeInterval="0" personalView="1" maximized="1" xWindow="1" yWindow="1" windowWidth="1920" windowHeight="859" activeSheetId="1"/>
    <customWorkbookView name="0095 - Личное представление" guid="{BA6DDD3B-491E-4641-BA3C-1C742BEAE564}" mergeInterval="0" personalView="1" maximized="1" windowWidth="1916" windowHeight="855" activeSheetId="1"/>
    <customWorkbookView name="0090 - Личное представление" guid="{960C92CF-D0A8-4BFE-8D33-9BBD6A8F6BCE}" mergeInterval="0" personalView="1" maximized="1" windowWidth="1629" windowHeight="772" activeSheetId="1"/>
    <customWorkbookView name="Аристова А.В. - Личное представление" guid="{F2233D47-D90A-4E0E-907F-82706D6709C9}" mergeInterval="0" personalView="1" maximized="1" windowWidth="1916" windowHeight="865" activeSheetId="1"/>
    <customWorkbookView name="Фокина И.А. - Личное представление" guid="{7185DFAB-C7CA-48F8-9EA6-A54D2AA9A01D}" mergeInterval="0" personalView="1" maximized="1" windowWidth="1916" windowHeight="80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4" i="1" l="1"/>
  <c r="C236" i="1"/>
  <c r="K451" i="1"/>
  <c r="L463" i="1"/>
  <c r="L462" i="1"/>
  <c r="K463" i="1"/>
  <c r="K462" i="1"/>
  <c r="K459" i="1"/>
  <c r="L67" i="1" l="1"/>
  <c r="L476" i="1"/>
  <c r="L477" i="1"/>
  <c r="L475" i="1"/>
  <c r="L474" i="1"/>
  <c r="L530" i="1" l="1"/>
  <c r="K530" i="1"/>
  <c r="L529" i="1"/>
  <c r="K529" i="1"/>
  <c r="K531" i="1" l="1"/>
  <c r="H531" i="1"/>
  <c r="L524" i="1"/>
  <c r="K524" i="1"/>
  <c r="L523" i="1"/>
  <c r="K523" i="1"/>
  <c r="L518" i="1"/>
  <c r="K518" i="1"/>
  <c r="I517" i="1"/>
  <c r="K517" i="1" s="1"/>
  <c r="K516" i="1"/>
  <c r="L516" i="1"/>
  <c r="K515" i="1"/>
  <c r="L515" i="1"/>
  <c r="K514" i="1"/>
  <c r="L514" i="1"/>
  <c r="K513" i="1"/>
  <c r="L513" i="1"/>
  <c r="K499" i="1"/>
  <c r="L499" i="1"/>
  <c r="K498" i="1"/>
  <c r="L498" i="1"/>
  <c r="K497" i="1"/>
  <c r="L497" i="1"/>
  <c r="K496" i="1"/>
  <c r="L496" i="1"/>
  <c r="K495" i="1"/>
  <c r="L495" i="1"/>
  <c r="K460" i="1"/>
  <c r="L460" i="1"/>
  <c r="L459" i="1"/>
  <c r="K458" i="1"/>
  <c r="L458" i="1"/>
  <c r="K456" i="1"/>
  <c r="L457" i="1"/>
  <c r="L456" i="1"/>
  <c r="L517" i="1" l="1"/>
  <c r="L652" i="1"/>
  <c r="H652" i="1"/>
  <c r="K652" i="1"/>
  <c r="L233" i="1" l="1"/>
  <c r="C233" i="1"/>
  <c r="L721" i="1"/>
  <c r="K94" i="1"/>
  <c r="K93" i="1"/>
  <c r="L96" i="1" l="1"/>
  <c r="K96" i="1"/>
  <c r="L95" i="1"/>
  <c r="K95" i="1"/>
  <c r="L94" i="1"/>
  <c r="L93" i="1"/>
  <c r="L92" i="1"/>
  <c r="K92" i="1"/>
  <c r="H92" i="1"/>
  <c r="L91" i="1"/>
  <c r="K91" i="1"/>
  <c r="H91" i="1"/>
  <c r="K582" i="1" l="1"/>
  <c r="K581" i="1"/>
  <c r="K580" i="1"/>
  <c r="K579" i="1"/>
  <c r="K578" i="1"/>
  <c r="L579" i="1"/>
  <c r="L580" i="1"/>
  <c r="L581" i="1"/>
  <c r="L582" i="1"/>
  <c r="L578" i="1"/>
  <c r="K569" i="1"/>
  <c r="K568" i="1"/>
  <c r="K567" i="1"/>
  <c r="L569" i="1"/>
  <c r="L568" i="1"/>
  <c r="L567" i="1"/>
  <c r="K566" i="1"/>
  <c r="K565" i="1"/>
  <c r="K564" i="1"/>
  <c r="L566" i="1"/>
  <c r="L565" i="1"/>
  <c r="L564" i="1"/>
  <c r="K563" i="1"/>
  <c r="K562" i="1"/>
  <c r="L563" i="1"/>
  <c r="L562" i="1"/>
  <c r="K561" i="1"/>
  <c r="K560" i="1"/>
  <c r="L561" i="1"/>
  <c r="L560" i="1"/>
  <c r="K545" i="1"/>
  <c r="K507" i="1"/>
  <c r="K546" i="1"/>
  <c r="L545" i="1"/>
  <c r="L546" i="1"/>
  <c r="L528" i="1"/>
  <c r="K527" i="1"/>
  <c r="L527" i="1"/>
  <c r="L522" i="1"/>
  <c r="K521" i="1"/>
  <c r="L521" i="1"/>
  <c r="K510" i="1"/>
  <c r="L508" i="1"/>
  <c r="L509" i="1"/>
  <c r="L510" i="1"/>
  <c r="L511" i="1"/>
  <c r="L512" i="1"/>
  <c r="L507" i="1"/>
  <c r="K493" i="1"/>
  <c r="L491" i="1"/>
  <c r="L492" i="1"/>
  <c r="L493" i="1"/>
  <c r="L494" i="1"/>
  <c r="K490" i="1"/>
  <c r="L490" i="1"/>
  <c r="K472" i="1"/>
  <c r="L470" i="1"/>
  <c r="K470" i="1"/>
  <c r="K454" i="1"/>
  <c r="K453" i="1"/>
  <c r="I452" i="1" l="1"/>
  <c r="K457" i="1" s="1"/>
  <c r="K455" i="1" l="1"/>
  <c r="L451" i="1" l="1"/>
  <c r="L452" i="1"/>
  <c r="L453" i="1"/>
  <c r="L454" i="1"/>
  <c r="L455" i="1"/>
  <c r="J466" i="1"/>
  <c r="J485" i="1"/>
  <c r="J501" i="1" s="1"/>
  <c r="J519" i="1" s="1"/>
  <c r="J525" i="1" s="1"/>
  <c r="J16" i="1" l="1"/>
  <c r="L16" i="1" s="1"/>
  <c r="J15" i="1"/>
  <c r="L15" i="1" s="1"/>
  <c r="J10" i="1"/>
  <c r="L10" i="1" s="1"/>
  <c r="L9" i="1"/>
  <c r="L11" i="1"/>
  <c r="L12" i="1"/>
  <c r="L13" i="1"/>
  <c r="L17" i="1"/>
  <c r="K9" i="1"/>
  <c r="K10" i="1"/>
  <c r="K11" i="1"/>
  <c r="K12" i="1"/>
  <c r="K13" i="1"/>
  <c r="K15" i="1"/>
  <c r="K16" i="1"/>
  <c r="K17" i="1"/>
  <c r="J8" i="1"/>
  <c r="I8" i="1"/>
  <c r="K8" i="1" s="1"/>
  <c r="L8" i="1" l="1"/>
  <c r="L648" i="1"/>
  <c r="L649" i="1"/>
  <c r="K648" i="1"/>
  <c r="K649" i="1"/>
  <c r="H648" i="1"/>
  <c r="H649" i="1"/>
  <c r="L651" i="1"/>
  <c r="K651" i="1"/>
  <c r="H651" i="1"/>
  <c r="L650" i="1"/>
  <c r="K650" i="1"/>
  <c r="H650" i="1"/>
  <c r="L645" i="1"/>
  <c r="K645" i="1"/>
  <c r="H645" i="1"/>
  <c r="L644" i="1"/>
  <c r="K644" i="1"/>
  <c r="H644" i="1"/>
  <c r="L628" i="1"/>
  <c r="K628" i="1"/>
  <c r="H628" i="1"/>
  <c r="H643" i="1"/>
  <c r="L642" i="1"/>
  <c r="K642" i="1"/>
  <c r="H642" i="1"/>
  <c r="L641" i="1"/>
  <c r="K641" i="1"/>
  <c r="H641" i="1"/>
  <c r="L640" i="1"/>
  <c r="K640" i="1"/>
  <c r="H640" i="1"/>
  <c r="L639" i="1"/>
  <c r="K639" i="1"/>
  <c r="H639" i="1"/>
  <c r="K143" i="1"/>
  <c r="L143" i="1"/>
  <c r="K144" i="1"/>
  <c r="L144" i="1"/>
  <c r="K145" i="1"/>
  <c r="L145" i="1"/>
  <c r="K146" i="1"/>
  <c r="L146" i="1"/>
  <c r="K142" i="1"/>
  <c r="L142" i="1"/>
  <c r="L141" i="1"/>
  <c r="K140" i="1"/>
  <c r="K141" i="1"/>
  <c r="L140" i="1"/>
  <c r="H141" i="1"/>
  <c r="H140" i="1"/>
  <c r="L139" i="1"/>
  <c r="K139" i="1"/>
  <c r="H139" i="1"/>
  <c r="L138" i="1"/>
  <c r="K138" i="1"/>
  <c r="H138" i="1"/>
  <c r="L137" i="1"/>
  <c r="L136" i="1"/>
  <c r="K135" i="1"/>
  <c r="K136" i="1"/>
  <c r="K137" i="1"/>
  <c r="L135" i="1"/>
  <c r="K134" i="1"/>
  <c r="L134" i="1"/>
  <c r="H144" i="1"/>
  <c r="H143" i="1"/>
  <c r="H142" i="1"/>
  <c r="H146" i="1"/>
  <c r="H145" i="1"/>
  <c r="H137" i="1"/>
  <c r="H136" i="1"/>
  <c r="H135" i="1"/>
  <c r="H134" i="1"/>
  <c r="L131" i="1"/>
  <c r="K130" i="1"/>
  <c r="K131" i="1"/>
  <c r="L130" i="1"/>
  <c r="H131" i="1" l="1"/>
  <c r="H130" i="1"/>
  <c r="L127" i="1"/>
  <c r="L128" i="1"/>
  <c r="L129" i="1"/>
  <c r="K126" i="1"/>
  <c r="K127" i="1"/>
  <c r="K128" i="1"/>
  <c r="K129" i="1"/>
  <c r="L126" i="1"/>
  <c r="L121" i="1"/>
  <c r="K121" i="1"/>
  <c r="L114" i="1" l="1"/>
  <c r="K114" i="1"/>
  <c r="H114" i="1"/>
  <c r="L111" i="1" l="1"/>
  <c r="L112" i="1"/>
  <c r="L113" i="1"/>
  <c r="L115" i="1"/>
  <c r="L116" i="1"/>
  <c r="L117" i="1"/>
  <c r="L118" i="1"/>
  <c r="L119" i="1"/>
  <c r="L110" i="1"/>
  <c r="K111" i="1"/>
  <c r="K112" i="1"/>
  <c r="K113" i="1"/>
  <c r="K115" i="1"/>
  <c r="K116" i="1"/>
  <c r="K117" i="1"/>
  <c r="K118" i="1"/>
  <c r="K119" i="1"/>
  <c r="K110" i="1"/>
  <c r="L394" i="1" l="1"/>
  <c r="K394" i="1"/>
  <c r="H394" i="1"/>
  <c r="H393" i="1"/>
  <c r="K393" i="1"/>
  <c r="L393" i="1"/>
  <c r="H390" i="1"/>
  <c r="K390" i="1"/>
  <c r="L390" i="1"/>
  <c r="L392" i="1"/>
  <c r="K392" i="1"/>
  <c r="H392" i="1"/>
  <c r="L389" i="1"/>
  <c r="K389" i="1"/>
  <c r="H389" i="1"/>
  <c r="L534" i="1" l="1"/>
  <c r="L535" i="1"/>
  <c r="L536" i="1"/>
  <c r="L537" i="1"/>
  <c r="L538" i="1"/>
  <c r="L539" i="1"/>
  <c r="L540" i="1"/>
  <c r="L541" i="1"/>
  <c r="L547" i="1"/>
  <c r="L548" i="1"/>
  <c r="L570" i="1"/>
  <c r="L571" i="1"/>
  <c r="L583" i="1"/>
  <c r="L584" i="1"/>
  <c r="L585" i="1"/>
  <c r="L586" i="1"/>
  <c r="L587" i="1"/>
  <c r="L588" i="1"/>
  <c r="L589" i="1"/>
  <c r="L590" i="1"/>
  <c r="K534" i="1"/>
  <c r="K535" i="1"/>
  <c r="K536" i="1"/>
  <c r="K537" i="1"/>
  <c r="K538" i="1"/>
  <c r="K539" i="1"/>
  <c r="K540" i="1"/>
  <c r="K541" i="1"/>
  <c r="K543" i="1"/>
  <c r="K544" i="1"/>
  <c r="K547" i="1"/>
  <c r="K548" i="1"/>
  <c r="K550" i="1"/>
  <c r="K551" i="1"/>
  <c r="K552" i="1"/>
  <c r="K553" i="1"/>
  <c r="K554" i="1"/>
  <c r="K555" i="1"/>
  <c r="K556" i="1"/>
  <c r="K557" i="1"/>
  <c r="K558" i="1"/>
  <c r="K559" i="1"/>
  <c r="K570" i="1"/>
  <c r="K571" i="1"/>
  <c r="K573" i="1"/>
  <c r="K574" i="1"/>
  <c r="K575" i="1"/>
  <c r="K576" i="1"/>
  <c r="K577" i="1"/>
  <c r="K583" i="1"/>
  <c r="K584" i="1"/>
  <c r="K585" i="1"/>
  <c r="K586" i="1"/>
  <c r="K587" i="1"/>
  <c r="K588" i="1"/>
  <c r="K589" i="1"/>
  <c r="K590" i="1"/>
  <c r="L165" i="1" l="1"/>
  <c r="L162" i="1"/>
  <c r="K165" i="1"/>
  <c r="K162" i="1"/>
  <c r="L599" i="1"/>
  <c r="K599" i="1"/>
  <c r="H619" i="1"/>
  <c r="L620" i="1"/>
  <c r="L621" i="1"/>
  <c r="K620" i="1"/>
  <c r="K621" i="1"/>
  <c r="K619" i="1"/>
  <c r="L618" i="1"/>
  <c r="L619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4" i="1"/>
  <c r="L605" i="1"/>
  <c r="K604" i="1"/>
  <c r="K605" i="1"/>
  <c r="L603" i="1"/>
  <c r="K603" i="1"/>
  <c r="L602" i="1"/>
  <c r="K602" i="1"/>
  <c r="L601" i="1"/>
  <c r="K601" i="1"/>
  <c r="L600" i="1"/>
  <c r="K600" i="1"/>
  <c r="L598" i="1"/>
  <c r="K598" i="1"/>
  <c r="K762" i="1" l="1"/>
  <c r="L762" i="1"/>
  <c r="H762" i="1"/>
  <c r="K758" i="1"/>
  <c r="L758" i="1"/>
  <c r="H758" i="1"/>
  <c r="L768" i="1" l="1"/>
  <c r="K768" i="1"/>
  <c r="L767" i="1"/>
  <c r="K767" i="1"/>
  <c r="L766" i="1"/>
  <c r="K766" i="1"/>
  <c r="L765" i="1"/>
  <c r="K765" i="1"/>
  <c r="L764" i="1"/>
  <c r="K764" i="1"/>
  <c r="L763" i="1"/>
  <c r="K763" i="1"/>
  <c r="L761" i="1"/>
  <c r="K761" i="1"/>
  <c r="L760" i="1"/>
  <c r="K760" i="1"/>
  <c r="L759" i="1"/>
  <c r="K759" i="1"/>
  <c r="L757" i="1"/>
  <c r="K757" i="1"/>
  <c r="L756" i="1"/>
  <c r="K756" i="1"/>
  <c r="L755" i="1"/>
  <c r="K755" i="1"/>
  <c r="L754" i="1"/>
  <c r="K754" i="1"/>
  <c r="L753" i="1"/>
  <c r="K753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L735" i="1"/>
  <c r="K735" i="1"/>
  <c r="L734" i="1"/>
  <c r="L733" i="1"/>
  <c r="K733" i="1"/>
  <c r="L732" i="1"/>
  <c r="L731" i="1"/>
  <c r="K731" i="1"/>
  <c r="L730" i="1"/>
  <c r="K730" i="1"/>
  <c r="L729" i="1"/>
  <c r="K729" i="1"/>
  <c r="L726" i="1"/>
  <c r="K726" i="1"/>
  <c r="L725" i="1"/>
  <c r="K725" i="1"/>
  <c r="L724" i="1"/>
  <c r="K724" i="1"/>
  <c r="L723" i="1"/>
  <c r="K723" i="1"/>
  <c r="L722" i="1"/>
  <c r="K722" i="1"/>
  <c r="L718" i="1"/>
  <c r="K718" i="1"/>
  <c r="L717" i="1"/>
  <c r="K717" i="1"/>
  <c r="L716" i="1"/>
  <c r="K716" i="1"/>
  <c r="L715" i="1"/>
  <c r="K715" i="1"/>
  <c r="L626" i="1" l="1"/>
  <c r="K626" i="1"/>
  <c r="L625" i="1"/>
  <c r="K625" i="1"/>
  <c r="L624" i="1"/>
  <c r="K624" i="1"/>
  <c r="L623" i="1"/>
  <c r="K623" i="1"/>
  <c r="L622" i="1"/>
  <c r="K622" i="1"/>
  <c r="L597" i="1"/>
  <c r="K597" i="1"/>
  <c r="L596" i="1"/>
  <c r="K596" i="1"/>
  <c r="L595" i="1"/>
  <c r="K595" i="1"/>
  <c r="L594" i="1"/>
  <c r="K594" i="1"/>
  <c r="L593" i="1"/>
  <c r="K593" i="1"/>
  <c r="L592" i="1"/>
  <c r="L629" i="1"/>
  <c r="K592" i="1"/>
  <c r="K629" i="1"/>
  <c r="L34" i="1"/>
  <c r="L33" i="1"/>
  <c r="L31" i="1"/>
  <c r="K34" i="1"/>
  <c r="K33" i="1"/>
  <c r="K31" i="1"/>
  <c r="L30" i="1"/>
  <c r="K30" i="1"/>
  <c r="L29" i="1"/>
  <c r="L27" i="1"/>
  <c r="K29" i="1"/>
  <c r="K25" i="1"/>
  <c r="L133" i="1"/>
  <c r="L132" i="1"/>
  <c r="K133" i="1"/>
  <c r="K132" i="1"/>
  <c r="L125" i="1"/>
  <c r="L124" i="1"/>
  <c r="K125" i="1"/>
  <c r="K124" i="1"/>
  <c r="L123" i="1"/>
  <c r="K123" i="1"/>
  <c r="L122" i="1"/>
  <c r="K122" i="1"/>
  <c r="L404" i="1"/>
  <c r="K404" i="1"/>
  <c r="L403" i="1"/>
  <c r="K403" i="1"/>
  <c r="L402" i="1"/>
  <c r="K402" i="1"/>
  <c r="L400" i="1"/>
  <c r="K400" i="1"/>
  <c r="L399" i="1"/>
  <c r="K399" i="1"/>
  <c r="L398" i="1"/>
  <c r="K398" i="1"/>
  <c r="L397" i="1"/>
  <c r="K397" i="1"/>
  <c r="L396" i="1"/>
  <c r="K396" i="1"/>
  <c r="L395" i="1"/>
  <c r="K395" i="1"/>
  <c r="L391" i="1"/>
  <c r="K391" i="1"/>
  <c r="L388" i="1"/>
  <c r="K388" i="1"/>
  <c r="L387" i="1"/>
  <c r="K387" i="1"/>
  <c r="K406" i="1"/>
  <c r="L235" i="1"/>
  <c r="L234" i="1"/>
  <c r="K235" i="1"/>
  <c r="K234" i="1"/>
  <c r="K205" i="1"/>
  <c r="K204" i="1"/>
  <c r="L205" i="1"/>
  <c r="L204" i="1"/>
  <c r="L646" i="1"/>
  <c r="L638" i="1"/>
  <c r="L637" i="1"/>
  <c r="L636" i="1"/>
  <c r="K646" i="1"/>
  <c r="K638" i="1"/>
  <c r="K637" i="1"/>
  <c r="K636" i="1"/>
  <c r="L219" i="1"/>
  <c r="K219" i="1"/>
  <c r="L218" i="1"/>
  <c r="K218" i="1"/>
  <c r="L217" i="1"/>
  <c r="K217" i="1"/>
  <c r="L216" i="1"/>
  <c r="K216" i="1"/>
  <c r="L215" i="1"/>
  <c r="L214" i="1"/>
  <c r="K215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3" i="1"/>
  <c r="K203" i="1"/>
  <c r="L202" i="1"/>
  <c r="K202" i="1"/>
  <c r="L201" i="1"/>
  <c r="K201" i="1"/>
  <c r="L200" i="1"/>
  <c r="K200" i="1"/>
  <c r="K199" i="1"/>
  <c r="L199" i="1"/>
  <c r="L198" i="1"/>
  <c r="K198" i="1"/>
  <c r="L197" i="1"/>
  <c r="K197" i="1"/>
  <c r="K196" i="1"/>
  <c r="L196" i="1"/>
  <c r="L195" i="1"/>
  <c r="K195" i="1"/>
  <c r="L194" i="1"/>
  <c r="K194" i="1"/>
  <c r="L193" i="1"/>
  <c r="K193" i="1"/>
  <c r="L192" i="1"/>
  <c r="L191" i="1"/>
  <c r="L190" i="1"/>
  <c r="L189" i="1"/>
  <c r="L188" i="1"/>
  <c r="K192" i="1"/>
  <c r="K191" i="1"/>
  <c r="K190" i="1"/>
  <c r="K189" i="1"/>
  <c r="K188" i="1"/>
  <c r="L187" i="1"/>
  <c r="K187" i="1"/>
  <c r="L186" i="1"/>
  <c r="K186" i="1"/>
  <c r="L185" i="1"/>
  <c r="L184" i="1"/>
  <c r="K185" i="1"/>
  <c r="K184" i="1"/>
  <c r="K183" i="1"/>
  <c r="L183" i="1"/>
  <c r="L182" i="1"/>
  <c r="K182" i="1"/>
  <c r="K177" i="1"/>
  <c r="L635" i="1"/>
  <c r="L634" i="1"/>
  <c r="L633" i="1"/>
  <c r="L632" i="1"/>
  <c r="L631" i="1"/>
  <c r="L630" i="1"/>
  <c r="K635" i="1"/>
  <c r="K634" i="1"/>
  <c r="K633" i="1"/>
  <c r="K632" i="1"/>
  <c r="K631" i="1"/>
  <c r="K630" i="1"/>
  <c r="L220" i="1"/>
  <c r="K220" i="1"/>
  <c r="L231" i="1"/>
  <c r="L230" i="1"/>
  <c r="L229" i="1"/>
  <c r="L228" i="1"/>
  <c r="L227" i="1"/>
  <c r="K231" i="1"/>
  <c r="K230" i="1"/>
  <c r="K229" i="1"/>
  <c r="K228" i="1"/>
  <c r="K227" i="1"/>
  <c r="L226" i="1"/>
  <c r="L225" i="1"/>
  <c r="L224" i="1"/>
  <c r="L223" i="1"/>
  <c r="L222" i="1"/>
  <c r="K226" i="1"/>
  <c r="K225" i="1"/>
  <c r="K224" i="1"/>
  <c r="K223" i="1"/>
  <c r="K222" i="1"/>
  <c r="L221" i="1"/>
  <c r="L177" i="1"/>
  <c r="K221" i="1"/>
  <c r="L790" i="1"/>
  <c r="K790" i="1"/>
  <c r="H790" i="1"/>
  <c r="L789" i="1"/>
  <c r="K789" i="1"/>
  <c r="H789" i="1"/>
  <c r="L788" i="1"/>
  <c r="K788" i="1"/>
  <c r="H788" i="1"/>
  <c r="L787" i="1"/>
  <c r="K787" i="1"/>
  <c r="H787" i="1"/>
  <c r="L786" i="1"/>
  <c r="K786" i="1"/>
  <c r="H786" i="1"/>
  <c r="L785" i="1"/>
  <c r="K785" i="1"/>
  <c r="H785" i="1"/>
  <c r="L383" i="1" l="1"/>
  <c r="L384" i="1"/>
  <c r="L385" i="1"/>
  <c r="K382" i="1"/>
  <c r="L382" i="1"/>
  <c r="L375" i="1"/>
  <c r="L381" i="1" l="1"/>
  <c r="K384" i="1"/>
  <c r="K375" i="1"/>
  <c r="L374" i="1"/>
  <c r="K374" i="1"/>
  <c r="L373" i="1"/>
  <c r="K373" i="1"/>
  <c r="L372" i="1"/>
  <c r="K372" i="1"/>
  <c r="L371" i="1"/>
  <c r="L370" i="1"/>
  <c r="K370" i="1"/>
  <c r="L369" i="1"/>
  <c r="L368" i="1"/>
  <c r="K368" i="1"/>
  <c r="L367" i="1"/>
  <c r="L366" i="1"/>
  <c r="K366" i="1"/>
  <c r="L365" i="1"/>
  <c r="L364" i="1"/>
  <c r="K364" i="1"/>
  <c r="L363" i="1"/>
  <c r="K363" i="1"/>
  <c r="L362" i="1"/>
  <c r="L361" i="1"/>
  <c r="K361" i="1"/>
  <c r="L360" i="1"/>
  <c r="L359" i="1"/>
  <c r="L358" i="1"/>
  <c r="K358" i="1"/>
  <c r="L432" i="1" l="1"/>
  <c r="L433" i="1"/>
  <c r="L434" i="1"/>
  <c r="L435" i="1"/>
  <c r="L436" i="1"/>
  <c r="L437" i="1"/>
  <c r="L438" i="1"/>
  <c r="L439" i="1"/>
  <c r="L440" i="1"/>
  <c r="L441" i="1"/>
  <c r="L442" i="1"/>
  <c r="L443" i="1"/>
  <c r="L444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L431" i="1"/>
  <c r="K431" i="1"/>
  <c r="H7" i="1"/>
  <c r="K7" i="1"/>
  <c r="L7" i="1"/>
  <c r="H8" i="1"/>
  <c r="H9" i="1"/>
  <c r="H10" i="1"/>
  <c r="A11" i="1"/>
  <c r="A12" i="1" s="1"/>
  <c r="A14" i="1" s="1"/>
  <c r="A15" i="1" s="1"/>
  <c r="H11" i="1"/>
  <c r="H12" i="1"/>
  <c r="H13" i="1"/>
  <c r="H14" i="1"/>
  <c r="H15" i="1"/>
  <c r="H16" i="1"/>
  <c r="C17" i="1"/>
  <c r="H17" i="1"/>
  <c r="H18" i="1"/>
  <c r="K18" i="1"/>
  <c r="L18" i="1"/>
  <c r="H19" i="1"/>
  <c r="K19" i="1"/>
  <c r="L19" i="1"/>
  <c r="H20" i="1"/>
  <c r="K20" i="1"/>
  <c r="L20" i="1"/>
  <c r="H21" i="1"/>
  <c r="K21" i="1"/>
  <c r="L21" i="1"/>
  <c r="H22" i="1"/>
  <c r="K22" i="1"/>
  <c r="L22" i="1"/>
  <c r="H23" i="1"/>
  <c r="K23" i="1"/>
  <c r="L23" i="1"/>
  <c r="H24" i="1"/>
  <c r="K24" i="1"/>
  <c r="L24" i="1"/>
  <c r="H25" i="1"/>
  <c r="L25" i="1"/>
  <c r="L26" i="1"/>
  <c r="H29" i="1"/>
  <c r="H30" i="1"/>
  <c r="H31" i="1"/>
  <c r="H32" i="1"/>
  <c r="H33" i="1"/>
  <c r="H34" i="1"/>
  <c r="H36" i="1"/>
  <c r="H37" i="1"/>
  <c r="H38" i="1"/>
  <c r="I38" i="1"/>
  <c r="K38" i="1" s="1"/>
  <c r="F39" i="1"/>
  <c r="I39" i="1" s="1"/>
  <c r="H39" i="1"/>
  <c r="H40" i="1"/>
  <c r="F41" i="1"/>
  <c r="I41" i="1" s="1"/>
  <c r="K41" i="1" s="1"/>
  <c r="H41" i="1"/>
  <c r="H42" i="1"/>
  <c r="I42" i="1"/>
  <c r="K42" i="1" s="1"/>
  <c r="H43" i="1"/>
  <c r="I43" i="1"/>
  <c r="K43" i="1" s="1"/>
  <c r="H44" i="1"/>
  <c r="I44" i="1"/>
  <c r="K44" i="1" s="1"/>
  <c r="H45" i="1"/>
  <c r="I45" i="1"/>
  <c r="K45" i="1" s="1"/>
  <c r="H46" i="1"/>
  <c r="I46" i="1"/>
  <c r="K46" i="1" s="1"/>
  <c r="H47" i="1"/>
  <c r="I47" i="1"/>
  <c r="K47" i="1" s="1"/>
  <c r="H48" i="1"/>
  <c r="I48" i="1"/>
  <c r="K48" i="1" s="1"/>
  <c r="H49" i="1"/>
  <c r="H50" i="1"/>
  <c r="H51" i="1"/>
  <c r="I51" i="1"/>
  <c r="K51" i="1" s="1"/>
  <c r="H52" i="1"/>
  <c r="I52" i="1"/>
  <c r="K52" i="1" s="1"/>
  <c r="H53" i="1"/>
  <c r="I53" i="1"/>
  <c r="K53" i="1" s="1"/>
  <c r="H54" i="1"/>
  <c r="I54" i="1"/>
  <c r="K54" i="1" s="1"/>
  <c r="H55" i="1"/>
  <c r="I55" i="1"/>
  <c r="K55" i="1" s="1"/>
  <c r="H56" i="1"/>
  <c r="K56" i="1"/>
  <c r="L56" i="1"/>
  <c r="H57" i="1"/>
  <c r="I57" i="1"/>
  <c r="K57" i="1" s="1"/>
  <c r="H58" i="1"/>
  <c r="I58" i="1"/>
  <c r="K58" i="1" s="1"/>
  <c r="H59" i="1"/>
  <c r="I59" i="1"/>
  <c r="K59" i="1" s="1"/>
  <c r="H60" i="1"/>
  <c r="I60" i="1"/>
  <c r="K60" i="1" s="1"/>
  <c r="H61" i="1"/>
  <c r="K61" i="1"/>
  <c r="L61" i="1"/>
  <c r="H62" i="1"/>
  <c r="I62" i="1"/>
  <c r="K62" i="1" s="1"/>
  <c r="H63" i="1"/>
  <c r="J63" i="1"/>
  <c r="J64" i="1" s="1"/>
  <c r="K63" i="1"/>
  <c r="H64" i="1"/>
  <c r="I64" i="1"/>
  <c r="K64" i="1" s="1"/>
  <c r="H65" i="1"/>
  <c r="I65" i="1"/>
  <c r="K65" i="1" s="1"/>
  <c r="H66" i="1"/>
  <c r="I66" i="1"/>
  <c r="H68" i="1"/>
  <c r="I68" i="1"/>
  <c r="K68" i="1" s="1"/>
  <c r="H70" i="1"/>
  <c r="K70" i="1"/>
  <c r="L70" i="1"/>
  <c r="H71" i="1"/>
  <c r="K71" i="1"/>
  <c r="L71" i="1"/>
  <c r="H72" i="1"/>
  <c r="K72" i="1"/>
  <c r="L72" i="1"/>
  <c r="H73" i="1"/>
  <c r="K73" i="1"/>
  <c r="L73" i="1"/>
  <c r="C74" i="1"/>
  <c r="H74" i="1"/>
  <c r="K74" i="1"/>
  <c r="L74" i="1"/>
  <c r="H75" i="1"/>
  <c r="K75" i="1"/>
  <c r="L75" i="1"/>
  <c r="H76" i="1"/>
  <c r="K76" i="1"/>
  <c r="L76" i="1"/>
  <c r="H77" i="1"/>
  <c r="K77" i="1"/>
  <c r="L77" i="1"/>
  <c r="H78" i="1"/>
  <c r="K78" i="1"/>
  <c r="L78" i="1"/>
  <c r="H79" i="1"/>
  <c r="K79" i="1"/>
  <c r="L79" i="1"/>
  <c r="H80" i="1"/>
  <c r="K80" i="1"/>
  <c r="L80" i="1"/>
  <c r="H81" i="1"/>
  <c r="K81" i="1"/>
  <c r="L81" i="1"/>
  <c r="H82" i="1"/>
  <c r="K82" i="1"/>
  <c r="L82" i="1"/>
  <c r="C83" i="1"/>
  <c r="H83" i="1"/>
  <c r="H85" i="1"/>
  <c r="K85" i="1"/>
  <c r="L85" i="1"/>
  <c r="H86" i="1"/>
  <c r="K86" i="1"/>
  <c r="L86" i="1"/>
  <c r="H87" i="1"/>
  <c r="K87" i="1"/>
  <c r="L87" i="1"/>
  <c r="H88" i="1"/>
  <c r="K88" i="1"/>
  <c r="L88" i="1"/>
  <c r="H89" i="1"/>
  <c r="K89" i="1"/>
  <c r="L89" i="1"/>
  <c r="H90" i="1"/>
  <c r="K90" i="1"/>
  <c r="L90" i="1"/>
  <c r="A97" i="1"/>
  <c r="A98" i="1" s="1"/>
  <c r="A100" i="1" s="1"/>
  <c r="H97" i="1"/>
  <c r="K97" i="1"/>
  <c r="L97" i="1"/>
  <c r="H99" i="1"/>
  <c r="K99" i="1"/>
  <c r="L99" i="1"/>
  <c r="H100" i="1"/>
  <c r="K100" i="1"/>
  <c r="L100" i="1"/>
  <c r="H101" i="1"/>
  <c r="K101" i="1"/>
  <c r="L101" i="1"/>
  <c r="A102" i="1"/>
  <c r="H102" i="1"/>
  <c r="K102" i="1"/>
  <c r="L102" i="1"/>
  <c r="H104" i="1"/>
  <c r="K104" i="1"/>
  <c r="L104" i="1"/>
  <c r="H105" i="1"/>
  <c r="K105" i="1"/>
  <c r="L105" i="1"/>
  <c r="H106" i="1"/>
  <c r="K106" i="1"/>
  <c r="L106" i="1"/>
  <c r="H107" i="1"/>
  <c r="K107" i="1"/>
  <c r="L107" i="1"/>
  <c r="H108" i="1"/>
  <c r="I108" i="1"/>
  <c r="H110" i="1"/>
  <c r="H111" i="1"/>
  <c r="H112" i="1"/>
  <c r="H113" i="1"/>
  <c r="H115" i="1"/>
  <c r="H116" i="1"/>
  <c r="H117" i="1"/>
  <c r="H118" i="1"/>
  <c r="H119" i="1"/>
  <c r="H121" i="1"/>
  <c r="H122" i="1"/>
  <c r="H123" i="1"/>
  <c r="H124" i="1"/>
  <c r="H125" i="1"/>
  <c r="H126" i="1"/>
  <c r="H127" i="1"/>
  <c r="H128" i="1"/>
  <c r="H129" i="1"/>
  <c r="H132" i="1"/>
  <c r="H133" i="1"/>
  <c r="H149" i="1"/>
  <c r="K149" i="1"/>
  <c r="L149" i="1"/>
  <c r="H150" i="1"/>
  <c r="K150" i="1"/>
  <c r="L150" i="1"/>
  <c r="H151" i="1"/>
  <c r="K151" i="1"/>
  <c r="L151" i="1"/>
  <c r="H152" i="1"/>
  <c r="K152" i="1"/>
  <c r="L152" i="1"/>
  <c r="H154" i="1"/>
  <c r="K154" i="1"/>
  <c r="L154" i="1"/>
  <c r="H155" i="1"/>
  <c r="K155" i="1"/>
  <c r="L155" i="1"/>
  <c r="H157" i="1"/>
  <c r="K157" i="1"/>
  <c r="L157" i="1"/>
  <c r="H158" i="1"/>
  <c r="K158" i="1"/>
  <c r="L158" i="1"/>
  <c r="H162" i="1"/>
  <c r="H163" i="1"/>
  <c r="H164" i="1"/>
  <c r="H165" i="1"/>
  <c r="H167" i="1"/>
  <c r="K167" i="1"/>
  <c r="L167" i="1"/>
  <c r="H168" i="1"/>
  <c r="K168" i="1"/>
  <c r="L168" i="1"/>
  <c r="H169" i="1"/>
  <c r="K169" i="1"/>
  <c r="L169" i="1"/>
  <c r="H170" i="1"/>
  <c r="K170" i="1"/>
  <c r="L170" i="1"/>
  <c r="K171" i="1"/>
  <c r="L171" i="1"/>
  <c r="H172" i="1"/>
  <c r="K172" i="1"/>
  <c r="L172" i="1"/>
  <c r="H173" i="1"/>
  <c r="K173" i="1"/>
  <c r="L173" i="1"/>
  <c r="H174" i="1"/>
  <c r="K174" i="1"/>
  <c r="L174" i="1"/>
  <c r="H175" i="1"/>
  <c r="K175" i="1"/>
  <c r="L175" i="1"/>
  <c r="H176" i="1"/>
  <c r="K176" i="1"/>
  <c r="L176" i="1"/>
  <c r="H177" i="1"/>
  <c r="H182" i="1"/>
  <c r="H183" i="1"/>
  <c r="H184" i="1"/>
  <c r="H185" i="1"/>
  <c r="H186" i="1"/>
  <c r="C187" i="1"/>
  <c r="H187" i="1"/>
  <c r="H188" i="1"/>
  <c r="H189" i="1"/>
  <c r="H190" i="1"/>
  <c r="H191" i="1"/>
  <c r="H192" i="1"/>
  <c r="C193" i="1"/>
  <c r="C197" i="1" s="1"/>
  <c r="C201" i="1" s="1"/>
  <c r="C209" i="1" s="1"/>
  <c r="H193" i="1"/>
  <c r="H194" i="1"/>
  <c r="C195" i="1"/>
  <c r="C199" i="1" s="1"/>
  <c r="C203" i="1" s="1"/>
  <c r="C211" i="1" s="1"/>
  <c r="C215" i="1" s="1"/>
  <c r="H195" i="1"/>
  <c r="H196" i="1"/>
  <c r="H197" i="1"/>
  <c r="H198" i="1"/>
  <c r="H199" i="1"/>
  <c r="H200" i="1"/>
  <c r="H201" i="1"/>
  <c r="H202" i="1"/>
  <c r="H203" i="1"/>
  <c r="H204" i="1"/>
  <c r="H205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C234" i="1"/>
  <c r="H234" i="1"/>
  <c r="H235" i="1"/>
  <c r="H238" i="1"/>
  <c r="K238" i="1"/>
  <c r="L238" i="1"/>
  <c r="H239" i="1"/>
  <c r="K239" i="1"/>
  <c r="L239" i="1"/>
  <c r="H240" i="1"/>
  <c r="K240" i="1"/>
  <c r="L240" i="1"/>
  <c r="H241" i="1"/>
  <c r="K241" i="1"/>
  <c r="L241" i="1"/>
  <c r="L242" i="1"/>
  <c r="L243" i="1"/>
  <c r="H244" i="1"/>
  <c r="K244" i="1"/>
  <c r="L244" i="1"/>
  <c r="H245" i="1"/>
  <c r="K245" i="1"/>
  <c r="L245" i="1"/>
  <c r="L246" i="1"/>
  <c r="H247" i="1"/>
  <c r="K247" i="1"/>
  <c r="L247" i="1"/>
  <c r="H248" i="1"/>
  <c r="K248" i="1"/>
  <c r="L248" i="1"/>
  <c r="H249" i="1"/>
  <c r="K249" i="1"/>
  <c r="L249" i="1"/>
  <c r="H250" i="1"/>
  <c r="K250" i="1"/>
  <c r="L250" i="1"/>
  <c r="H251" i="1"/>
  <c r="K251" i="1"/>
  <c r="L251" i="1"/>
  <c r="H252" i="1"/>
  <c r="K252" i="1"/>
  <c r="L252" i="1"/>
  <c r="H253" i="1"/>
  <c r="K253" i="1"/>
  <c r="L253" i="1"/>
  <c r="H254" i="1"/>
  <c r="K254" i="1"/>
  <c r="L254" i="1"/>
  <c r="H255" i="1"/>
  <c r="K255" i="1"/>
  <c r="L255" i="1"/>
  <c r="H258" i="1"/>
  <c r="K258" i="1"/>
  <c r="L258" i="1"/>
  <c r="E259" i="1"/>
  <c r="H259" i="1" s="1"/>
  <c r="J259" i="1"/>
  <c r="L259" i="1" s="1"/>
  <c r="H260" i="1"/>
  <c r="K260" i="1"/>
  <c r="L260" i="1"/>
  <c r="H261" i="1"/>
  <c r="K261" i="1"/>
  <c r="L261" i="1"/>
  <c r="H262" i="1"/>
  <c r="K262" i="1"/>
  <c r="L262" i="1"/>
  <c r="H263" i="1"/>
  <c r="K263" i="1"/>
  <c r="L263" i="1"/>
  <c r="H264" i="1"/>
  <c r="K264" i="1"/>
  <c r="L264" i="1"/>
  <c r="H265" i="1"/>
  <c r="K265" i="1"/>
  <c r="L265" i="1"/>
  <c r="H266" i="1"/>
  <c r="K266" i="1"/>
  <c r="L266" i="1"/>
  <c r="H267" i="1"/>
  <c r="K267" i="1"/>
  <c r="L267" i="1"/>
  <c r="H268" i="1"/>
  <c r="K268" i="1"/>
  <c r="L268" i="1"/>
  <c r="H269" i="1"/>
  <c r="H270" i="1"/>
  <c r="H271" i="1"/>
  <c r="H272" i="1"/>
  <c r="H273" i="1"/>
  <c r="K273" i="1"/>
  <c r="L273" i="1"/>
  <c r="H274" i="1"/>
  <c r="K274" i="1"/>
  <c r="L274" i="1"/>
  <c r="H275" i="1"/>
  <c r="K275" i="1"/>
  <c r="L275" i="1"/>
  <c r="H276" i="1"/>
  <c r="K276" i="1"/>
  <c r="L276" i="1"/>
  <c r="H277" i="1"/>
  <c r="H278" i="1"/>
  <c r="H280" i="1"/>
  <c r="K280" i="1"/>
  <c r="L280" i="1"/>
  <c r="H281" i="1"/>
  <c r="K281" i="1"/>
  <c r="L281" i="1"/>
  <c r="H282" i="1"/>
  <c r="K282" i="1"/>
  <c r="L282" i="1"/>
  <c r="B284" i="1"/>
  <c r="H284" i="1"/>
  <c r="K284" i="1"/>
  <c r="L284" i="1"/>
  <c r="H285" i="1"/>
  <c r="K285" i="1"/>
  <c r="L285" i="1"/>
  <c r="H286" i="1"/>
  <c r="K286" i="1"/>
  <c r="L286" i="1"/>
  <c r="H287" i="1"/>
  <c r="K287" i="1"/>
  <c r="L287" i="1"/>
  <c r="H288" i="1"/>
  <c r="K288" i="1"/>
  <c r="L288" i="1"/>
  <c r="H289" i="1"/>
  <c r="K289" i="1"/>
  <c r="L289" i="1"/>
  <c r="H290" i="1"/>
  <c r="K290" i="1"/>
  <c r="L290" i="1"/>
  <c r="H291" i="1"/>
  <c r="K291" i="1"/>
  <c r="L291" i="1"/>
  <c r="H293" i="1"/>
  <c r="K293" i="1"/>
  <c r="L293" i="1"/>
  <c r="H294" i="1"/>
  <c r="K294" i="1"/>
  <c r="L294" i="1"/>
  <c r="H296" i="1"/>
  <c r="K296" i="1"/>
  <c r="L296" i="1"/>
  <c r="H297" i="1"/>
  <c r="K297" i="1"/>
  <c r="L297" i="1"/>
  <c r="H298" i="1"/>
  <c r="K298" i="1"/>
  <c r="L298" i="1"/>
  <c r="H299" i="1"/>
  <c r="K299" i="1"/>
  <c r="L299" i="1"/>
  <c r="H300" i="1"/>
  <c r="K300" i="1"/>
  <c r="L300" i="1"/>
  <c r="B302" i="1"/>
  <c r="H302" i="1"/>
  <c r="K302" i="1"/>
  <c r="L302" i="1"/>
  <c r="H303" i="1"/>
  <c r="K303" i="1"/>
  <c r="L303" i="1"/>
  <c r="H304" i="1"/>
  <c r="K304" i="1"/>
  <c r="L304" i="1"/>
  <c r="H305" i="1"/>
  <c r="K305" i="1"/>
  <c r="L305" i="1"/>
  <c r="H306" i="1"/>
  <c r="K306" i="1"/>
  <c r="L306" i="1"/>
  <c r="H307" i="1"/>
  <c r="K307" i="1"/>
  <c r="L307" i="1"/>
  <c r="H309" i="1"/>
  <c r="K309" i="1"/>
  <c r="L309" i="1"/>
  <c r="H310" i="1"/>
  <c r="K310" i="1"/>
  <c r="L310" i="1"/>
  <c r="H312" i="1"/>
  <c r="K312" i="1"/>
  <c r="L312" i="1"/>
  <c r="H313" i="1"/>
  <c r="K313" i="1"/>
  <c r="L313" i="1"/>
  <c r="H314" i="1"/>
  <c r="K314" i="1"/>
  <c r="L314" i="1"/>
  <c r="H315" i="1"/>
  <c r="K315" i="1"/>
  <c r="L315" i="1"/>
  <c r="H316" i="1"/>
  <c r="H318" i="1"/>
  <c r="K318" i="1"/>
  <c r="L318" i="1"/>
  <c r="H319" i="1"/>
  <c r="K319" i="1"/>
  <c r="L319" i="1"/>
  <c r="H321" i="1"/>
  <c r="K321" i="1"/>
  <c r="L321" i="1"/>
  <c r="H322" i="1"/>
  <c r="K322" i="1"/>
  <c r="L322" i="1"/>
  <c r="H323" i="1"/>
  <c r="K323" i="1"/>
  <c r="L323" i="1"/>
  <c r="H324" i="1"/>
  <c r="K324" i="1"/>
  <c r="L324" i="1"/>
  <c r="H325" i="1"/>
  <c r="K325" i="1"/>
  <c r="L325" i="1"/>
  <c r="H326" i="1"/>
  <c r="K326" i="1"/>
  <c r="L326" i="1"/>
  <c r="H327" i="1"/>
  <c r="K327" i="1"/>
  <c r="L327" i="1"/>
  <c r="H328" i="1"/>
  <c r="K328" i="1"/>
  <c r="L328" i="1"/>
  <c r="H330" i="1"/>
  <c r="K330" i="1"/>
  <c r="L330" i="1"/>
  <c r="H331" i="1"/>
  <c r="K331" i="1"/>
  <c r="L331" i="1"/>
  <c r="H332" i="1"/>
  <c r="K332" i="1"/>
  <c r="L332" i="1"/>
  <c r="H333" i="1"/>
  <c r="K333" i="1"/>
  <c r="L333" i="1"/>
  <c r="H335" i="1"/>
  <c r="K335" i="1"/>
  <c r="L335" i="1"/>
  <c r="H336" i="1"/>
  <c r="K336" i="1"/>
  <c r="L336" i="1"/>
  <c r="H337" i="1"/>
  <c r="K337" i="1"/>
  <c r="L337" i="1"/>
  <c r="H338" i="1"/>
  <c r="K338" i="1"/>
  <c r="L338" i="1"/>
  <c r="H339" i="1"/>
  <c r="K339" i="1"/>
  <c r="L339" i="1"/>
  <c r="H340" i="1"/>
  <c r="K340" i="1"/>
  <c r="L340" i="1"/>
  <c r="H341" i="1"/>
  <c r="K341" i="1"/>
  <c r="L341" i="1"/>
  <c r="H342" i="1"/>
  <c r="K342" i="1"/>
  <c r="L342" i="1"/>
  <c r="H343" i="1"/>
  <c r="K343" i="1"/>
  <c r="L343" i="1"/>
  <c r="H344" i="1"/>
  <c r="K344" i="1"/>
  <c r="L344" i="1"/>
  <c r="H345" i="1"/>
  <c r="K345" i="1"/>
  <c r="L345" i="1"/>
  <c r="H346" i="1"/>
  <c r="K346" i="1"/>
  <c r="L346" i="1"/>
  <c r="H347" i="1"/>
  <c r="K347" i="1"/>
  <c r="L347" i="1"/>
  <c r="H348" i="1"/>
  <c r="K348" i="1"/>
  <c r="L348" i="1"/>
  <c r="H349" i="1"/>
  <c r="K349" i="1"/>
  <c r="L349" i="1"/>
  <c r="H350" i="1"/>
  <c r="K350" i="1"/>
  <c r="L350" i="1"/>
  <c r="H352" i="1"/>
  <c r="K352" i="1"/>
  <c r="L352" i="1"/>
  <c r="H353" i="1"/>
  <c r="K353" i="1"/>
  <c r="L353" i="1"/>
  <c r="H354" i="1"/>
  <c r="K354" i="1"/>
  <c r="L354" i="1"/>
  <c r="H355" i="1"/>
  <c r="K355" i="1"/>
  <c r="L355" i="1"/>
  <c r="H356" i="1"/>
  <c r="K356" i="1"/>
  <c r="L356" i="1"/>
  <c r="H358" i="1"/>
  <c r="E359" i="1"/>
  <c r="E360" i="1"/>
  <c r="H361" i="1"/>
  <c r="E362" i="1"/>
  <c r="H363" i="1"/>
  <c r="H364" i="1"/>
  <c r="E365" i="1"/>
  <c r="H366" i="1"/>
  <c r="E367" i="1"/>
  <c r="H368" i="1"/>
  <c r="E369" i="1"/>
  <c r="H370" i="1"/>
  <c r="E371" i="1"/>
  <c r="H372" i="1"/>
  <c r="H373" i="1"/>
  <c r="H374" i="1"/>
  <c r="H375" i="1"/>
  <c r="H376" i="1"/>
  <c r="E377" i="1"/>
  <c r="H378" i="1"/>
  <c r="E379" i="1"/>
  <c r="H380" i="1"/>
  <c r="H387" i="1"/>
  <c r="H388" i="1"/>
  <c r="H391" i="1"/>
  <c r="H395" i="1"/>
  <c r="H396" i="1"/>
  <c r="H397" i="1"/>
  <c r="H398" i="1"/>
  <c r="H399" i="1"/>
  <c r="H400" i="1"/>
  <c r="E401" i="1"/>
  <c r="H401" i="1" s="1"/>
  <c r="I401" i="1"/>
  <c r="H402" i="1"/>
  <c r="H403" i="1"/>
  <c r="H404" i="1"/>
  <c r="H406" i="1"/>
  <c r="L406" i="1"/>
  <c r="H407" i="1"/>
  <c r="K407" i="1"/>
  <c r="L407" i="1"/>
  <c r="H408" i="1"/>
  <c r="K408" i="1"/>
  <c r="L408" i="1"/>
  <c r="H409" i="1"/>
  <c r="K409" i="1"/>
  <c r="L409" i="1"/>
  <c r="H410" i="1"/>
  <c r="K410" i="1"/>
  <c r="L410" i="1"/>
  <c r="M410" i="1"/>
  <c r="H411" i="1"/>
  <c r="K411" i="1"/>
  <c r="L411" i="1"/>
  <c r="H412" i="1"/>
  <c r="K412" i="1"/>
  <c r="L412" i="1"/>
  <c r="H413" i="1"/>
  <c r="K413" i="1"/>
  <c r="L413" i="1"/>
  <c r="H414" i="1"/>
  <c r="K414" i="1"/>
  <c r="L414" i="1"/>
  <c r="H415" i="1"/>
  <c r="K415" i="1"/>
  <c r="L415" i="1"/>
  <c r="H416" i="1"/>
  <c r="K416" i="1"/>
  <c r="L416" i="1"/>
  <c r="H417" i="1"/>
  <c r="K417" i="1"/>
  <c r="L417" i="1"/>
  <c r="H418" i="1"/>
  <c r="K418" i="1"/>
  <c r="L418" i="1"/>
  <c r="E419" i="1"/>
  <c r="H419" i="1" s="1"/>
  <c r="L419" i="1"/>
  <c r="H420" i="1"/>
  <c r="K420" i="1"/>
  <c r="L420" i="1"/>
  <c r="H421" i="1"/>
  <c r="K421" i="1"/>
  <c r="L421" i="1"/>
  <c r="H422" i="1"/>
  <c r="K422" i="1"/>
  <c r="L422" i="1"/>
  <c r="H423" i="1"/>
  <c r="K423" i="1"/>
  <c r="L423" i="1"/>
  <c r="H424" i="1"/>
  <c r="K424" i="1"/>
  <c r="L424" i="1"/>
  <c r="H425" i="1"/>
  <c r="K425" i="1"/>
  <c r="L425" i="1"/>
  <c r="H426" i="1"/>
  <c r="K426" i="1"/>
  <c r="L426" i="1"/>
  <c r="H427" i="1"/>
  <c r="K427" i="1"/>
  <c r="L427" i="1"/>
  <c r="H428" i="1"/>
  <c r="K428" i="1"/>
  <c r="L428" i="1"/>
  <c r="H429" i="1"/>
  <c r="K429" i="1"/>
  <c r="L429" i="1"/>
  <c r="H431" i="1"/>
  <c r="H432" i="1"/>
  <c r="H433" i="1"/>
  <c r="H434" i="1"/>
  <c r="A437" i="1"/>
  <c r="A439" i="1" s="1"/>
  <c r="A441" i="1" s="1"/>
  <c r="H435" i="1"/>
  <c r="H436" i="1"/>
  <c r="H437" i="1"/>
  <c r="H438" i="1"/>
  <c r="H439" i="1"/>
  <c r="H440" i="1"/>
  <c r="H441" i="1"/>
  <c r="H442" i="1"/>
  <c r="H443" i="1"/>
  <c r="H444" i="1"/>
  <c r="H446" i="1"/>
  <c r="K446" i="1"/>
  <c r="H447" i="1"/>
  <c r="K447" i="1"/>
  <c r="K452" i="1" s="1"/>
  <c r="H448" i="1"/>
  <c r="K448" i="1"/>
  <c r="H449" i="1"/>
  <c r="K449" i="1"/>
  <c r="H450" i="1"/>
  <c r="K450" i="1"/>
  <c r="H461" i="1"/>
  <c r="K461" i="1"/>
  <c r="L461" i="1"/>
  <c r="H462" i="1"/>
  <c r="H465" i="1"/>
  <c r="K465" i="1"/>
  <c r="L465" i="1"/>
  <c r="H466" i="1"/>
  <c r="K466" i="1"/>
  <c r="H467" i="1"/>
  <c r="K467" i="1"/>
  <c r="H468" i="1"/>
  <c r="K468" i="1"/>
  <c r="H469" i="1"/>
  <c r="K469" i="1"/>
  <c r="H478" i="1"/>
  <c r="K478" i="1"/>
  <c r="L478" i="1"/>
  <c r="H479" i="1"/>
  <c r="K480" i="1"/>
  <c r="L480" i="1"/>
  <c r="H482" i="1"/>
  <c r="K482" i="1"/>
  <c r="L482" i="1"/>
  <c r="H483" i="1"/>
  <c r="K483" i="1"/>
  <c r="L483" i="1"/>
  <c r="H485" i="1"/>
  <c r="K485" i="1"/>
  <c r="H486" i="1"/>
  <c r="K486" i="1"/>
  <c r="H487" i="1"/>
  <c r="K487" i="1"/>
  <c r="H488" i="1"/>
  <c r="K488" i="1"/>
  <c r="H489" i="1"/>
  <c r="K489" i="1"/>
  <c r="H500" i="1"/>
  <c r="K500" i="1"/>
  <c r="L500" i="1"/>
  <c r="H501" i="1"/>
  <c r="K501" i="1"/>
  <c r="H502" i="1"/>
  <c r="K502" i="1"/>
  <c r="H503" i="1"/>
  <c r="K503" i="1"/>
  <c r="H504" i="1"/>
  <c r="K504" i="1"/>
  <c r="H505" i="1"/>
  <c r="K505" i="1"/>
  <c r="H506" i="1"/>
  <c r="K506" i="1"/>
  <c r="H519" i="1"/>
  <c r="K519" i="1"/>
  <c r="H520" i="1"/>
  <c r="K520" i="1"/>
  <c r="H525" i="1"/>
  <c r="K525" i="1"/>
  <c r="H526" i="1"/>
  <c r="K526" i="1"/>
  <c r="H534" i="1"/>
  <c r="H535" i="1"/>
  <c r="H536" i="1"/>
  <c r="H537" i="1"/>
  <c r="H538" i="1"/>
  <c r="H539" i="1"/>
  <c r="H540" i="1"/>
  <c r="H541" i="1"/>
  <c r="H543" i="1"/>
  <c r="H544" i="1"/>
  <c r="H547" i="1"/>
  <c r="H548" i="1"/>
  <c r="H550" i="1"/>
  <c r="H551" i="1"/>
  <c r="H552" i="1"/>
  <c r="H553" i="1"/>
  <c r="H554" i="1"/>
  <c r="H555" i="1"/>
  <c r="H556" i="1"/>
  <c r="H557" i="1"/>
  <c r="H558" i="1"/>
  <c r="H559" i="1"/>
  <c r="H570" i="1"/>
  <c r="H571" i="1"/>
  <c r="H573" i="1"/>
  <c r="H574" i="1"/>
  <c r="H575" i="1"/>
  <c r="H576" i="1"/>
  <c r="H577" i="1"/>
  <c r="H583" i="1"/>
  <c r="H584" i="1"/>
  <c r="H585" i="1"/>
  <c r="H586" i="1"/>
  <c r="H587" i="1"/>
  <c r="H588" i="1"/>
  <c r="H589" i="1"/>
  <c r="H590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C611" i="1"/>
  <c r="C615" i="1" s="1"/>
  <c r="H611" i="1"/>
  <c r="H612" i="1"/>
  <c r="C613" i="1"/>
  <c r="H613" i="1"/>
  <c r="H614" i="1"/>
  <c r="H615" i="1"/>
  <c r="H616" i="1"/>
  <c r="H617" i="1"/>
  <c r="H618" i="1"/>
  <c r="H620" i="1"/>
  <c r="H621" i="1"/>
  <c r="H622" i="1"/>
  <c r="H623" i="1"/>
  <c r="H624" i="1"/>
  <c r="H625" i="1"/>
  <c r="H626" i="1"/>
  <c r="H629" i="1"/>
  <c r="H630" i="1"/>
  <c r="H631" i="1"/>
  <c r="H632" i="1"/>
  <c r="H633" i="1"/>
  <c r="H634" i="1"/>
  <c r="H635" i="1"/>
  <c r="H636" i="1"/>
  <c r="H637" i="1"/>
  <c r="H638" i="1"/>
  <c r="H646" i="1"/>
  <c r="E647" i="1"/>
  <c r="H647" i="1" s="1"/>
  <c r="I647" i="1"/>
  <c r="H654" i="1"/>
  <c r="K654" i="1"/>
  <c r="L654" i="1"/>
  <c r="H655" i="1"/>
  <c r="K655" i="1"/>
  <c r="L655" i="1"/>
  <c r="H656" i="1"/>
  <c r="K656" i="1"/>
  <c r="L656" i="1"/>
  <c r="H657" i="1"/>
  <c r="K657" i="1"/>
  <c r="L657" i="1"/>
  <c r="H658" i="1"/>
  <c r="K658" i="1"/>
  <c r="L658" i="1"/>
  <c r="H659" i="1"/>
  <c r="K659" i="1"/>
  <c r="L659" i="1"/>
  <c r="H660" i="1"/>
  <c r="K660" i="1"/>
  <c r="L660" i="1"/>
  <c r="H661" i="1"/>
  <c r="K661" i="1"/>
  <c r="L661" i="1"/>
  <c r="H662" i="1"/>
  <c r="K662" i="1"/>
  <c r="L662" i="1"/>
  <c r="H663" i="1"/>
  <c r="K663" i="1"/>
  <c r="L663" i="1"/>
  <c r="H664" i="1"/>
  <c r="K664" i="1"/>
  <c r="L664" i="1"/>
  <c r="H665" i="1"/>
  <c r="K665" i="1"/>
  <c r="L665" i="1"/>
  <c r="H666" i="1"/>
  <c r="K666" i="1"/>
  <c r="L666" i="1"/>
  <c r="H667" i="1"/>
  <c r="K667" i="1"/>
  <c r="L667" i="1"/>
  <c r="H668" i="1"/>
  <c r="K668" i="1"/>
  <c r="L668" i="1"/>
  <c r="H669" i="1"/>
  <c r="K669" i="1"/>
  <c r="L669" i="1"/>
  <c r="H670" i="1"/>
  <c r="K670" i="1"/>
  <c r="L670" i="1"/>
  <c r="H671" i="1"/>
  <c r="K671" i="1"/>
  <c r="L671" i="1"/>
  <c r="H672" i="1"/>
  <c r="K672" i="1"/>
  <c r="L672" i="1"/>
  <c r="H673" i="1"/>
  <c r="K673" i="1"/>
  <c r="L673" i="1"/>
  <c r="H674" i="1"/>
  <c r="K674" i="1"/>
  <c r="L674" i="1"/>
  <c r="H675" i="1"/>
  <c r="K675" i="1"/>
  <c r="L675" i="1"/>
  <c r="H676" i="1"/>
  <c r="K676" i="1"/>
  <c r="L676" i="1"/>
  <c r="H677" i="1"/>
  <c r="K677" i="1"/>
  <c r="L677" i="1"/>
  <c r="H678" i="1"/>
  <c r="K678" i="1"/>
  <c r="L678" i="1"/>
  <c r="H679" i="1"/>
  <c r="K679" i="1"/>
  <c r="L679" i="1"/>
  <c r="H680" i="1"/>
  <c r="K680" i="1"/>
  <c r="L680" i="1"/>
  <c r="H681" i="1"/>
  <c r="K681" i="1"/>
  <c r="L681" i="1"/>
  <c r="H682" i="1"/>
  <c r="K682" i="1"/>
  <c r="L682" i="1"/>
  <c r="H683" i="1"/>
  <c r="K683" i="1"/>
  <c r="L683" i="1"/>
  <c r="H684" i="1"/>
  <c r="K684" i="1"/>
  <c r="L684" i="1"/>
  <c r="H685" i="1"/>
  <c r="K685" i="1"/>
  <c r="L685" i="1"/>
  <c r="H686" i="1"/>
  <c r="K686" i="1"/>
  <c r="L686" i="1"/>
  <c r="H687" i="1"/>
  <c r="K687" i="1"/>
  <c r="L687" i="1"/>
  <c r="H688" i="1"/>
  <c r="K688" i="1"/>
  <c r="L688" i="1"/>
  <c r="H689" i="1"/>
  <c r="K689" i="1"/>
  <c r="L689" i="1"/>
  <c r="H690" i="1"/>
  <c r="K690" i="1"/>
  <c r="L690" i="1"/>
  <c r="H691" i="1"/>
  <c r="K691" i="1"/>
  <c r="L691" i="1"/>
  <c r="H692" i="1"/>
  <c r="K692" i="1"/>
  <c r="L692" i="1"/>
  <c r="H693" i="1"/>
  <c r="K693" i="1"/>
  <c r="L693" i="1"/>
  <c r="H695" i="1"/>
  <c r="K695" i="1"/>
  <c r="L695" i="1"/>
  <c r="H696" i="1"/>
  <c r="K696" i="1"/>
  <c r="L696" i="1"/>
  <c r="H697" i="1"/>
  <c r="K697" i="1"/>
  <c r="L697" i="1"/>
  <c r="H698" i="1"/>
  <c r="K698" i="1"/>
  <c r="L698" i="1"/>
  <c r="E699" i="1"/>
  <c r="H699" i="1" s="1"/>
  <c r="I699" i="1"/>
  <c r="L699" i="1" s="1"/>
  <c r="E700" i="1"/>
  <c r="H700" i="1" s="1"/>
  <c r="I700" i="1"/>
  <c r="H703" i="1"/>
  <c r="K703" i="1"/>
  <c r="L703" i="1"/>
  <c r="H704" i="1"/>
  <c r="K704" i="1"/>
  <c r="L704" i="1"/>
  <c r="H705" i="1"/>
  <c r="K705" i="1"/>
  <c r="L705" i="1"/>
  <c r="H706" i="1"/>
  <c r="K706" i="1"/>
  <c r="L706" i="1"/>
  <c r="H707" i="1"/>
  <c r="K707" i="1"/>
  <c r="L707" i="1"/>
  <c r="H708" i="1"/>
  <c r="K708" i="1"/>
  <c r="L708" i="1"/>
  <c r="H709" i="1"/>
  <c r="K709" i="1"/>
  <c r="L709" i="1"/>
  <c r="L710" i="1"/>
  <c r="H711" i="1"/>
  <c r="K711" i="1"/>
  <c r="L711" i="1"/>
  <c r="H712" i="1"/>
  <c r="K712" i="1"/>
  <c r="L712" i="1"/>
  <c r="H713" i="1"/>
  <c r="K713" i="1"/>
  <c r="L713" i="1"/>
  <c r="H715" i="1"/>
  <c r="H716" i="1"/>
  <c r="H717" i="1"/>
  <c r="H718" i="1"/>
  <c r="H719" i="1"/>
  <c r="H720" i="1"/>
  <c r="H722" i="1"/>
  <c r="H723" i="1"/>
  <c r="C724" i="1"/>
  <c r="H724" i="1"/>
  <c r="H725" i="1"/>
  <c r="H726" i="1"/>
  <c r="H727" i="1"/>
  <c r="H728" i="1"/>
  <c r="H729" i="1"/>
  <c r="H730" i="1"/>
  <c r="H731" i="1"/>
  <c r="E732" i="1"/>
  <c r="H733" i="1"/>
  <c r="E734" i="1"/>
  <c r="H735" i="1"/>
  <c r="E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9" i="1"/>
  <c r="H760" i="1"/>
  <c r="H761" i="1"/>
  <c r="H763" i="1"/>
  <c r="H764" i="1"/>
  <c r="H765" i="1"/>
  <c r="H766" i="1"/>
  <c r="H767" i="1"/>
  <c r="H770" i="1"/>
  <c r="K770" i="1"/>
  <c r="L770" i="1"/>
  <c r="H771" i="1"/>
  <c r="K771" i="1"/>
  <c r="L771" i="1"/>
  <c r="E772" i="1"/>
  <c r="H772" i="1" s="1"/>
  <c r="L772" i="1"/>
  <c r="H773" i="1"/>
  <c r="K773" i="1"/>
  <c r="L773" i="1"/>
  <c r="H774" i="1"/>
  <c r="K774" i="1"/>
  <c r="L774" i="1"/>
  <c r="H775" i="1"/>
  <c r="K775" i="1"/>
  <c r="L775" i="1"/>
  <c r="H776" i="1"/>
  <c r="K776" i="1"/>
  <c r="L776" i="1"/>
  <c r="H777" i="1"/>
  <c r="K777" i="1"/>
  <c r="L777" i="1"/>
  <c r="H778" i="1"/>
  <c r="K778" i="1"/>
  <c r="L778" i="1"/>
  <c r="H779" i="1"/>
  <c r="K779" i="1"/>
  <c r="L779" i="1"/>
  <c r="H780" i="1"/>
  <c r="K780" i="1"/>
  <c r="L780" i="1"/>
  <c r="H781" i="1"/>
  <c r="K781" i="1"/>
  <c r="L781" i="1"/>
  <c r="H782" i="1"/>
  <c r="K782" i="1"/>
  <c r="L782" i="1"/>
  <c r="H783" i="1"/>
  <c r="K783" i="1"/>
  <c r="L783" i="1"/>
  <c r="K66" i="1" l="1"/>
  <c r="K67" i="1"/>
  <c r="F40" i="1"/>
  <c r="L63" i="1"/>
  <c r="H736" i="1"/>
  <c r="K736" i="1"/>
  <c r="H734" i="1"/>
  <c r="K734" i="1"/>
  <c r="H732" i="1"/>
  <c r="K732" i="1"/>
  <c r="L108" i="1"/>
  <c r="K108" i="1"/>
  <c r="L647" i="1"/>
  <c r="K647" i="1"/>
  <c r="L401" i="1"/>
  <c r="K401" i="1"/>
  <c r="K700" i="1"/>
  <c r="C217" i="1"/>
  <c r="C213" i="1"/>
  <c r="C219" i="1"/>
  <c r="C235" i="1"/>
  <c r="K39" i="1"/>
  <c r="L39" i="1"/>
  <c r="I40" i="1"/>
  <c r="H379" i="1"/>
  <c r="K385" i="1"/>
  <c r="H371" i="1"/>
  <c r="K371" i="1"/>
  <c r="H359" i="1"/>
  <c r="K359" i="1"/>
  <c r="H362" i="1"/>
  <c r="K362" i="1"/>
  <c r="H381" i="1"/>
  <c r="K381" i="1"/>
  <c r="H377" i="1"/>
  <c r="K383" i="1"/>
  <c r="H369" i="1"/>
  <c r="K369" i="1"/>
  <c r="H365" i="1"/>
  <c r="K365" i="1"/>
  <c r="K259" i="1"/>
  <c r="H367" i="1"/>
  <c r="K367" i="1"/>
  <c r="H360" i="1"/>
  <c r="K360" i="1"/>
  <c r="L700" i="1"/>
  <c r="K699" i="1"/>
  <c r="L48" i="1"/>
  <c r="L62" i="1"/>
  <c r="L59" i="1"/>
  <c r="L54" i="1"/>
  <c r="L42" i="1"/>
  <c r="L44" i="1"/>
  <c r="L65" i="1"/>
  <c r="L52" i="1"/>
  <c r="L46" i="1"/>
  <c r="L64" i="1"/>
  <c r="L38" i="1"/>
  <c r="L68" i="1"/>
  <c r="L57" i="1"/>
  <c r="L55" i="1"/>
  <c r="L53" i="1"/>
  <c r="L51" i="1"/>
  <c r="L47" i="1"/>
  <c r="L45" i="1"/>
  <c r="L43" i="1"/>
  <c r="L41" i="1"/>
  <c r="L40" i="1"/>
  <c r="K772" i="1"/>
  <c r="K419" i="1"/>
  <c r="L66" i="1"/>
  <c r="L60" i="1"/>
  <c r="L58" i="1"/>
  <c r="K40" i="1" l="1"/>
</calcChain>
</file>

<file path=xl/sharedStrings.xml><?xml version="1.0" encoding="utf-8"?>
<sst xmlns="http://schemas.openxmlformats.org/spreadsheetml/2006/main" count="2607" uniqueCount="665">
  <si>
    <t>Вид тарифа</t>
  </si>
  <si>
    <t>Рост,%</t>
  </si>
  <si>
    <t>№ п.п.</t>
  </si>
  <si>
    <t>Фурмановский муниципальный район</t>
  </si>
  <si>
    <t>Наволокское г.п.</t>
  </si>
  <si>
    <t xml:space="preserve">Наименование организации </t>
  </si>
  <si>
    <t>Батмановское с.п.</t>
  </si>
  <si>
    <t>Луговское с.п.</t>
  </si>
  <si>
    <t>городской округ Кинешма</t>
  </si>
  <si>
    <t>Лежневский муниципальный район</t>
  </si>
  <si>
    <t>ООО "Хромцовский карьер"          (без учета НДС)</t>
  </si>
  <si>
    <t>ООО "Санаторий им. Станко"                         (без учета НДС)</t>
  </si>
  <si>
    <t>ООО "СКС"                                     (без учета НДС)</t>
  </si>
  <si>
    <t>ФГБУЗ МЦ "Решма"                            (без учета НДС)</t>
  </si>
  <si>
    <t>Верхнеландеховский муниципальный район</t>
  </si>
  <si>
    <t>Юрьевецкий муниципальный район</t>
  </si>
  <si>
    <t>Южский муниципальный район</t>
  </si>
  <si>
    <t>Тейковский муниципальный район</t>
  </si>
  <si>
    <t>тариф на питьевую воду</t>
  </si>
  <si>
    <t>тариф на водоотведение</t>
  </si>
  <si>
    <t>Пучежский муниципальный район</t>
  </si>
  <si>
    <t>Приволжский муниципальный район</t>
  </si>
  <si>
    <t>льготный тариф на питьевую воду для населения</t>
  </si>
  <si>
    <t>Пестяковский муниципальный район</t>
  </si>
  <si>
    <t>Лухский муниципальный район</t>
  </si>
  <si>
    <t>льготный тариф на питьевую воду для населения (с. Тимирязево)</t>
  </si>
  <si>
    <t>Заволжский муниципальный район</t>
  </si>
  <si>
    <t>-</t>
  </si>
  <si>
    <t>тариф на техническую воду</t>
  </si>
  <si>
    <t>городской округ Кохма</t>
  </si>
  <si>
    <t>тариф на транспортировку воды</t>
  </si>
  <si>
    <t>тариф на транспортировку сточных вод</t>
  </si>
  <si>
    <t>Савинский муниципальный район</t>
  </si>
  <si>
    <t>Ильинский муниципальный район</t>
  </si>
  <si>
    <t>городской округ Тейково</t>
  </si>
  <si>
    <t>Гаврилово-Посадский муниципальный район</t>
  </si>
  <si>
    <t>ОАО "Пучежский сыродельный завод"  (без учета НДС)</t>
  </si>
  <si>
    <t>СПК "Русь"  (НДС не облагается)</t>
  </si>
  <si>
    <t>ООО "Водосети" (НДС не облагается)</t>
  </si>
  <si>
    <t>ООО "Объединенные котельные" (НДС не облагается)</t>
  </si>
  <si>
    <t>ООО "СП "Нельша" (НДС не облагается)</t>
  </si>
  <si>
    <t>ООО "Курорт Оболсуново" (без учета НДС)</t>
  </si>
  <si>
    <t>МУП "Гаврилово-Посадская городская тепловая сеть" (НДС не облагается)</t>
  </si>
  <si>
    <t>СПК "Заря" (НДС не облагается)</t>
  </si>
  <si>
    <t>СПК "Свобода" (НДС не облагается)</t>
  </si>
  <si>
    <t>Администрация Кромского сельского поселения (НДС не облагается)</t>
  </si>
  <si>
    <t>Администрация Мытского сельского поселения (НДС не облагается)</t>
  </si>
  <si>
    <t>Администрация Симаковского сельского поселения (НДС не облагается)</t>
  </si>
  <si>
    <t>СПК "Родина" Вознесенское с.п. (НДС не облагается)</t>
  </si>
  <si>
    <t xml:space="preserve">тариф на питьевую воду                         </t>
  </si>
  <si>
    <t>льготный тариф на питьевую воду для населения (с учетом НДС)</t>
  </si>
  <si>
    <t>льготный тариф на водоотведение для населения (с учетом НДС)</t>
  </si>
  <si>
    <t>МУП "Приволжское ТЭП" - гарантирующий поставщик Приволжское городское поселение (без учета НДС)</t>
  </si>
  <si>
    <t>МУП "Приволжское ТЭП" - гарантирующий поставщик Ингарское сельское поселение (без учета НДС)</t>
  </si>
  <si>
    <t>МУП "Приволжское ТЭП" - гарантирующий поставщик Новское сельское поселение (без учета НДС)</t>
  </si>
  <si>
    <t>КФХ "Смирнов С.М." Ингарское сельское поселение                          (НДС не облагается)</t>
  </si>
  <si>
    <t>Комсомольский муниципальный район</t>
  </si>
  <si>
    <t>льготный тариф на питьевую воду для населения (с. Коромыслово)</t>
  </si>
  <si>
    <t>городской округ Шуя</t>
  </si>
  <si>
    <t>тариф на водоотведение (очистка сточных вод)</t>
  </si>
  <si>
    <t>Вичугский муниципальный район</t>
  </si>
  <si>
    <t xml:space="preserve">льготный тариф на питьевую воду для населения </t>
  </si>
  <si>
    <t>городской округ Вичуга</t>
  </si>
  <si>
    <t>льготный тариф на водоотведение для населения</t>
  </si>
  <si>
    <t>Ивановский муниципальный район</t>
  </si>
  <si>
    <t>Родниковский муниципальный район</t>
  </si>
  <si>
    <t xml:space="preserve">тариф на питьевую воду (открытый водозабор) </t>
  </si>
  <si>
    <t>тариф на питьевую воду (закрытый водозабор)</t>
  </si>
  <si>
    <t>Палехский муниципальный район</t>
  </si>
  <si>
    <t>городской округ Иваново</t>
  </si>
  <si>
    <t>Шуйский муниципальный район</t>
  </si>
  <si>
    <t>тариф на водоотведение (услуга по очистке сточных вод)</t>
  </si>
  <si>
    <t>МУП ЖКХ п. Колобово  (без учета НДС)</t>
  </si>
  <si>
    <t>СПК колхоз им.Арсения  (НДС не облагается)</t>
  </si>
  <si>
    <t>СПК (колхоз) "Милюковский"  (НДС не облагается)</t>
  </si>
  <si>
    <t>БСУСО «Дом-интернат для ветеранов войны и труда «Лесное» (без учета НДС)</t>
  </si>
  <si>
    <t>Филиал ОАО «РЖД» - Ярославский территориальный участок Северной дирекции по тепловодоснабжению (без учета НДС)</t>
  </si>
  <si>
    <t>ЗАО «Родниковский машиностроительный завод» Родниковское г.п. Родниковский м.р. (без учета НДС)</t>
  </si>
  <si>
    <t>СПК «Россия» Каминское с.п. Родниковский м.р. (НДС не облагается)</t>
  </si>
  <si>
    <t>СПК «Искра» Парское с.п. Родниковский м.р. (НДС не облагается)</t>
  </si>
  <si>
    <t>СПК «Большевик» Парское с.п. Родниковский м.р. (НДС не облагается)</t>
  </si>
  <si>
    <t>СПК «Возрождение» Парское с.п. Родниковский м.р. (НДС не облагается)</t>
  </si>
  <si>
    <t>ИП Курилов К.В.  (без учета НДС)</t>
  </si>
  <si>
    <t>ООО «Машиностроительный завод»  (без учета НДС)</t>
  </si>
  <si>
    <t>МУП "Городской Водопровод" (НДС не облагается)</t>
  </si>
  <si>
    <t>льготный тариф на водоотведения для населения</t>
  </si>
  <si>
    <t>тариф на транспортировка воды</t>
  </si>
  <si>
    <t>тариф на транспортировка стоков</t>
  </si>
  <si>
    <t>тариф на питьевую воду (с. Светлый)</t>
  </si>
  <si>
    <t>тариф на питьевую воду (с. Новое Леушино)</t>
  </si>
  <si>
    <t>тариф на питьевую воду (д. Большое Клочково, с. Алферьево)</t>
  </si>
  <si>
    <t>тариф на питьевую воду (с. Оболсуново)</t>
  </si>
  <si>
    <t>тариф на питьевую воду (с. Зиново)</t>
  </si>
  <si>
    <t>тариф на водоотведение (с. Новое Леушино)</t>
  </si>
  <si>
    <t>тариф на водоотведение (с. Светлый)</t>
  </si>
  <si>
    <t>тариф на водоотведение (с. Оболсуново)</t>
  </si>
  <si>
    <t>льготный тариф на питьевую воду для населения мкр. Машиностроительного завода</t>
  </si>
  <si>
    <t>льготный тариф на водоотведение для населения мкр. Машиностроительного завода</t>
  </si>
  <si>
    <t>тариф на транспортировку стоков</t>
  </si>
  <si>
    <t>тариф на водоотведение мкр. Поликор</t>
  </si>
  <si>
    <t>тариф на водоотведение мкр. Молокозавод</t>
  </si>
  <si>
    <t>Льготные тарифы для населения с учетом НДС/НДС не облагается</t>
  </si>
  <si>
    <t>МУП Гаврилово-Посадского городского поселения «Аква город» (НДС не облагается)</t>
  </si>
  <si>
    <t>Гаврилово-Посадское городское поселение, Новоселковское и Осановецкое сельские поселения, с. Непотягово Шекшовского сельского поселения</t>
  </si>
  <si>
    <t>Петровское городское поселение, с. Бородино и с. Ратницкое Шекшовского сельского поселения</t>
  </si>
  <si>
    <t>тариф на питьевую воду (с. Новоселки, д. Иваньково)</t>
  </si>
  <si>
    <t>тариф на питьевую воду (с. Светиково, д. Данилово)</t>
  </si>
  <si>
    <t xml:space="preserve">тариф на водоотведение (с. Светиково, с. Никольское, д. Данилово, д. Иваньково) </t>
  </si>
  <si>
    <t>тариф на питьевую воду (с. Никольское, д. Яксаево)</t>
  </si>
  <si>
    <t>тариф на питьевую воду (с. Седельницы)</t>
  </si>
  <si>
    <t>тариф на водоотведение (с. Седельницы)</t>
  </si>
  <si>
    <t>тариф на питьевую воду (СПК "Колос")</t>
  </si>
  <si>
    <t>тариф на водоотведение (СПК "Колос")</t>
  </si>
  <si>
    <t>тариф на питьевую воду (с.Писцово)</t>
  </si>
  <si>
    <t>тариф на водоотведение (с. Писцово)</t>
  </si>
  <si>
    <t>льготный тариф на питьевую воду для населения (с.Писцово)</t>
  </si>
  <si>
    <t>льготный тариф на питьевую воду для населения (с. Седельницы)</t>
  </si>
  <si>
    <t>льготный тариф на водоотведение для населения (с. Седельницы)</t>
  </si>
  <si>
    <t>тариф на питьевую воду (с. Демидово)</t>
  </si>
  <si>
    <t>тариф на водоотведение (с. Демидово)</t>
  </si>
  <si>
    <t>льготный тариф на питьевую воду для населения (с. Демидово)</t>
  </si>
  <si>
    <t>льготный тариф на водоотведение для населения (с. Демидово)</t>
  </si>
  <si>
    <t>МУП "Пучежская сетевая компания"   (НДС не облагается)</t>
  </si>
  <si>
    <t>МУП "Пучежская сетевая компания"   потребители, расположенные в г. Пучеже на ул. Калинина, дом 2 и ул. Заречная, дом 2 (НДС не облагается)</t>
  </si>
  <si>
    <t xml:space="preserve">льготный тариф на водоотведение для населения </t>
  </si>
  <si>
    <t>ООО "Илада" Илья-Высоковское сельское поселение (НДС не облагается)</t>
  </si>
  <si>
    <t>тариф на питьевую воду (с. Илья-Высоково, д. Дубново)</t>
  </si>
  <si>
    <t>льготный тариф на питьевую воду для населения (с. Илья-Высоково, д. Дубново)</t>
  </si>
  <si>
    <t>льготный тариф на питьевую воду для населения (с. Лужинки)</t>
  </si>
  <si>
    <t>тариф на водоотведение (с. Илья-Высоково)</t>
  </si>
  <si>
    <t>льготный тариф на водоотведение для населения (с. Илья-Высоково)</t>
  </si>
  <si>
    <t>льготный тариф на водоотведение для населения (д. Дубново)</t>
  </si>
  <si>
    <t>льготный тариф на водоотведение для населения (д. Кораблево)</t>
  </si>
  <si>
    <t>льготный тариф на питьевую воду для населения (с. Мортки, д. Дмитриево Большое)</t>
  </si>
  <si>
    <t>льготный тариф на питьевую воду для населения (с. Кандаурово)</t>
  </si>
  <si>
    <t>тариф на питьевую воду (д. Привалово, д. Плешаково)</t>
  </si>
  <si>
    <t>льготный тариф на питьевую воду для населения (д. Привалово, д. Плешаково)</t>
  </si>
  <si>
    <t>тариф на водоотведение (д. Дмитриево Большое)</t>
  </si>
  <si>
    <t>льготный тариф на водоотведение для населения (д. Дмитриево Большое)</t>
  </si>
  <si>
    <t>льготный тариф на питьевую воду для населения (д. Большое Клочково, с. Алферьево)</t>
  </si>
  <si>
    <t>льготный тариф на питьевую воду для населения (с. Оболсуново)</t>
  </si>
  <si>
    <t>льготный тариф на питьевую воду для населения (с. Зиново)</t>
  </si>
  <si>
    <t>льготный тариф на водоотведение для населения (д. Большое Клочково)</t>
  </si>
  <si>
    <t>тариф на водоотведение (д. Большое Клочково)</t>
  </si>
  <si>
    <t>льготный тариф на водоотведение для населения (с. Оболсуново)</t>
  </si>
  <si>
    <t>МУП "Коммунальные ситсемы" Октябрьское с.п.  (НДС не облагается)</t>
  </si>
  <si>
    <t>МУП "Коммунальные ситемы" Сошниковское с.п.  (НДС не облагается)</t>
  </si>
  <si>
    <t>ЗАО «Племзавод "Заря» Каминское с.п. Родниковский м.р. (НДС не облагается)</t>
  </si>
  <si>
    <t>транспортировка сточных вод</t>
  </si>
  <si>
    <t>ООО "Техснаб" (без учета НДС)</t>
  </si>
  <si>
    <t>ООО "Теплоснаб-2010" (без учета НДС)</t>
  </si>
  <si>
    <t>ООО «РегионИнфраСистема-Иваново» (без учета НДС)</t>
  </si>
  <si>
    <t>Горковское с.п.</t>
  </si>
  <si>
    <t>ОАО "Птицефабрика "Кинешемская" (НДС не облагается)</t>
  </si>
  <si>
    <t xml:space="preserve">МУП "Приволжское ТЭП" - гарантирующий поставщик Рождественское сельское поселение (без учета НДС)  </t>
  </si>
  <si>
    <t xml:space="preserve">льготный тариф на водоснабжение для населения </t>
  </si>
  <si>
    <t>Филиал "Ивановский" ПАО "Т Плюс" (без учета НДС)</t>
  </si>
  <si>
    <t>тариф на водоотведение (район Красные Сосенки)</t>
  </si>
  <si>
    <t>тариф на водоотведение (за исключением района Красные Сосенки)</t>
  </si>
  <si>
    <t>тариф на питьевую воду (спецфонд)</t>
  </si>
  <si>
    <t>тариф на водоотведение (спецфонд)</t>
  </si>
  <si>
    <t>ООО "Тейковское сетевое предприятие" (без учета НДС)</t>
  </si>
  <si>
    <t>МУП ЖКХ "Нерльское коммунальное объединение" потребители д. Москвино, д. Думино, д. Яришнево, д. Суново, п. Нерль на улицах Полевая, Гагарина, Пограничная, Рабочая, Октябрьская, дом 23 (НДС не облагается)</t>
  </si>
  <si>
    <t>МУП ЖКХ "Нерльское коммунальное объединение" потребители п. Нерль на улицах Московская, Лесная, Ленина, Больничный городок, Красный Октябрь (НДС не облагается)</t>
  </si>
  <si>
    <t>МУП ЖКХ "Нерльское коммунальное объединение" потребители с. Кибергино (НДС не облагается)</t>
  </si>
  <si>
    <t>МУП ЖКХ "Новолеушинское коммунальное объединение" (НДС не облагается)</t>
  </si>
  <si>
    <t>ООО "Химический завод"                          (без учета НДС)</t>
  </si>
  <si>
    <t>МУП Фурмановского муниципального района "Теплосеть" (без учета НДС)</t>
  </si>
  <si>
    <t>тариф на питьевую воду(за исключением потребителей с. Афанасьевское)</t>
  </si>
  <si>
    <t>тариф на питьевую воду (для  потребителей с. Афанасьевское)</t>
  </si>
  <si>
    <t>тариф на водоотведение(за исключением потребителей с. Афанасьевское)</t>
  </si>
  <si>
    <t>тариф на водоотведение  (для  потребителей с. Афанасьевское)</t>
  </si>
  <si>
    <t>льготный тариф на питьевую воду(за исключением потребителей с. Афанасьевское)</t>
  </si>
  <si>
    <t>льготный тариф на питьевую воду (для  потребителей с. Афанасьевское)</t>
  </si>
  <si>
    <t>льготный тариф на водоотведение(за исключением потребителей с. Афанасьевское)</t>
  </si>
  <si>
    <t>льготный тариф на водоотведение  (для  потребителей с. Афанасьевское)</t>
  </si>
  <si>
    <t>тариф на питьевую воду (д. Клещевка, д. Остапово)</t>
  </si>
  <si>
    <t>тариф на водоотведение (д. Клещевка, д. Остапово)</t>
  </si>
  <si>
    <t xml:space="preserve"> тариф на водоотведение (с. Сергеево)</t>
  </si>
  <si>
    <t>льготный тариф на водоотведение (д. Клещевка, д. Остапово)</t>
  </si>
  <si>
    <t>льготный тариф на водоотведение (с. Сергеево)</t>
  </si>
  <si>
    <t xml:space="preserve">льготный тариф на водоотведение для населения (с учетом НДС)        </t>
  </si>
  <si>
    <t>АО "Ресурсоснабжающая организация", (без учета НДС)</t>
  </si>
  <si>
    <t>тариф на питьевую воду для населения (с учетом НДС)</t>
  </si>
  <si>
    <t>ОБСУСО "Новинки п/и"                       (НДС не облагается)</t>
  </si>
  <si>
    <t>Решемское с.п.</t>
  </si>
  <si>
    <t>тариф на водоотведение для населения (с учетом НДС)</t>
  </si>
  <si>
    <t>Шилекшинское с.п.</t>
  </si>
  <si>
    <t>ООО "Биос" (НДС не облагается)</t>
  </si>
  <si>
    <t>Марковское сельское поселение</t>
  </si>
  <si>
    <t>Новоусадебское сельское поселение</t>
  </si>
  <si>
    <t>Октябрьское сельское поселение</t>
  </si>
  <si>
    <t xml:space="preserve">Писцовское сельское поселение </t>
  </si>
  <si>
    <t>льготный тариф на питьевую воду для населения (СПК "Колос")</t>
  </si>
  <si>
    <t>льготный тариф на водоотведение для населения (СПК "Колос")</t>
  </si>
  <si>
    <t>ООО "Бычок-1" (НДС не облагается)</t>
  </si>
  <si>
    <t xml:space="preserve">Подозерское сельское поселение </t>
  </si>
  <si>
    <t>НПС «Залесье» Горьковского РНУ филиала АО «Транснефть-Верхняя Волга» Новоталицкое с.п. Ивановский м.р.               (без учета НДС)</t>
  </si>
  <si>
    <t>АО "Водоканал" Богданихское с.п. Ивановский м.р. (без учета НДС)</t>
  </si>
  <si>
    <t>АО «Водоканал» (без учета НДС)</t>
  </si>
  <si>
    <t>ООО "ВНК" (НДС не облагается)</t>
  </si>
  <si>
    <t>ООО "Фурмановская фабрика №2"    (без учета НДС)</t>
  </si>
  <si>
    <t>тариф на питьевую воду для населения</t>
  </si>
  <si>
    <t>тариф на водоотведение для населения</t>
  </si>
  <si>
    <t xml:space="preserve">льготный тариф на питьевую воду (д. Клещевка, д. Остапово) </t>
  </si>
  <si>
    <t>льготный тариф на водоотведение для населения (с.Писцово)</t>
  </si>
  <si>
    <t>льготный тариф на питьевую воду для населения (с. Подозерское)</t>
  </si>
  <si>
    <t>тариф на питьевую воду (район Красные Сосенки)</t>
  </si>
  <si>
    <t>льготный тариф на водоотведение для населения (за исключением района Красные Сосенки) (с учетом НДС)</t>
  </si>
  <si>
    <t>льготный тариф на питьевую воду для населения (район Красные Сосенки)(с учетом НДС)</t>
  </si>
  <si>
    <t>льготный тариф  на водоотведение для населения</t>
  </si>
  <si>
    <t>МУП «Комсервис» Старовичугское г.п.  (НДС не облагается)</t>
  </si>
  <si>
    <t>льготный тариф на питьевую воду для населения (д.Сорокино)</t>
  </si>
  <si>
    <t>тариф на подъем технической воды</t>
  </si>
  <si>
    <t>льготный тариф на питьевую воду для населения (НДС не облагается)</t>
  </si>
  <si>
    <t>льготный тариф на водоотведение для населения (НДС не облагается)</t>
  </si>
  <si>
    <t xml:space="preserve">тариф на питьевую воду для населения (открытый водозабор), с учетом НДС </t>
  </si>
  <si>
    <t xml:space="preserve">льготный тариф на питьевую воду для населения (закрытый водозабор), с учетом НДС </t>
  </si>
  <si>
    <t xml:space="preserve">льготный тариф на водоотведение для населения , с учетом НДС </t>
  </si>
  <si>
    <t>АО «Вергуза» Новоталицкое с.п. Ивановский м.р.            (НДС не облагается)</t>
  </si>
  <si>
    <t>ООО «Кохомское» Богданихское с.п. Ивановский м.р.   (НДС не облагается)</t>
  </si>
  <si>
    <t xml:space="preserve">тариф на питьевую воду </t>
  </si>
  <si>
    <t xml:space="preserve">МУП "Приволжское ТЭП" - гарантирующий поставщик Рождественское сельское поселение д. Сараево (без учета НДС)  </t>
  </si>
  <si>
    <t>ОГКОУ «Вичугская коррекционная школа-интернат № 1» Сунженское с.п. (с учетом НДС)</t>
  </si>
  <si>
    <t>ООО «Фабрика «Красный Октябрь» Каменское г.п. (без учета НДС)</t>
  </si>
  <si>
    <t>Реквизиты постановлений Департамента, которыми утверждены тарифы</t>
  </si>
  <si>
    <t>тариф на питьевую воду(с. Худынское, д. Котово)</t>
  </si>
  <si>
    <t>тариф на питьевую воду (с.Тимирязево)</t>
  </si>
  <si>
    <t>тариф на питьевую воду (д. Запрудново)</t>
  </si>
  <si>
    <t>льготный тариф на питьевую воду для населения (д. Запрудново)</t>
  </si>
  <si>
    <t>тариф на питьевую воду (потребители мкр. Восточный п. Савино)</t>
  </si>
  <si>
    <t>тариф на питьевую воду                          (п. Савино для потр., указанных в примечании)</t>
  </si>
  <si>
    <t>льготный тариф на питьевую воду для населения (потребители мкр. Восточный п. Савино)</t>
  </si>
  <si>
    <t>тариф на питьевую воду (за исключением р. Красные Сосенки)</t>
  </si>
  <si>
    <t>льготный тариф на питьевую воду для населения (за исключением р. Красные Сосенки)  (с учетом НДС)</t>
  </si>
  <si>
    <t>тариф на водоотведение для населения (район Красные Сосенки) (с учетом НДС)</t>
  </si>
  <si>
    <t>ООО "РИАТ-Энерго" Приволжское городское поселение (без учета НДС)</t>
  </si>
  <si>
    <t xml:space="preserve">ФГБУ "ЦЖКУ" (без учета НДС)                       </t>
  </si>
  <si>
    <t>льготный тариф на водоотведение для населения, с учетом НДС</t>
  </si>
  <si>
    <t>льготный тариф на питьевую воду для населения, с учетом НДС</t>
  </si>
  <si>
    <t>ООО «Коммунальщик Ресурс» Озерновское с.п. Ивановский м.р. (Без учета НДС)</t>
  </si>
  <si>
    <t>тариф на питьевую воду (без учета НДС)</t>
  </si>
  <si>
    <t>тариф на водоотведение (НДС не облагается)</t>
  </si>
  <si>
    <t>льготный тариф на водоотведение (с учетом НДС)</t>
  </si>
  <si>
    <t>льготный тариф на питьевую воду (с учетом НДС)</t>
  </si>
  <si>
    <t>СПК им. XXI Партсъезда / СПК "Луч" (НДС не облагается)</t>
  </si>
  <si>
    <t>ООО "СпинЭф" (без учета НДС)</t>
  </si>
  <si>
    <t>тариф на водоотведение мкр. Томна, Озерки</t>
  </si>
  <si>
    <t>Кинешемский муниципальный район</t>
  </si>
  <si>
    <t>Ласкарихинское с.п.</t>
  </si>
  <si>
    <t xml:space="preserve">льготный тариф тариф на водоотведение для населения мкр. Поликор (с учетом НДС)                </t>
  </si>
  <si>
    <t>тариф на водоотведение (система ООО "ДХЗ-Иваново")</t>
  </si>
  <si>
    <t>тариф на водоотведение (система ООО "Спецмаш" мкр-н Молокозавод)</t>
  </si>
  <si>
    <t>льготный тариф на водоотведение для населения (система ООО "ДХЗ-Иваново")</t>
  </si>
  <si>
    <t>льготный тариф на водоотведение для населения (система ООО "Спецмаш" мкр-н Молокозавод)</t>
  </si>
  <si>
    <t>тариф на водоотведение (система ООО "Спецмаш" мкр-н Томна и Озерки)</t>
  </si>
  <si>
    <t>льготный тариф на водоотведение для населения (система ООО "Спецмаш" мкр-н Томна и Озерки)</t>
  </si>
  <si>
    <t>ООО "Спецмаш"                           (НДС не облагается)</t>
  </si>
  <si>
    <t>ООО ""МИП "Кинешма"                   (без учета НДС)</t>
  </si>
  <si>
    <t>ООО "ДХЗ Производство"               (без учета НДС)</t>
  </si>
  <si>
    <t>ООО "Приволжская коммуна"        (без учета НДС)</t>
  </si>
  <si>
    <t>Постановление Департамента энергетики и тарифов Ивановской области от 14.12.2018 № 236-к/5</t>
  </si>
  <si>
    <t xml:space="preserve">ООО "Аква-город" (НДС не облагается) </t>
  </si>
  <si>
    <t>Постановление Департамента энергетики и тарифов Ивановской области от 07.12.2018 № 235-к/5</t>
  </si>
  <si>
    <t>ООО «УК Индустриальный парк"Родники" Родниковский м.р. (без учета НДС)</t>
  </si>
  <si>
    <t>тариф на очистку сточных вод</t>
  </si>
  <si>
    <t>МУП ЖКХ Тейковского муниципального района (Новогоряновское сельское поселение) (НДС не облагается) с 01.03.2019</t>
  </si>
  <si>
    <t xml:space="preserve">ООО "Аква-баланс" (НДС не облагается) с 17.04.2019 </t>
  </si>
  <si>
    <t>МУП ЖКХ Фурмановского муниципального района (г. Фурманов, ул. Радищева, д.27)       (НДС не облагается) с 19.07.2019</t>
  </si>
  <si>
    <t>МУП ЖКХ "Тепловик" Лухское г.п. (НДС не облагается) с 11.10.2019</t>
  </si>
  <si>
    <t>МУП ЖКХ "Тепловик" Благовещенское с.п. (НДС не облагается) с 11.10.2019</t>
  </si>
  <si>
    <t>МУП ЖКХ "Тепловик" Порздневское с.п. (НДС не облагается) с 11.10.2019</t>
  </si>
  <si>
    <t>МУП ЖКХ "Тепловик" Рябовское с.п. (НДС не облагается) с 11.10.2019</t>
  </si>
  <si>
    <t>МУП ЖКХ "Тепловик" Тимирязевское с.п. (НДС не облагается) с 11.10.2019</t>
  </si>
  <si>
    <t>ООО "Исток" Новоталицкое с.п. (НДС не облагается) с 25.10.2019</t>
  </si>
  <si>
    <t>Тарифы 2020 года</t>
  </si>
  <si>
    <t>ООО "Объединенные коммунальные системы" (НДС не облагается) с 01.01.2020 вместо ООО "ВДК"</t>
  </si>
  <si>
    <t>МУП РМПО ЖКХ Ильинского муниципального района, Исаевское сельское поселение (НДС не облагается)</t>
  </si>
  <si>
    <t>МУП РМПО ЖКХ Ильинского муниципального района, Щениковское сельское поселение (НДС не облагается)</t>
  </si>
  <si>
    <t>с 01.01.2020</t>
  </si>
  <si>
    <t>с 01.07.2020</t>
  </si>
  <si>
    <t>ОАО "Аньковское", Аньковское сельское поселение (без учета НДС)</t>
  </si>
  <si>
    <t>МУП РМПО ЖКХ Ильинского муниципального района, Ивашевское сельское поселение (НДС не облагается) с 01.01.2020 вместо МУП "ЖКХ (Ивашево) Ильинского муниципального района"</t>
  </si>
  <si>
    <t>МУП РМПО ЖКХ Ильинского муниципального района, Аньковское сельское поселение (НДС не облагается) с 01.01.2020 вместо МУП "ЖКХ (Аньково) Ильинского муниципального района"</t>
  </si>
  <si>
    <t>МУП "Палехский туристский центр" Палехское г.п. (НДС не облагается) с 01.01.2020 вместо ООО "Палехские водопроводно-канализационные сети"</t>
  </si>
  <si>
    <t>МУП "Палехский туристский центр" Майдаковское с.п. (НДС не облагается) с 01.01.2020 вместо ООО "Палехские водопроводно-канализационные сети"</t>
  </si>
  <si>
    <t>МУП "Палехский туристский центр" Пановское с.п. (НДС не облагается) с 01.01.2020 вместо ООО "Палехские водопроводно-канализационные сети"</t>
  </si>
  <si>
    <t>МУП "Палехский туристский центр" Клетинское отделение Раменского с.п. (НДС не облагается) с 01.01.2020 вместо ООО "Палехские водопроводно-канализационные сети"</t>
  </si>
  <si>
    <t>МУП "Палехский туристский центр" Раменское отделение Раменского с.п. (НДС не облагается) с 01.01.2020 вместо ООО "Палехские водопроводно-канализационные сети"</t>
  </si>
  <si>
    <t>МУП "Палехский туристский центр" Тименское отделение Раменского с.п. (НДС не облагается) с 01.01.2020 вместо ООО "Палехские водопроводно-канализационные сети"</t>
  </si>
  <si>
    <t>МУП "Палехский туристский центр" Подолинское отделение Раменского с.п. (НДС не облагается) с 01.01.2020 вместо ООО "Палехские водопроводно-канализационные сети"</t>
  </si>
  <si>
    <t xml:space="preserve">АО "Водоканал" (без учета НДС) с 31.12.2019 </t>
  </si>
  <si>
    <t>МП "ЖКХ" (НДС не облагается) с 29.11.2019</t>
  </si>
  <si>
    <t>льготный тариф на питьевую воду для населения (с. Новоселки, д. Иваньково) (НДС не облагается)</t>
  </si>
  <si>
    <t>льготный тариф на питьевую воду для населения (с. Светиково, д. Данилово) (НДС не облагается)</t>
  </si>
  <si>
    <t>льготный тариф на питьевую воду для населения (с. Никольское, д. Яксаево) (НДС не облагается)</t>
  </si>
  <si>
    <t>льготный тариф на водоотведение для населения (с. Светиково, с. Никольское, д. Данилово, д. Иваньково)  (НДС не облагается)</t>
  </si>
  <si>
    <t>льготный тариф на питьевую воду для населения ( НДС не облагается)</t>
  </si>
  <si>
    <t>ОАО "Завод Темп"    (без учета НДС)</t>
  </si>
  <si>
    <t xml:space="preserve"> ООО "Водосеть"                          (НДС не облагается)</t>
  </si>
  <si>
    <t xml:space="preserve">МУП «Муниципальная управляющая компания» </t>
  </si>
  <si>
    <t>Пучежское городское поселение</t>
  </si>
  <si>
    <t>Затеихинское сельское поселение</t>
  </si>
  <si>
    <t>ООО "Илада" (с. Зарайское) (НДС не облагается)</t>
  </si>
  <si>
    <t>Илья -Высоковкое сельское поселение</t>
  </si>
  <si>
    <t>тариф на питьевую воду (д.  Губинская,  д. Лужинки, д. Кораблево)</t>
  </si>
  <si>
    <t>льготный тариф на питьевую воду для населения ( д. Губинская, д. Кораблево)</t>
  </si>
  <si>
    <t>тариф на водоотведение (д. Дубново, д. Кораблево)</t>
  </si>
  <si>
    <t>тариф на питьевую воду (д. Гремячево,  д. Смагино, д. Соловьево)</t>
  </si>
  <si>
    <t>льготный тариф на питьевую воду для населения (д. Гремячево,  д. Смагино, д. Соловьево)</t>
  </si>
  <si>
    <t>Мортковское сельское поселение</t>
  </si>
  <si>
    <t>ООО "Илада" (НДС не облагается)</t>
  </si>
  <si>
    <t>тариф на питьевую воду (с. Мортки, д. Дмитриево Большое, с. Кандаурово)</t>
  </si>
  <si>
    <t>СПК ПЗ "Ленинский путь"                        (без учета НДС)</t>
  </si>
  <si>
    <t xml:space="preserve">ОБСУСО "Боготский п/и"                    (без учета НДС)       </t>
  </si>
  <si>
    <t>ООО "Промэнергосеть"
( НДС не облагается)</t>
  </si>
  <si>
    <t>ООО "Контур-ВК"
(без учета НДС)</t>
  </si>
  <si>
    <t>ООО "Крайтекс-Ресурс"
(без учета НДС)</t>
  </si>
  <si>
    <t>ОАО "Строммашина"
(без учета НДС)</t>
  </si>
  <si>
    <t>МУПП "Кохмабытсервис" - гарантирующий поставщик
(без учета НДС)</t>
  </si>
  <si>
    <t>МП "Водоканал"  Лежневское г.п., с. Ухтохма
(НДС не облагается)</t>
  </si>
  <si>
    <t>МП "Водоканал"  Лежневское с.п., Шилыковское с.п.
(НДС не облагается)</t>
  </si>
  <si>
    <t>ООО "Тепловик"
(без учета НДС)</t>
  </si>
  <si>
    <t>ООО "Акватранс"
(НДС не облагается)</t>
  </si>
  <si>
    <t xml:space="preserve">ООО "Газпром трансгаз Нижний Новгород" Сабиновское с.п.
(без учета НДС)  </t>
  </si>
  <si>
    <t>МП "Водоканал"  Сабиновское с.п.
(НДС не облагается)</t>
  </si>
  <si>
    <t>МП "Водоканал"  с. Кукарино Сабиновское с.п. (с 01.01.2020)
(НДС не облагается)</t>
  </si>
  <si>
    <t>МУП "ЖКХ Шуйского муниципального района" д. Семейкино (Семейкинское с.п.) (НДС не облагается)</t>
  </si>
  <si>
    <t xml:space="preserve">МУП "ЖКХ Шуйского муниципального района" д. Качалово (Перемиловское с.п.) (НДС не облагается) </t>
  </si>
  <si>
    <t>АО "ПСК"</t>
  </si>
  <si>
    <t>МУП "Зеленый город" (НДС не облагается)</t>
  </si>
  <si>
    <t xml:space="preserve"> Балахонковское с.п. Ивановский м.р.  МУП «Комунальщик» (НДС не облагается)</t>
  </si>
  <si>
    <t>Беляницкое с.п. Ивановский м.р. МУП «Комунальщик» (НДС не облагается)</t>
  </si>
  <si>
    <t>Коляновское с.п. Ивановский м.р. МУП «Комунальщик» (НДС не облагается)</t>
  </si>
  <si>
    <t>Куликовское с.п. Ивановский м.р.   МУП «Комунальщик»  (НДС не облагается)</t>
  </si>
  <si>
    <t>Новоталицкое с.п. Ивановский м.р.  МУП «Комунальщик» (НДС не облагается)</t>
  </si>
  <si>
    <t>Подвязновское с.п. Ивановский м.р. МУП «Комунальщик» (НДС не облагается)</t>
  </si>
  <si>
    <t>Тимошихское с.п. Ивановский м.р.  МУП «Комунальщик» (НДС не облагается)</t>
  </si>
  <si>
    <t xml:space="preserve"> Чернореченское с.п. Ивановский м.р. МУП «Комунальщик» (НДС не облагается)</t>
  </si>
  <si>
    <t xml:space="preserve">ООО «Михалевское ЖКХ» Новоталицкое с.п. Ивановский м.р.   НДС не облагается </t>
  </si>
  <si>
    <t>ООО «Коммунальщик Ресурс" Богородское с.п. Ивановский м.р. (без учета НДС)</t>
  </si>
  <si>
    <t xml:space="preserve"> тариф на питьевую воду (д.Сорокино)</t>
  </si>
  <si>
    <t>тариф на питьевую воду (с.Рябово)</t>
  </si>
  <si>
    <t>льготный тариф для населения тариф на питьевую воду(с. Рябово)</t>
  </si>
  <si>
    <t>тариф на питьевую воду для населения(с. Худынское, д. Котово)</t>
  </si>
  <si>
    <t xml:space="preserve"> с 26.09.2018 МУП "Коммунальные системы" (НДС не облагается) / Октябрьское с.п. д. Гаврилково, д. Старостино/</t>
  </si>
  <si>
    <t>ООО «Палехская мануфактура» Палехское г.п. (НДС не облагается)</t>
  </si>
  <si>
    <t>ООО «Майдаковский завод» Майдаковское с.п. (без учета НДС)</t>
  </si>
  <si>
    <t>МУП ЖКХ Фурмановского муниципального района (НДС не облагается)</t>
  </si>
  <si>
    <t xml:space="preserve">тариф на водоотведение </t>
  </si>
  <si>
    <t>тариф на питьевую воду (д. Пеньки)</t>
  </si>
  <si>
    <t>льготный тариф на питьевую воду для населения (д. Пеньки)</t>
  </si>
  <si>
    <t>льготный тариф на питьевую воду для населения (с НДС)</t>
  </si>
  <si>
    <t>льготный тариф на водоотведение для населения (с НДС)</t>
  </si>
  <si>
    <t xml:space="preserve">МУП "Коммунальные системы" д. Чертовищи Сунженское с.п.  (НДС не облагается)  </t>
  </si>
  <si>
    <t>ООО "Прогресс" (НДС не облагается)</t>
  </si>
  <si>
    <t>ТНВ "ООО"Агромаркет и компания" (НДС не облагается)</t>
  </si>
  <si>
    <t>МУП "ВОЛГА" Заволжское городское поселение и д. Бредихино Междуреченского сельского поселения (с 13.01.2020) (НДС не облагается)</t>
  </si>
  <si>
    <t>тариф на питьевую воду (НДС не облагается)</t>
  </si>
  <si>
    <t>МУП "РСО" Междуреченское, Волжское, Дмитриевское, Сосневское сельские поселения (с 01.01.2020) (НДС не облагается)</t>
  </si>
  <si>
    <t>тариф на водоотведение для населения (НДС не облагается)</t>
  </si>
  <si>
    <t>МУП ЖКХ Тейковского муниципального района (НДС не облагается)</t>
  </si>
  <si>
    <t>льготный тариф на питьевую воду для населения (с. Новое Леушино) (НДС не облагается)</t>
  </si>
  <si>
    <t>льготный тариф на питьевую воду для населения с. Светлый (НДС не облагается)</t>
  </si>
  <si>
    <t>льготный тариф на водоотведение для населения (с. Новое Леушино) (НДС не облагается)</t>
  </si>
  <si>
    <t>льготный тариф на водоотведение для населения с. Светлый (НДС не облагается)</t>
  </si>
  <si>
    <t>МУП "Наволоки" (НДС не облагается)</t>
  </si>
  <si>
    <t xml:space="preserve">тариф на питьевую воду г. Кинешма        </t>
  </si>
  <si>
    <t xml:space="preserve">льготный тариф на питьевую воду для населения (с учетом НДС) г. Кинешма           </t>
  </si>
  <si>
    <t>АО "Савинский Водоканал" (д. Агрофенино) НДС не облагается</t>
  </si>
  <si>
    <t xml:space="preserve">АО "Водоканал" (без учета НДС) с 24.04.2020 </t>
  </si>
  <si>
    <t>льготный тариф на питьевую воду для населения (с учетом НДС) с. Октябрьский</t>
  </si>
  <si>
    <t>тариф на водоотведение (система ООО "РИС-Иваново") г. Кинешма</t>
  </si>
  <si>
    <t>льготный тариф на водоотведение для населения (система ООО "РИС-Иваново") г. Кинешма</t>
  </si>
  <si>
    <t>тариф на водоотведение (система ООО "РИС-Иваново") г. Кинешма, с. Первомайский, с. Октябрьский</t>
  </si>
  <si>
    <t>льготный тариф на водоотведение для населения (система ООО "РИС-Иваново") с. Первомайский, с. Октябрьский</t>
  </si>
  <si>
    <t>тариф на услуги по водоподготовке (НДС не облагается)</t>
  </si>
  <si>
    <t>АО "Водоканал" (без учета НДС) 
(с 01.01.2020)</t>
  </si>
  <si>
    <t>ООО "Авто Галерея"
( НДС не облагается)</t>
  </si>
  <si>
    <t>АО "Наволокское коммунальное хозяйство" с 22.05.2020 по 31.12.2020</t>
  </si>
  <si>
    <t>ООО "ИСток" (НДС не облагается) с 18.09.2020</t>
  </si>
  <si>
    <t>6.1.</t>
  </si>
  <si>
    <t>МУП "ЖКХ Шуйского муниципального района" (с.Васильевское) (НДС не облагается) с 18.09.2020</t>
  </si>
  <si>
    <t xml:space="preserve">льготный тариф на питьевую воду для населения (с учетом НДС) г.п. Наволоки   </t>
  </si>
  <si>
    <t>тариф на водоотведение г.п. Наволоки</t>
  </si>
  <si>
    <t xml:space="preserve">льготный тариф на водоотведение для населения (с учетом НДС)   г.п. Наволоки     </t>
  </si>
  <si>
    <t>с 01.12.2020</t>
  </si>
  <si>
    <t>АО "Водоканал" (без учета НДС) с 24.04.2020 , в г.п. Наволоки с 01.12.2020</t>
  </si>
  <si>
    <t>тариф на питьевую воду г. Кинешма, с. Первомайский, с. Октябрьский, г.п. Наволоки</t>
  </si>
  <si>
    <t>Постановление Департамента энергетики и тарифов Ивановской области от 27.11.2020 № 63-к/7</t>
  </si>
  <si>
    <t>ООО "Водно-канализационное хозяйство" (НДС не облагается) с 01.01.2020 по 01.12.2020 ООО "Источник" (НДС не облагается)</t>
  </si>
  <si>
    <t>Информация об утвержденных тарифах в сфере водоснабжения и водоотведения для  потребителей Ивановской области на 2021 год</t>
  </si>
  <si>
    <t>Тарифы 2021 года</t>
  </si>
  <si>
    <t>с                              01.01.2020</t>
  </si>
  <si>
    <t>с                  01.07.2020</t>
  </si>
  <si>
    <t>с                              01.01.2021</t>
  </si>
  <si>
    <t>с                  01.07.2021</t>
  </si>
  <si>
    <t>Постановление Департамента энергетики и тарифов Ивановской области от 16.12.2020 № 71-к/1</t>
  </si>
  <si>
    <t>Постановление Департамента энергетики и тарифов Ивановской области от 09.10.2020 № 45-к/3</t>
  </si>
  <si>
    <t>Постановление Департамента энергетики и тарифов Ивановской области от 16.12.2020 № 71-к/2</t>
  </si>
  <si>
    <t>МУП "Приволжское ТЭП" - гарантирующий поставщик Плесское городское поселение (без учета НДС)</t>
  </si>
  <si>
    <t>МУП "ЖКХ (Ильинское) Ильинского муниципального района", с. Гари Ильинское городское поселение (НДС не облагается)</t>
  </si>
  <si>
    <t>МУП "ЖКХ (Ильинское) Ильинского муниципального района", Ильинское городское поселение (НДС не облагается)</t>
  </si>
  <si>
    <t>Постановление Департамента энергетики и тарифов Ивановской области от 29.12.2020 № 77-к/1</t>
  </si>
  <si>
    <t>МУП ЖКХ Фурмановского муниципального района, транспортировка сточных вод г. Фурманов (НДС не облагается)</t>
  </si>
  <si>
    <t>Постановление Департамента энергетики и тарифов Ивановской области от 29.12.2020 № 77-к/2</t>
  </si>
  <si>
    <t>Постановление Департамента энергетики и тарифов Ивановской области от 16.10.2020 № 48-к/1</t>
  </si>
  <si>
    <t>Постановление Департамента энергетики и тарифов Ивановской области от 23.10.2020 № 50-к/3</t>
  </si>
  <si>
    <t>Постановление Департамента энергетики и тарифов Ивановской области от 23.10.2020 № 50-к/5</t>
  </si>
  <si>
    <t>Постановление Департамента энергетики и тарифов Ивановской области от 09.11.2020 № 53-к/1</t>
  </si>
  <si>
    <t>Постановление Департамента энергетики и тарифов Ивановской области от 09.12.2020 № 68-к/3</t>
  </si>
  <si>
    <t>Постановление Департамента энергетики и тарифов Ивановской области от 13.11.2020 № 55-к/2</t>
  </si>
  <si>
    <t>Постановление Департамента энергетики и тарифов Ивановской области от 13.11.2020 № 55-к/1</t>
  </si>
  <si>
    <t>МУП "ЖКХ Талицкий", с. Талицы (НДС не облагается)</t>
  </si>
  <si>
    <t>МУП "ЖКХ Талицкий", с. Мугреевский (НДС не облагается) с 13.03.2019</t>
  </si>
  <si>
    <t>Постановление Департамента энергетики и тарифов Ивановской области от 18.12.2020 № 73-к/2</t>
  </si>
  <si>
    <t>Постановление Департамента энергетики и тарифов Ивановской области от 04.12.2020 № 66-к/5</t>
  </si>
  <si>
    <t>Постановление Департамента энергетики и тарифов Ивановской области от 09.12.2020 № 68-к/6</t>
  </si>
  <si>
    <t>Постановление Департамента энергетики и тарифов Ивановской области от 09.12.2020 № 68-к/5</t>
  </si>
  <si>
    <t>Постановление Департамента энергетики и тарифов Ивановской области от 16.12.2020 № 71-к/11</t>
  </si>
  <si>
    <t>Постановление Департамента энергетики и тарифов Ивановской области от 16.12.2020 № 71-к/10</t>
  </si>
  <si>
    <t>Постановление Департамента энергетики и тарифов Ивановской области от 27.11.2020 № 63-к/5</t>
  </si>
  <si>
    <t>Постановление Департамента энергетики и тарифов Ивановской области от 23.10.2020 № 50-к/7</t>
  </si>
  <si>
    <t>Постановление Департамента энергетики и тарифов Ивановской области от 23.10.2020 № 50-к/9</t>
  </si>
  <si>
    <t>Постановление Департамента энергетики и тарифов Ивановской области от 27.11.2020 № 63-к/4</t>
  </si>
  <si>
    <t>Постановление Департамента энергетики и тарифов Ивановской области от 27.11.2020 № 63-к/3</t>
  </si>
  <si>
    <t>Постановление Департамента энергетики и тарифов Ивановской области от 27.11.2020 № 63-к/9</t>
  </si>
  <si>
    <t>Постановление Департамента энергетики и тарифов Ивановской области от 16.12.2020 № 71-к/6</t>
  </si>
  <si>
    <t>Постановление Департамента энергетики и тарифов Ивановской области от 20.11.2020 № 59-к/1</t>
  </si>
  <si>
    <t>Постановление Департамента энергетики и тарифов Ивановской области от 20.11.2020 № 59-к/3</t>
  </si>
  <si>
    <t>Постановление Департамента энергетики и тарифов Ивановской области от 28.12.2020 № 76-к/1</t>
  </si>
  <si>
    <t>МУП Кинешемского муниципального района "Сириус" (без учета НДС) с 01.01.2021 НДС не облагается</t>
  </si>
  <si>
    <t>МУП Кинешемского муниципально района "Сириус" (без учета НДС) с 01.01.2021 НДС не облагается</t>
  </si>
  <si>
    <t>ООО "ТеплокоммунСервис"                        (без учета НДС) с 01.01.2020 МУП Кинешемского муниципального района "Сириус" (без учета НДС) с 01.01.2021 НДС не облагается</t>
  </si>
  <si>
    <t>Постановление Департамента энергетики и тарифов Ивановской области от 09.11.2020 № 53-к/3</t>
  </si>
  <si>
    <t>Постановление Департамента энергетики и тарифов Ивановской области от 25.11.2020 № 61-к/1</t>
  </si>
  <si>
    <t>льготный тариф на питьевую воду для населения (с учетом НДС) г. Кинешма</t>
  </si>
  <si>
    <t>льготный тариф на питьевую воду для населения (с учетом НДС) с. Первомайский</t>
  </si>
  <si>
    <t>Постановление Департамента энергетики и тарифов Ивановской области от 09.11.2020 № 53-к/7</t>
  </si>
  <si>
    <t>ООО "ЭКОСТОК" (НДС не облагается) с 07.09.2018</t>
  </si>
  <si>
    <t>Постановление Департамента энергетики и тарифов Ивановской области от 20.11.2020 № 59-к/4</t>
  </si>
  <si>
    <t>Постановление Департамента энергетики и тарифов Ивановской области от 29.12.2020 № 77-к/3</t>
  </si>
  <si>
    <t>Постановление Департамента энергетики и тарифов Ивановской области от  23.10.2020 № 50-к/1</t>
  </si>
  <si>
    <t>Постановление Департамента энергетики и тарифов Ивановской области от 04.12.2020 г. № 66-к/9</t>
  </si>
  <si>
    <t>Постановление Департамента энергетики и тарифов Ивановской области от 04.12.2020 г. № 66-к/7</t>
  </si>
  <si>
    <t>Постановление Департамента энергетики и тарифов Ивановской области от 04.12.2020 г. № 66-к/8</t>
  </si>
  <si>
    <t>Постановление Департамента энергетики и тарифов Ивановской области от 27.11.2020 № 63-к/1</t>
  </si>
  <si>
    <t>Постановление Департамента энергетики и тарифов Ивановской области от 04.12.2020 № 66-к/4</t>
  </si>
  <si>
    <t>Постановление Департамента энергетики и тарифов Ивановской области от 22.11.2019 № 50-к/2</t>
  </si>
  <si>
    <t>тариф на водоснабжение</t>
  </si>
  <si>
    <t>Постановление Департамента энергетики и тарифов Ивановской области от 20.12.2019 № 59-к/1</t>
  </si>
  <si>
    <t>Постановление Департамента энергетики и тарифов Ивановской области от 22.05.2020 № 18-к/1</t>
  </si>
  <si>
    <t>Постановление Департамента энергетики и тарифов Ивановской области от 09.10.2020 № 45-к/6</t>
  </si>
  <si>
    <t>c 01.01.2020 МУП "Подозерское ЖКХ" (НДС не облагается)</t>
  </si>
  <si>
    <t>тариф на питьевую воду                      (с. Подозерский, д. Коромыслово)</t>
  </si>
  <si>
    <t>тариф на водоотведение (с. Подозерский)</t>
  </si>
  <si>
    <t>льготный тариф для населения на водоотведение (с. Подозерский)</t>
  </si>
  <si>
    <t>Постановление Департамента энергетики и тарифов Ивановской области от 09.10.2020 № 45-к/5</t>
  </si>
  <si>
    <t xml:space="preserve"> с 01.01.2020 МУП "Пестяковское ЖКХ"(потребители д.Неверова-Слобода)  (НДС не облагается)</t>
  </si>
  <si>
    <t>с 01.01.2020 МУП "Пестяковское ЖКХ"(потребители д. Галашево, д. Вербино, д. Филята, д. Шалаево,с. Беклемищи, с. Сезух) (НДС не облагается)</t>
  </si>
  <si>
    <t>Постановление Департамента энергетики и тарифов Ивановской области от 02.12.2020 № 65-к/1</t>
  </si>
  <si>
    <t xml:space="preserve"> с 01.01.2020 МУП "Пестяковское ЖКХ"(потребители с. Нижний Ландех) (НДС не облагается)</t>
  </si>
  <si>
    <t>с 01.01.2020 МУП "Пестяковское ЖКХ" Пестяковское г.п. и с.п.                                 (НДС не облагается)</t>
  </si>
  <si>
    <t>Постановление Департамента энергетики и тарифов Ивановской области от 13.12.2019 № 56-к/1</t>
  </si>
  <si>
    <t xml:space="preserve"> ООО "Яковлевская текстильная мануфактура" (без учета НДС) </t>
  </si>
  <si>
    <t xml:space="preserve"> ООО "Яковлевская текстильная мануфактура" до 17.09.2020                    (без учета НДС) </t>
  </si>
  <si>
    <t>МП "Водоканал"  с. Новые горки (с 01.01.2021)
(НДС не облагается)</t>
  </si>
  <si>
    <t xml:space="preserve">льготный тариф на питьевую воду для населения (с учетом НДС)  </t>
  </si>
  <si>
    <t>Постановление Департамента энергетики и тарифов Ивановской области от 16.12.2020 № 71-к/7</t>
  </si>
  <si>
    <t>Постановление Департамента энергетики и тарифов Ивановской области от 18.12.2020 № 73-к/4</t>
  </si>
  <si>
    <t>c  07.02.2020 МУП "Юрьевецкое ЖКХ" (НДС не облагается)</t>
  </si>
  <si>
    <t>Постановление Департамента энергетики и тарифов Ивановской области от 09.10.2020 № 45-к/1</t>
  </si>
  <si>
    <t>Постановление Департамента энергетики и тарифов Ивановской области от 09.10.2020 № 45-к/2</t>
  </si>
  <si>
    <t>Постановление Департамента энергетики и тарифов Ивановской области от 16.10.2020 № 48-к/6</t>
  </si>
  <si>
    <t xml:space="preserve">Постановление Департамента энергетики и тарифов Ивановской области от 20.11.2020 № 59-к/6 </t>
  </si>
  <si>
    <t xml:space="preserve">Постановление Департамента энергетики и тарифов Ивановской области от 16.12.2020 № 71-к/5 </t>
  </si>
  <si>
    <t>Постановление Департамента энергетики и тарифов Ивановской области от 16.12.2020 № 71-к/12</t>
  </si>
  <si>
    <t>Постановление Департамента энергетики и тарифов Ивановской области от 16.12.2020 № 71-к/4</t>
  </si>
  <si>
    <t>Постановление Департамента энергетики и тарифов Ивановской области от 04.12.2020 № 66-к/1</t>
  </si>
  <si>
    <t>Постановление Департамента энергетики и тарифов Ивановской области от 02.10.2020 № 44-к/5</t>
  </si>
  <si>
    <t>Постановление Департамента энергетики и тарифов Ивановской области от 09.11.2020 № 53-к/6</t>
  </si>
  <si>
    <t xml:space="preserve">Постановление Департамента энергетики и тарифов Ивановской области от 16.10.2020 № 48-к/3 </t>
  </si>
  <si>
    <t>Постановление Департамента энергетики и тарифов Ивановской области от 25.11.2020 № 61-к/3</t>
  </si>
  <si>
    <t>Постановление Департамента энергетики и тарифов Ивановской области от 16.12.2020 № 71-к/9</t>
  </si>
  <si>
    <t>Постановление Департамента энергетики и тарифов Ивановской области от 25.12.2020 № 75-к/4</t>
  </si>
  <si>
    <t>Постановление Департамента энергетики и тарифов Ивановской области от 25.11.2020 № 61-к/4</t>
  </si>
  <si>
    <t>Постановление Департамента энергетики и тарифов Ивановской области от 09.12.2020 № 68-к/7</t>
  </si>
  <si>
    <r>
      <t xml:space="preserve">МУП "ЖКХ Шуйского муниципального района" д. Харитоно (Остаповское с.п.) (НДС не облагается) </t>
    </r>
    <r>
      <rPr>
        <b/>
        <sz val="11"/>
        <rFont val="Times New Roman"/>
        <family val="1"/>
        <charset val="204"/>
      </rPr>
      <t>с 13.07.2018</t>
    </r>
  </si>
  <si>
    <r>
      <t xml:space="preserve">тариф на питьевую воду
</t>
    </r>
    <r>
      <rPr>
        <b/>
        <sz val="11"/>
        <rFont val="Times New Roman"/>
        <family val="1"/>
        <charset val="204"/>
      </rPr>
      <t>с 24.08.2018</t>
    </r>
  </si>
  <si>
    <r>
      <t xml:space="preserve">льготный тариф на питьевую воду для населения
</t>
    </r>
    <r>
      <rPr>
        <b/>
        <sz val="11"/>
        <rFont val="Times New Roman"/>
        <family val="1"/>
        <charset val="204"/>
      </rPr>
      <t>с 24.08.2018</t>
    </r>
  </si>
  <si>
    <r>
      <t xml:space="preserve">тариф на питьевую воду
</t>
    </r>
    <r>
      <rPr>
        <b/>
        <sz val="11"/>
        <rFont val="Times New Roman"/>
        <family val="1"/>
        <charset val="204"/>
      </rPr>
      <t>с 01.01.2019</t>
    </r>
  </si>
  <si>
    <r>
      <t xml:space="preserve">льготный тариф на питьевую воду для населения
</t>
    </r>
    <r>
      <rPr>
        <b/>
        <sz val="11"/>
        <rFont val="Times New Roman"/>
        <family val="1"/>
        <charset val="204"/>
      </rPr>
      <t>с 01.01.2019</t>
    </r>
  </si>
  <si>
    <r>
      <t xml:space="preserve">тариф на питьевую воду
</t>
    </r>
    <r>
      <rPr>
        <b/>
        <sz val="11"/>
        <rFont val="Times New Roman"/>
        <family val="1"/>
        <charset val="204"/>
      </rPr>
      <t>с 01.01.2020</t>
    </r>
  </si>
  <si>
    <r>
      <t xml:space="preserve">льготный тариф на питьевую воду </t>
    </r>
    <r>
      <rPr>
        <b/>
        <sz val="11"/>
        <rFont val="Times New Roman"/>
        <family val="1"/>
        <charset val="204"/>
      </rPr>
      <t>с 01.01.2021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</si>
  <si>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тариф на водоотведение
</t>
    </r>
    <r>
      <rPr>
        <b/>
        <sz val="11"/>
        <rFont val="Times New Roman"/>
        <family val="1"/>
        <charset val="204"/>
      </rPr>
      <t xml:space="preserve"> с 24.08.2018</t>
    </r>
  </si>
  <si>
    <r>
      <t xml:space="preserve">льготный тариф на водоотведение
</t>
    </r>
    <r>
      <rPr>
        <b/>
        <sz val="11"/>
        <rFont val="Times New Roman"/>
        <family val="1"/>
        <charset val="204"/>
      </rPr>
      <t xml:space="preserve"> с 24.08.2019</t>
    </r>
    <r>
      <rPr>
        <sz val="11"/>
        <color theme="1"/>
        <rFont val="Calibri"/>
        <family val="2"/>
        <charset val="204"/>
        <scheme val="minor"/>
      </rPr>
      <t/>
    </r>
  </si>
  <si>
    <r>
      <t>МУП "ЖКХ Шуйского муниципального района" Афанасьевское с.п. (НДС не облагается)</t>
    </r>
    <r>
      <rPr>
        <b/>
        <sz val="11"/>
        <rFont val="Times New Roman"/>
        <family val="1"/>
        <charset val="204"/>
      </rPr>
      <t xml:space="preserve"> (с 01.01.2020)</t>
    </r>
  </si>
  <si>
    <r>
      <t xml:space="preserve">МУП "ЖКХ Шуйского муниципального района" Введенское с.п.  (НДС не облагается) </t>
    </r>
    <r>
      <rPr>
        <b/>
        <sz val="11"/>
        <rFont val="Times New Roman"/>
        <family val="1"/>
        <charset val="204"/>
      </rPr>
      <t>(с 01.01.2020)</t>
    </r>
  </si>
  <si>
    <t xml:space="preserve">льготный тариф на питьевую воду (с. Сергеево) </t>
  </si>
  <si>
    <t>тариф на питьевую воду (с. Сергеево)</t>
  </si>
  <si>
    <r>
      <t>МУП "ЖКХ Шуйского муниципального района" Перемиловское с.п. (НДС не облагается)</t>
    </r>
    <r>
      <rPr>
        <b/>
        <sz val="11"/>
        <rFont val="Times New Roman"/>
        <family val="1"/>
        <charset val="204"/>
      </rPr>
      <t xml:space="preserve"> (с 01.01.2020)</t>
    </r>
  </si>
  <si>
    <r>
      <t xml:space="preserve">МУП "ЖКХ Шуйского муниципального района" Остаповское с.п.  (НДС не облагается) </t>
    </r>
    <r>
      <rPr>
        <b/>
        <sz val="11"/>
        <rFont val="Times New Roman"/>
        <family val="1"/>
        <charset val="204"/>
      </rPr>
      <t xml:space="preserve"> (с 01.01.2020)</t>
    </r>
  </si>
  <si>
    <t xml:space="preserve">Постановление Департамента энергетики и тарифов Ивановской области от 09.12.2020 № 68-к/1 </t>
  </si>
  <si>
    <t>ООО «Энергетик» Родниковское г.п. Родниковский м.р. мкр. Агросервис (НДС не облагается)</t>
  </si>
  <si>
    <t>ООО «Энергетик» Каминское с.п. Родниковский м.р. (НДС не облагается)</t>
  </si>
  <si>
    <t>ООО «Энергетик» с. Болотново, д. Малышево, с. Мелечкино Парское с.п. Родниковский м.р.(НДС не облагается)</t>
  </si>
  <si>
    <t>ООО «Энергетик» с. Парское, с. Сосновец, д. Хрипелово Парское с.п. Родниковский м.р. (НДС не облагается)</t>
  </si>
  <si>
    <t>ООО «Энергетик» с. Пригородное, д. Мальчиха, п. Постнинский, с. Деревеньки Филисовское с.п. Родниковский м.р. (НДС не облагается)</t>
  </si>
  <si>
    <t>ООО «Энергетик» с. Филисово Филисовское с.п. Родниковский м.р. (НДС не облагается)</t>
  </si>
  <si>
    <t>тариф на питьевую воду для населения, НДС не облагается</t>
  </si>
  <si>
    <t>льготный тариф на питьевую воду для населения,НДС не облагается</t>
  </si>
  <si>
    <t>льготный тариф на водоотведение для населения,НДС не облагается</t>
  </si>
  <si>
    <t>льготный тариф на питьевую воду для населения, НДС не облагается</t>
  </si>
  <si>
    <t>льготный тариф на водоотведение для населения, НДС не облагается</t>
  </si>
  <si>
    <t>льготный тариф для населения на водоотведение, НДС не облагается</t>
  </si>
  <si>
    <t>Постановление Департамента энергетики и тарифов Ивановской области от 16.10.2020 № 48-к/5</t>
  </si>
  <si>
    <t>Постановление Департамента энергетики и тарифов Ивановской области от 02.10.2020 № 44-к/2, остановление Департамента энергетики и тарифов Ивановской области от 25.12.2020 № 75-к/1</t>
  </si>
  <si>
    <t>Постановление Департамента энергетики и тарифов Ивановской области от 18.12.2020 № 73-к/6</t>
  </si>
  <si>
    <t>Постановление Департамента энергетики и тарифов Ивановской области от 04.12.2019 № 53-к/9 (в ред. Постановления Департамента энергетики и тарифов Ивановской области от 22.05.2020 № 18-к/2)</t>
  </si>
  <si>
    <t>Постановление Департамента энергетики и тарифов Ивановской области от 28.02.2020 № 7-к/2</t>
  </si>
  <si>
    <t>Постановление Департамента энергетики и тарифов Ивановской области от 02.10.2020 № 44-к/4 (в ред. постановления Департамента энергетики и тарифов Ивановской области от 25.12.2020 № 75-к/1)</t>
  </si>
  <si>
    <t>тариф на питьевую воду (с. Благовещенье, д.Слободки)</t>
  </si>
  <si>
    <t>льготный тариф на питьевую воду для населения (с. Благовещенье, д.Слободки)</t>
  </si>
  <si>
    <t>Постановление Департамента энергетики и тарифов Ивановской обл. от 09.12.2020 № 68-к/12</t>
  </si>
  <si>
    <t>тариф на питьевую воду (д.Косиково, д.Токарево)</t>
  </si>
  <si>
    <t xml:space="preserve">Администрация Верхнеландеховского муниципального района управление муниципального хозяйства Верхнеландеховское городское поселение  (НДС не облагается) </t>
  </si>
  <si>
    <t>Постановление Департамента энергетики и тарифов Ивановской обл. от 09.11.2020 № 53-к/4</t>
  </si>
  <si>
    <t>МУП "Комсервис" (НДС не облагается) Старовичугское г.п.  / ул. Северная</t>
  </si>
  <si>
    <t xml:space="preserve">Постановление Департамента энергетики и тарифов Ивановской обл. от 04.12.2020 № 66-к/2 </t>
  </si>
  <si>
    <t>ООО "СТОК" (без учета НДС)</t>
  </si>
  <si>
    <t>Постановление Департамента энергетики и тарифов Ивановской обл. от 11.12.2020 № 69-к/1</t>
  </si>
  <si>
    <t xml:space="preserve">МУП "Коммунальные системы" Каменское г.п., Сунженское с.п.  (НДС не облагается) </t>
  </si>
  <si>
    <t xml:space="preserve">МУП "Коммунальные системы" Новописцовское г.п.  (НДС не облагается) </t>
  </si>
  <si>
    <t>Постановление Департамента энергетики и тарифов Ивановской обл. от 11.12.2020 № 69-к/2</t>
  </si>
  <si>
    <t>Постановление Департамента энергетики и тарифов Ивановской обл. от 20.11.2020 № 59-к/8</t>
  </si>
  <si>
    <t>льготный тариф на питьевую воду для населения       (п. Савино для потр., указанных в примечании)</t>
  </si>
  <si>
    <t>тариф на водоотведение (потребители мкр. Восточный п. Савино)</t>
  </si>
  <si>
    <t>льготный тариф на водоотведение для населения (потребители мкр. Восточный п. Савино)</t>
  </si>
  <si>
    <t xml:space="preserve">АО "Савинский водоканал" Савинское городское поселение  (НДС не облагается) </t>
  </si>
  <si>
    <t>АО "Савинский Водоканал" Савинское городское поселение, Архиповское и Савинское с.п (НДС не облагается).</t>
  </si>
  <si>
    <t>тариф на питьевую воду (д. Поломы)</t>
  </si>
  <si>
    <t>льготный тариф на питьевую воду для населения (д. Поломы)</t>
  </si>
  <si>
    <t xml:space="preserve">АО "Савинский водоканал" Савинское сельское поселение (НДС не облагается) </t>
  </si>
  <si>
    <t>Постановление Департамента энергетики и тарифов Ивановской обл. от 13.11.2020 № 55-к/3</t>
  </si>
  <si>
    <t xml:space="preserve">МУТПП "Альтернатива-2" Воскресенское с.п. (НДС не облагается) </t>
  </si>
  <si>
    <t>тариф на питьевую воду (д. Горячево)</t>
  </si>
  <si>
    <t>льготный тариф на питьевую воду для населения (д. Горячево)</t>
  </si>
  <si>
    <t>тариф на питьевую воду (д. Панино)</t>
  </si>
  <si>
    <t>льготный тариф на питьевую воду для населения  (д. Панино)</t>
  </si>
  <si>
    <t>МУТПП "Альтернатива-2" Горячевское с.п.  (НДС не облагается)</t>
  </si>
  <si>
    <t>МУТПП "Альтернатива-2" (д. Панфилово) с 28.02.2020 ранее АО "Савинский Водоканал" (НДС не облагается)</t>
  </si>
  <si>
    <t xml:space="preserve">Администрация Верхнеландеховского муниципального района  (НДС не облагается) с 01.01.2021  вместо ООО "Жилищно-эксплуатационная контора" </t>
  </si>
  <si>
    <t>тариф на питьевую воду                               (пос Верхний Ландех)</t>
  </si>
  <si>
    <t>тариф на питьевую воду для населения   (пос Верхний Ландех)</t>
  </si>
  <si>
    <t>льготный тариф на водоотведение для населения   (пос Верхний Ландех)</t>
  </si>
  <si>
    <t>тариф на водоотведение                         (пос Верхний Ландех)</t>
  </si>
  <si>
    <t xml:space="preserve">МУП "Сервис Плюс"  Каменское г.п. (НДС не облагается) </t>
  </si>
  <si>
    <t xml:space="preserve">МУП "Сервис Плюс" Новописцовское г.п. (НДС не облагается) </t>
  </si>
  <si>
    <t>Постановлению Департамента энергетики и тарифов Ивановской области от 25.09.2020 № 42-к/2</t>
  </si>
  <si>
    <t>Постановлению Департамента энергетики и тарифов Ивановской области от 25.09.2020 № 42-к/1</t>
  </si>
  <si>
    <t>Постановление Департамента энергетики и тарифов Ивановской области от 22.11.2019 № 50-к/1</t>
  </si>
  <si>
    <t>Постановление Департамента энергетики и тарифов Ивановской области от 11.06.2020 № 21-к/1</t>
  </si>
  <si>
    <t>Постановление Департамента энергетики и тарифов Ивановской области от 04.12.2020 № 66-к/10</t>
  </si>
  <si>
    <t>ОАО ХБК "Шуйские ситцы"                    (без учета НДС)</t>
  </si>
  <si>
    <t>ООО "ШуяПромЭнерго"                           (без учета НДС)</t>
  </si>
  <si>
    <t>Постановление Департамента энергетики и тарифов Ивановской области от 13.12.2019 № 56-к/6</t>
  </si>
  <si>
    <t xml:space="preserve">ООО "АНТАРЕС" (НДС не облагается) </t>
  </si>
  <si>
    <t xml:space="preserve">МУП "ЖКХ Шуйского муниципального района" д. Клочково (Остаповское с.п.) (НДС не облагается) </t>
  </si>
  <si>
    <r>
      <t>МУП "ЖКХ Шуйского муниципального района" д. Михайлово Васильевское с.п.) (НДС не облагается)</t>
    </r>
    <r>
      <rPr>
        <b/>
        <sz val="11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/>
    </r>
  </si>
  <si>
    <t>Постановление Департамента энергетики и тарифов Ивановской области от 05.03.2021 № 10-к/1</t>
  </si>
  <si>
    <t xml:space="preserve">льготный тариф на питьевую воду для населения (с. Ингарь)                                        </t>
  </si>
  <si>
    <t xml:space="preserve">льготный тариф для населения  на водоотведение                 </t>
  </si>
  <si>
    <t xml:space="preserve"> льготный тариф на питьевую воду для населения                                          (с. Новое)</t>
  </si>
  <si>
    <t xml:space="preserve">льготный тариф на питьевую воду для населения (прочие нас.пункты)                                    </t>
  </si>
  <si>
    <t xml:space="preserve">льготный тариф на водоотведение для населения (с. Новое)                   </t>
  </si>
  <si>
    <t xml:space="preserve">льготный тариф на водоотведение для населения (прочие нас. пункты)                   </t>
  </si>
  <si>
    <t>льготный тариф на питьевую воду для населения (с Учетом НДС)</t>
  </si>
  <si>
    <t>тариф на водоотведение ул. Ташкентская</t>
  </si>
  <si>
    <t>льготный тариф на водоотведение для населения ул. Ташкентская</t>
  </si>
  <si>
    <t>МУП "Пучежская сетевая компания"  (д. Затеиха) (НДС не облагается) с 01.01.2020  до 25.02.2021</t>
  </si>
  <si>
    <t>ООО "Илада" (с. Затеиха) (без учета НДС) с 26.02.2021</t>
  </si>
  <si>
    <t>Постановление Департамента энергетики и тарифов Ивановской области от 26.02.2021 № 9-к/1</t>
  </si>
  <si>
    <t>МУП "Пучежская сетевая компания"   (НДС не облагается) с 01.01.2020 (НДС не облагается) до 25.02.2021</t>
  </si>
  <si>
    <t>ООО "Илада" (без учета НДС) с 26.02.2021</t>
  </si>
  <si>
    <t>льготный тариф на питьевую воду для населения (с. Илья-Высоково, д. Дубново) (с учетом НДС)</t>
  </si>
  <si>
    <t>льготный тариф на водоотведение для населения (с. Илья-Высоково) (с учетом НДС)</t>
  </si>
  <si>
    <t>льготный тариф на питьевую воду для населения ( д. Губинская, д. Кораблево) (с учетом НДС)</t>
  </si>
  <si>
    <t>льготный тариф на питьевую воду для населения (с. Лужинки) (с учетом НДС)</t>
  </si>
  <si>
    <t>льготный тариф на водоотведение для населения (д. Дубново) (с учетом НДС)</t>
  </si>
  <si>
    <t>льготный тариф на водоотведение для населения (д. Кораблево) (с учетом НДС)</t>
  </si>
  <si>
    <t>ООО "Илада" (без учета НДС) с 16.02.2021</t>
  </si>
  <si>
    <t>Постановление Департамента энергетики и тарифов Ивановской области от 16.02.2021 № 6-к/1</t>
  </si>
  <si>
    <t>МУП "Пучежская сетевая компания"   (НДС не облагается) с 01.01.2020 (НДС не облагается) до 15.02..2021</t>
  </si>
  <si>
    <t>льготный тариф на питьевую воду для населения (с. Мортки, д. Дмитриево Большое) (с учетом НДС)</t>
  </si>
  <si>
    <t>льготный тариф на питьевую воду для населения (с. Кандаурово) (с учетом НДС)</t>
  </si>
  <si>
    <t>льготный тариф на водоотведение для населения (д. Дмитриево Большое) (с учетом НДС)</t>
  </si>
  <si>
    <t>ООО "ИнвестЖилСтрой" (НДС не облагается) 
с 05.02.2021</t>
  </si>
  <si>
    <t>тариф на питьевую воду (подъем воды)</t>
  </si>
  <si>
    <t>Постановление Департамента энергетики и тарифов Ивановской области от 05.02.2021 № 5-к/2</t>
  </si>
  <si>
    <t>МУП «МПО ЖКХ»
(без учета НДС)                                                с 07.02.2020 до 04.02.2021</t>
  </si>
  <si>
    <t>МУП «МПО ЖКХ»
(НДС не облагается)                                                с 05.02.2021</t>
  </si>
  <si>
    <t>тариф на питьевую воду (район Красные Сосенки) (с 05.02.2021 НДС не облагается)</t>
  </si>
  <si>
    <t>Постановление Департамента энергетики и тарифов Ивановской области от 05.02.2021 № 5-к/1</t>
  </si>
  <si>
    <t>льготный тариф на питьевую воду для населения (район Красные Сосенки)</t>
  </si>
  <si>
    <r>
      <t>АО "Савинский водоканал" Савинское сельское поселение (с. Антилохово</t>
    </r>
    <r>
      <rPr>
        <sz val="11"/>
        <rFont val="Times New Roman"/>
        <family val="1"/>
        <charset val="204"/>
      </rPr>
      <t xml:space="preserve">),       ( НДС не облагается) </t>
    </r>
  </si>
  <si>
    <t>Постановление Департамента энергетики и тарифов Ивановской области от 16.02.2021 № 6-к/2</t>
  </si>
  <si>
    <t xml:space="preserve">ОАО «Ивановский бройлер» Подвязновское с.п. Ивановский м.р. (без учета НДС), </t>
  </si>
  <si>
    <t>тариф на водоотведение до 15.02.2021</t>
  </si>
  <si>
    <t>ООО "ПродМит" с 16.02.2021</t>
  </si>
  <si>
    <t>ООО "Техснабинвест" п. Савино (НДС не облагается)</t>
  </si>
  <si>
    <t>МУП "Приволжское ТЭП" - гарантирующий поставщик Приволжское городское поселение с 05.03.2021 до 30.04.2021 НДС не облагается</t>
  </si>
  <si>
    <t>АО "Водоканал" - гарантирующий поставщик Приволжское городское поселение с 01.05.2021 (без учета НДС)</t>
  </si>
  <si>
    <t>АО "Водоканал" - гарантирующий поставщик Ингарское сельское поселение с 01.05.2021 (без учета НДС)</t>
  </si>
  <si>
    <t>МУП "Приволжское ТЭП" - гарантирующий поставщик Ингарское сельское поселение с 05.03.2021 до 30.04.2021 НДС не облагается</t>
  </si>
  <si>
    <t>МУП "Приволжское ТЭП" - гарантирующий поставщик Новское сельское поселение с 05.03.2021 до 30.04.2021 НДС не облагается</t>
  </si>
  <si>
    <t>АО "Водоканал" - гарантирующий поставщик Новское сельское поселение с 01.05.2021 (без учета НДС)</t>
  </si>
  <si>
    <t>МУП "Приволжское ТЭП" - гарантирующий поставщик Рождественское сельское поселение с 05.03.2021 до 30.04.2021 НДС не облагается</t>
  </si>
  <si>
    <t>АО "Водоканал" - гарантирующий поставщик Рождественское сельское поселение с 01.05.2021 (без учета НДС)</t>
  </si>
  <si>
    <t>МУП "Приволжское ТЭП" - гарантирующий поставщик Рождественское сельское поселение д. Сараево с 05.03.2021 до 30.04.2021 НДС не облагается</t>
  </si>
  <si>
    <t>АО "Водоканал" - гарантирующий поставщик Рождественское сельское поселение д. Сараево с 01.05.2021 (без учета НДС)</t>
  </si>
  <si>
    <t>Постановление Департамента энергетики и тарифов Ивановской области от 23.04.2021 № 14-к/1</t>
  </si>
  <si>
    <t>льготный тариф на водоотведение для населения ул. Ташкентская (с учетом НДС)</t>
  </si>
  <si>
    <t>льготный тариф на питьевую воду (с. Толпыгино и прочие населенные пункты)</t>
  </si>
  <si>
    <t xml:space="preserve">льготный тариф на питьевую воду для населения (с. Ингарь) с учетом НДС                                       </t>
  </si>
  <si>
    <t>льготный тариф на питьевую воду (с. Толпыгино и прочие населенные пункты) с учетом НДС</t>
  </si>
  <si>
    <t xml:space="preserve">льготный тариф для населения  на водоотведение с учетом НДС                 </t>
  </si>
  <si>
    <t xml:space="preserve"> льготный тариф на питьевую воду для населения (с. Новое) с учетом НДС</t>
  </si>
  <si>
    <t xml:space="preserve">льготный тариф на питьевую воду для населения (прочие нас.пункты) с учетом НДС                                     </t>
  </si>
  <si>
    <t xml:space="preserve">льготный тариф на водоотведение для населения (с. Новое) с учетом НДС                  </t>
  </si>
  <si>
    <t xml:space="preserve">льготный тариф на водоотведение для населения (прочие нас. пункты) с учетом НДС                  </t>
  </si>
  <si>
    <t>льготный тариф на питьевую воду для населения с учетом НДС</t>
  </si>
  <si>
    <t>АО "Водоканал" Приволжское г.п. с 26.06.2020 до 30.04.2021</t>
  </si>
  <si>
    <t>Постановление Департамента энергетики и тарифов Ивановской области от 09.12.2020 № 68-к/9</t>
  </si>
  <si>
    <t>Постановление Департамента энергетики и тарифов Ивановской области от 09.12.2020 № 68-к/11</t>
  </si>
  <si>
    <t xml:space="preserve">Постановление Департамента энергетики и тарифов Ивановской области от 25.06.2021 № 26-к/1 </t>
  </si>
  <si>
    <t>МУП "Приволжское ТЭП" - гарантирующий поставщик Плесское городское поселение с 05.03.2021 до 30.06.2021 НДС не облагается</t>
  </si>
  <si>
    <t xml:space="preserve"> ООО "Яковлевская текстильная мануфактура" с 25.05.2021 (без учета НДС) </t>
  </si>
  <si>
    <t>Постановление Департамента энергетики и тарифов Ивановской области от 25.05.2021 № 17-к/1</t>
  </si>
  <si>
    <t>ООО "Исток" (НДС не облагается) от 23.04.2021</t>
  </si>
  <si>
    <t>АО "Кинешемская прядильно-ткацкая фабрика" (без учета НДС) до 22.04.2021</t>
  </si>
  <si>
    <t>Постановление Департамента энергетики и тарифов Ивановской области от 23.04.2021 № 14-к/2</t>
  </si>
  <si>
    <t>АО "Водоканал" - гарантирующий поставщик Плесское городское поселение Приволжского городского поселения с 01.07.2021 (без учета НДС)</t>
  </si>
  <si>
    <t xml:space="preserve">Постановление Департамента энергетики и тарифов Ивановской обл. от 14.12.2018 № 236-к/9  (ред. от 20.11.2020) </t>
  </si>
  <si>
    <t>ООО "Тейковская котельная" (без учета НДС) (по ВО с 01.07.2021)</t>
  </si>
  <si>
    <t xml:space="preserve">ООО «АНТУРИУМ»                                     (НДС не облагается)                                    </t>
  </si>
  <si>
    <t>Постановление Департамента энергетики и тарифов Ивановской области от 01.07.2021 № 28-к/1</t>
  </si>
  <si>
    <t>Гаврилово-Посадское городское поселение, Новоселковское сельское поселение, с. Непотягово</t>
  </si>
  <si>
    <t>с. Шекшово Шекшовского сельского поселения</t>
  </si>
  <si>
    <t>Постановление Департамента энергетики и тарифов Ивановской области от 10.09.2021 № 37-к/3</t>
  </si>
  <si>
    <t>Постановление Департамента энергетики и тарифов Ивановской области от 30.09.2021 г. № 41-к/1</t>
  </si>
  <si>
    <t xml:space="preserve">д. Коротиха Междуреченского сельского поселения </t>
  </si>
  <si>
    <t>АО "Водоканал" - гарантирующий поставщик Приволжское городское поселение с 01.10.2021 (без учета НДС)</t>
  </si>
  <si>
    <t>Постановление Департамента энергетики и тарифов Ивановской области от 24.09.2021 № 40-к/1</t>
  </si>
  <si>
    <t>льготный тариф на водоотведение для населения(с учетом НДС)</t>
  </si>
  <si>
    <t>тариф на питьевую воду с 10.09.2021 года</t>
  </si>
  <si>
    <t xml:space="preserve">льготный тариф на питьевую воду для населения с 10.09.2021 </t>
  </si>
  <si>
    <t>тариф на водоотведение с 30.09.2021</t>
  </si>
  <si>
    <t>тариф на водоотведение для населения (НДС не облагается) с 30.09.2021</t>
  </si>
  <si>
    <t>МУП "Сервис-центр г. Приволжска" (НДС не облагается) до 30.09.2021</t>
  </si>
  <si>
    <t>Постановление Департамента энергетики и тарифов Ивановской области от 09.07.2021 № 29-к/1</t>
  </si>
  <si>
    <t>ЗАО НПП «Кабельщик Плюс» (НДС не облагается)  с 12.11.2021</t>
  </si>
  <si>
    <t>Постановление Департамента энергетики и тарифов Ивановской области от 12.11.2021 № 49-к/9</t>
  </si>
  <si>
    <t>ООО "Уют" Плесское городское поселение (НДС не облагается) до 11.11.2021</t>
  </si>
  <si>
    <t>ЧУ «Санаторий «Актер-Плёс» СТД РФ» (НДС не облагается) с 12.11.2021</t>
  </si>
  <si>
    <t>Постановление Департамента энергетики и тарифов Ивановской области от 12.11.2021 № 49-к/21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</si>
</sst>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#,##0.000"/>
    <numFmt numFmtId="167" formatCode="&quot;р.&quot;#,##0.00_);\(&quot;р.&quot;#,##0.00\)"/>
    <numFmt numFmtId="168" formatCode="_(* #,##0_);_(* \(#,##0\);_(* &quot;-&quot;_);_(@_)"/>
    <numFmt numFmtId="169" formatCode="_(&quot;р.&quot;* #,##0.00_);_(&quot;р.&quot;* \(#,##0.00\);_(&quot;р.&quot;* &quot;-&quot;??_);_(@_)"/>
    <numFmt numFmtId="170" formatCode="_(* #,##0.00_);_(* \(#,##0.00\);_(* &quot;-&quot;??_);_(@_)"/>
    <numFmt numFmtId="171" formatCode="&quot;$&quot;#,##0_);[Red]\(&quot;$&quot;#,##0\)"/>
    <numFmt numFmtId="172" formatCode="General_)"/>
    <numFmt numFmtId="173" formatCode="_-* #,##0.00[$€-1]_-;\-* #,##0.00[$€-1]_-;_-* &quot;-&quot;??[$€-1]_-"/>
    <numFmt numFmtId="174" formatCode="#\."/>
    <numFmt numFmtId="175" formatCode="#.##0\.00"/>
    <numFmt numFmtId="176" formatCode="#\.00"/>
    <numFmt numFmtId="177" formatCode="\$#\.00"/>
    <numFmt numFmtId="178" formatCode="%#\.00"/>
    <numFmt numFmtId="179" formatCode="0.0%"/>
    <numFmt numFmtId="180" formatCode="0.0%_);\(0.0%\)"/>
    <numFmt numFmtId="181" formatCode="#,##0_);[Red]\(#,##0\)"/>
    <numFmt numFmtId="182" formatCode="_-* #,##0&quot;đ.&quot;_-;\-* #,##0&quot;đ.&quot;_-;_-* &quot;-&quot;&quot;đ.&quot;_-;_-@_-"/>
    <numFmt numFmtId="183" formatCode="_-* #,##0.00&quot;đ.&quot;_-;\-* #,##0.00&quot;đ.&quot;_-;_-* &quot;-&quot;??&quot;đ.&quot;_-;_-@_-"/>
    <numFmt numFmtId="184" formatCode="\$#,##0\ ;\(\$#,##0\)"/>
    <numFmt numFmtId="185" formatCode="#,##0_);[Blue]\(#,##0\)"/>
    <numFmt numFmtId="186" formatCode="_-* #,##0_đ_._-;\-* #,##0_đ_._-;_-* &quot;-&quot;_đ_._-;_-@_-"/>
    <numFmt numFmtId="187" formatCode="_-* #,##0.00_đ_._-;\-* #,##0.00_đ_._-;_-* &quot;-&quot;??_đ_._-;_-@_-"/>
    <numFmt numFmtId="188" formatCode="_-* #,##0\ _р_._-;\-* #,##0\ _р_._-;_-* &quot;-&quot;\ _р_._-;_-@_-"/>
    <numFmt numFmtId="189" formatCode="_-* #,##0.00\ _р_._-;\-* #,##0.00\ _р_._-;_-* &quot;-&quot;??\ _р_._-;_-@_-"/>
    <numFmt numFmtId="190" formatCode="#,##0;\(#,##0\)"/>
    <numFmt numFmtId="191" formatCode="_-* #,##0.00\ _$_-;\-* #,##0.00\ _$_-;_-* &quot;-&quot;??\ _$_-;_-@_-"/>
    <numFmt numFmtId="192" formatCode="#,##0.000[$р.-419];\-#,##0.000[$р.-419]"/>
    <numFmt numFmtId="193" formatCode="_-* #,##0.0\ _$_-;\-* #,##0.0\ _$_-;_-* &quot;-&quot;??\ _$_-;_-@_-"/>
    <numFmt numFmtId="194" formatCode="#,##0.0_);\(#,##0.0\)"/>
    <numFmt numFmtId="195" formatCode="#,##0_ ;[Red]\-#,##0\ "/>
    <numFmt numFmtId="196" formatCode="#,##0__\ \ \ \ "/>
    <numFmt numFmtId="197" formatCode="_-&quot;£&quot;* #,##0_-;\-&quot;£&quot;* #,##0_-;_-&quot;£&quot;* &quot;-&quot;_-;_-@_-"/>
    <numFmt numFmtId="198" formatCode="_-&quot;£&quot;* #,##0.00_-;\-&quot;£&quot;* #,##0.00_-;_-&quot;£&quot;* &quot;-&quot;??_-;_-@_-"/>
    <numFmt numFmtId="199" formatCode="#,##0.00&quot;т.р.&quot;;\-#,##0.00&quot;т.р.&quot;"/>
    <numFmt numFmtId="200" formatCode="#,##0.0;[Red]#,##0.0"/>
    <numFmt numFmtId="201" formatCode="\(#,##0.0\)"/>
    <numFmt numFmtId="202" formatCode="#,##0\ &quot;?.&quot;;\-#,##0\ &quot;?.&quot;"/>
    <numFmt numFmtId="203" formatCode="#,##0______;;&quot;------------      &quot;"/>
    <numFmt numFmtId="204" formatCode="#,##0.000_ ;\-#,##0.000\ "/>
    <numFmt numFmtId="205" formatCode="#,##0.00_ ;[Red]\-#,##0.00\ "/>
    <numFmt numFmtId="206" formatCode="0.000"/>
    <numFmt numFmtId="207" formatCode="_-* #,##0\ _$_-;\-* #,##0\ _$_-;_-* &quot;-&quot;\ _$_-;_-@_-"/>
    <numFmt numFmtId="208" formatCode="#,##0.00_ ;\-#,##0.00\ "/>
  </numFmts>
  <fonts count="1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 Cyr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4"/>
      <name val="Arial Cyr"/>
      <family val="2"/>
      <charset val="204"/>
    </font>
    <font>
      <sz val="10"/>
      <color indexed="64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u/>
      <sz val="10"/>
      <color indexed="12"/>
      <name val="Times New Roman Cyr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u/>
      <sz val="9"/>
      <color rgb="FF0000FF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444">
    <xf numFmtId="0" fontId="0" fillId="0" borderId="0"/>
    <xf numFmtId="0" fontId="1" fillId="0" borderId="0"/>
    <xf numFmtId="0" fontId="1" fillId="0" borderId="0"/>
    <xf numFmtId="49" fontId="2" fillId="0" borderId="0" applyBorder="0">
      <alignment vertical="top"/>
    </xf>
    <xf numFmtId="0" fontId="7" fillId="0" borderId="0"/>
    <xf numFmtId="0" fontId="17" fillId="0" borderId="0"/>
    <xf numFmtId="179" fontId="40" fillId="0" borderId="0">
      <alignment vertical="top"/>
    </xf>
    <xf numFmtId="179" fontId="49" fillId="0" borderId="0">
      <alignment vertical="top"/>
    </xf>
    <xf numFmtId="180" fontId="49" fillId="3" borderId="0">
      <alignment vertical="top"/>
    </xf>
    <xf numFmtId="179" fontId="49" fillId="4" borderId="0">
      <alignment vertical="top"/>
    </xf>
    <xf numFmtId="40" fontId="68" fillId="0" borderId="0" applyFont="0" applyFill="0" applyBorder="0" applyAlignment="0" applyProtection="0"/>
    <xf numFmtId="0" fontId="69" fillId="0" borderId="0"/>
    <xf numFmtId="0" fontId="35" fillId="0" borderId="0"/>
    <xf numFmtId="181" fontId="40" fillId="0" borderId="0">
      <alignment vertical="top"/>
    </xf>
    <xf numFmtId="181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1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1" fontId="40" fillId="0" borderId="0">
      <alignment vertical="top"/>
    </xf>
    <xf numFmtId="181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1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90" fontId="17" fillId="5" borderId="2">
      <alignment wrapText="1"/>
      <protection locked="0"/>
    </xf>
    <xf numFmtId="190" fontId="17" fillId="5" borderId="2">
      <alignment wrapText="1"/>
      <protection locked="0"/>
    </xf>
    <xf numFmtId="190" fontId="17" fillId="5" borderId="2">
      <alignment wrapText="1"/>
      <protection locked="0"/>
    </xf>
    <xf numFmtId="0" fontId="7" fillId="0" borderId="0"/>
    <xf numFmtId="0" fontId="35" fillId="0" borderId="0"/>
    <xf numFmtId="173" fontId="35" fillId="0" borderId="0"/>
    <xf numFmtId="0" fontId="35" fillId="0" borderId="0"/>
    <xf numFmtId="173" fontId="35" fillId="0" borderId="0"/>
    <xf numFmtId="0" fontId="35" fillId="0" borderId="0"/>
    <xf numFmtId="173" fontId="35" fillId="0" borderId="0"/>
    <xf numFmtId="0" fontId="35" fillId="0" borderId="0"/>
    <xf numFmtId="173" fontId="35" fillId="0" borderId="0"/>
    <xf numFmtId="0" fontId="70" fillId="0" borderId="0"/>
    <xf numFmtId="0" fontId="7" fillId="0" borderId="0"/>
    <xf numFmtId="173" fontId="7" fillId="0" borderId="0"/>
    <xf numFmtId="0" fontId="7" fillId="0" borderId="0"/>
    <xf numFmtId="181" fontId="40" fillId="0" borderId="0">
      <alignment vertical="top"/>
    </xf>
    <xf numFmtId="181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1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7" fillId="0" borderId="0"/>
    <xf numFmtId="173" fontId="7" fillId="0" borderId="0"/>
    <xf numFmtId="0" fontId="7" fillId="0" borderId="0"/>
    <xf numFmtId="173" fontId="7" fillId="0" borderId="0"/>
    <xf numFmtId="0" fontId="35" fillId="0" borderId="0"/>
    <xf numFmtId="173" fontId="35" fillId="0" borderId="0"/>
    <xf numFmtId="0" fontId="35" fillId="0" borderId="0"/>
    <xf numFmtId="173" fontId="35" fillId="0" borderId="0"/>
    <xf numFmtId="181" fontId="40" fillId="0" borderId="0">
      <alignment vertical="top"/>
    </xf>
    <xf numFmtId="181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1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5" fillId="0" borderId="0"/>
    <xf numFmtId="173" fontId="35" fillId="0" borderId="0"/>
    <xf numFmtId="0" fontId="35" fillId="0" borderId="0"/>
    <xf numFmtId="0" fontId="35" fillId="0" borderId="0"/>
    <xf numFmtId="173" fontId="35" fillId="0" borderId="0"/>
    <xf numFmtId="0" fontId="35" fillId="0" borderId="0"/>
    <xf numFmtId="173" fontId="35" fillId="0" borderId="0"/>
    <xf numFmtId="181" fontId="40" fillId="0" borderId="0">
      <alignment vertical="top"/>
    </xf>
    <xf numFmtId="181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1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1" fontId="40" fillId="0" borderId="0">
      <alignment vertical="top"/>
    </xf>
    <xf numFmtId="181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1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5" fillId="0" borderId="0"/>
    <xf numFmtId="173" fontId="35" fillId="0" borderId="0"/>
    <xf numFmtId="0" fontId="35" fillId="0" borderId="0"/>
    <xf numFmtId="0" fontId="7" fillId="0" borderId="0"/>
    <xf numFmtId="173" fontId="7" fillId="0" borderId="0"/>
    <xf numFmtId="0" fontId="7" fillId="0" borderId="0"/>
    <xf numFmtId="173" fontId="7" fillId="0" borderId="0"/>
    <xf numFmtId="0" fontId="35" fillId="0" borderId="0"/>
    <xf numFmtId="173" fontId="35" fillId="0" borderId="0"/>
    <xf numFmtId="0" fontId="7" fillId="0" borderId="0"/>
    <xf numFmtId="173" fontId="7" fillId="0" borderId="0"/>
    <xf numFmtId="0" fontId="7" fillId="0" borderId="0"/>
    <xf numFmtId="173" fontId="7" fillId="0" borderId="0"/>
    <xf numFmtId="0" fontId="5" fillId="0" borderId="0"/>
    <xf numFmtId="0" fontId="35" fillId="0" borderId="0"/>
    <xf numFmtId="173" fontId="35" fillId="0" borderId="0"/>
    <xf numFmtId="191" fontId="5" fillId="0" borderId="0" applyFont="0" applyFill="0" applyBorder="0" applyAlignment="0" applyProtection="0"/>
    <xf numFmtId="174" fontId="36" fillId="0" borderId="6">
      <protection locked="0"/>
    </xf>
    <xf numFmtId="174" fontId="36" fillId="0" borderId="6">
      <protection locked="0"/>
    </xf>
    <xf numFmtId="175" fontId="36" fillId="0" borderId="0">
      <protection locked="0"/>
    </xf>
    <xf numFmtId="176" fontId="36" fillId="0" borderId="0">
      <protection locked="0"/>
    </xf>
    <xf numFmtId="175" fontId="36" fillId="0" borderId="0">
      <protection locked="0"/>
    </xf>
    <xf numFmtId="175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7" fontId="36" fillId="0" borderId="0">
      <protection locked="0"/>
    </xf>
    <xf numFmtId="177" fontId="36" fillId="0" borderId="0">
      <protection locked="0"/>
    </xf>
    <xf numFmtId="174" fontId="37" fillId="0" borderId="0">
      <protection locked="0"/>
    </xf>
    <xf numFmtId="174" fontId="37" fillId="0" borderId="0">
      <protection locked="0"/>
    </xf>
    <xf numFmtId="174" fontId="37" fillId="0" borderId="0">
      <protection locked="0"/>
    </xf>
    <xf numFmtId="174" fontId="37" fillId="0" borderId="0">
      <protection locked="0"/>
    </xf>
    <xf numFmtId="174" fontId="36" fillId="0" borderId="6">
      <protection locked="0"/>
    </xf>
    <xf numFmtId="0" fontId="8" fillId="6" borderId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70" fillId="0" borderId="0"/>
    <xf numFmtId="172" fontId="6" fillId="0" borderId="7">
      <protection locked="0"/>
    </xf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30" fillId="8" borderId="0" applyNumberFormat="0" applyBorder="0" applyAlignment="0" applyProtection="0"/>
    <xf numFmtId="10" fontId="71" fillId="0" borderId="0" applyNumberFormat="0" applyFill="0" applyBorder="0" applyAlignment="0"/>
    <xf numFmtId="0" fontId="72" fillId="0" borderId="0"/>
    <xf numFmtId="0" fontId="22" fillId="25" borderId="8" applyNumberFormat="0" applyAlignment="0" applyProtection="0"/>
    <xf numFmtId="0" fontId="27" fillId="26" borderId="9" applyNumberFormat="0" applyAlignment="0" applyProtection="0"/>
    <xf numFmtId="0" fontId="73" fillId="0" borderId="1">
      <alignment horizontal="left" vertical="center"/>
    </xf>
    <xf numFmtId="168" fontId="17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170" fontId="17" fillId="0" borderId="0" applyFont="0" applyFill="0" applyBorder="0" applyAlignment="0" applyProtection="0"/>
    <xf numFmtId="3" fontId="51" fillId="0" borderId="0" applyFont="0" applyFill="0" applyBorder="0" applyAlignment="0" applyProtection="0"/>
    <xf numFmtId="172" fontId="12" fillId="27" borderId="7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>
      <alignment horizontal="right"/>
    </xf>
    <xf numFmtId="169" fontId="5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74" fillId="0" borderId="0" applyFill="0" applyBorder="0" applyProtection="0">
      <alignment vertical="center"/>
    </xf>
    <xf numFmtId="0" fontId="51" fillId="0" borderId="0" applyFont="0" applyFill="0" applyBorder="0" applyAlignment="0" applyProtection="0"/>
    <xf numFmtId="0" fontId="74" fillId="0" borderId="0" applyFont="0" applyFill="0" applyBorder="0" applyAlignment="0" applyProtection="0"/>
    <xf numFmtId="14" fontId="38" fillId="0" borderId="0">
      <alignment vertical="top"/>
    </xf>
    <xf numFmtId="192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74" fillId="0" borderId="10" applyNumberFormat="0" applyFont="0" applyFill="0" applyAlignment="0" applyProtection="0"/>
    <xf numFmtId="0" fontId="75" fillId="0" borderId="0" applyNumberFormat="0" applyFill="0" applyBorder="0" applyAlignment="0" applyProtection="0"/>
    <xf numFmtId="181" fontId="52" fillId="0" borderId="0">
      <alignment vertical="top"/>
    </xf>
    <xf numFmtId="181" fontId="52" fillId="0" borderId="0">
      <alignment vertical="top"/>
    </xf>
    <xf numFmtId="38" fontId="52" fillId="0" borderId="0">
      <alignment vertical="top"/>
    </xf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37" fontId="17" fillId="0" borderId="0"/>
    <xf numFmtId="0" fontId="31" fillId="0" borderId="0" applyNumberFormat="0" applyFill="0" applyBorder="0" applyAlignment="0" applyProtection="0"/>
    <xf numFmtId="164" fontId="39" fillId="0" borderId="0" applyFill="0" applyBorder="0" applyAlignment="0" applyProtection="0"/>
    <xf numFmtId="164" fontId="40" fillId="0" borderId="0" applyFill="0" applyBorder="0" applyAlignment="0" applyProtection="0"/>
    <xf numFmtId="164" fontId="41" fillId="0" borderId="0" applyFill="0" applyBorder="0" applyAlignment="0" applyProtection="0"/>
    <xf numFmtId="164" fontId="42" fillId="0" borderId="0" applyFill="0" applyBorder="0" applyAlignment="0" applyProtection="0"/>
    <xf numFmtId="164" fontId="43" fillId="0" borderId="0" applyFill="0" applyBorder="0" applyAlignment="0" applyProtection="0"/>
    <xf numFmtId="164" fontId="44" fillId="0" borderId="0" applyFill="0" applyBorder="0" applyAlignment="0" applyProtection="0"/>
    <xf numFmtId="164" fontId="45" fillId="0" borderId="0" applyFill="0" applyBorder="0" applyAlignment="0" applyProtection="0"/>
    <xf numFmtId="2" fontId="51" fillId="0" borderId="0" applyFont="0" applyFill="0" applyBorder="0" applyAlignment="0" applyProtection="0"/>
    <xf numFmtId="0" fontId="76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Fill="0" applyBorder="0" applyProtection="0">
      <alignment horizontal="left"/>
    </xf>
    <xf numFmtId="0" fontId="34" fillId="9" borderId="0" applyNumberFormat="0" applyBorder="0" applyAlignment="0" applyProtection="0"/>
    <xf numFmtId="179" fontId="79" fillId="4" borderId="1" applyNumberFormat="0" applyFont="0" applyBorder="0" applyAlignment="0" applyProtection="0"/>
    <xf numFmtId="0" fontId="74" fillId="0" borderId="0" applyFont="0" applyFill="0" applyBorder="0" applyAlignment="0" applyProtection="0">
      <alignment horizontal="right"/>
    </xf>
    <xf numFmtId="194" fontId="80" fillId="4" borderId="0" applyNumberFormat="0" applyFont="0" applyAlignment="0"/>
    <xf numFmtId="0" fontId="81" fillId="0" borderId="0" applyProtection="0">
      <alignment horizontal="right"/>
    </xf>
    <xf numFmtId="0" fontId="53" fillId="0" borderId="0">
      <alignment vertical="top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2" fontId="82" fillId="28" borderId="0" applyAlignment="0">
      <alignment horizontal="right"/>
      <protection locked="0"/>
    </xf>
    <xf numFmtId="181" fontId="54" fillId="0" borderId="0">
      <alignment vertical="top"/>
    </xf>
    <xf numFmtId="181" fontId="54" fillId="0" borderId="0">
      <alignment vertical="top"/>
    </xf>
    <xf numFmtId="38" fontId="54" fillId="0" borderId="0">
      <alignment vertical="top"/>
    </xf>
    <xf numFmtId="0" fontId="67" fillId="0" borderId="0" applyNumberFormat="0" applyFill="0" applyBorder="0" applyAlignment="0" applyProtection="0">
      <alignment vertical="top"/>
      <protection locked="0"/>
    </xf>
    <xf numFmtId="172" fontId="55" fillId="0" borderId="0"/>
    <xf numFmtId="0" fontId="17" fillId="0" borderId="0"/>
    <xf numFmtId="0" fontId="56" fillId="0" borderId="0" applyNumberFormat="0" applyFill="0" applyBorder="0" applyAlignment="0" applyProtection="0">
      <alignment vertical="top"/>
      <protection locked="0"/>
    </xf>
    <xf numFmtId="195" fontId="83" fillId="0" borderId="1">
      <alignment horizontal="center" vertical="center" wrapText="1"/>
    </xf>
    <xf numFmtId="0" fontId="20" fillId="12" borderId="8" applyNumberFormat="0" applyAlignment="0" applyProtection="0"/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181" fontId="49" fillId="0" borderId="0">
      <alignment vertical="top"/>
    </xf>
    <xf numFmtId="181" fontId="49" fillId="3" borderId="0">
      <alignment vertical="top"/>
    </xf>
    <xf numFmtId="181" fontId="49" fillId="3" borderId="0">
      <alignment vertical="top"/>
    </xf>
    <xf numFmtId="38" fontId="49" fillId="3" borderId="0">
      <alignment vertical="top"/>
    </xf>
    <xf numFmtId="181" fontId="49" fillId="0" borderId="0">
      <alignment vertical="top"/>
    </xf>
    <xf numFmtId="181" fontId="49" fillId="0" borderId="0">
      <alignment vertical="top"/>
    </xf>
    <xf numFmtId="185" fontId="49" fillId="4" borderId="0">
      <alignment vertical="top"/>
    </xf>
    <xf numFmtId="38" fontId="49" fillId="0" borderId="0">
      <alignment vertical="top"/>
    </xf>
    <xf numFmtId="0" fontId="32" fillId="0" borderId="14" applyNumberFormat="0" applyFill="0" applyAlignment="0" applyProtection="0"/>
    <xf numFmtId="41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1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196" fontId="86" fillId="0" borderId="1">
      <alignment horizontal="right"/>
      <protection locked="0"/>
    </xf>
    <xf numFmtId="197" fontId="85" fillId="0" borderId="0" applyFont="0" applyFill="0" applyBorder="0" applyAlignment="0" applyProtection="0"/>
    <xf numFmtId="198" fontId="85" fillId="0" borderId="0" applyFont="0" applyFill="0" applyBorder="0" applyAlignment="0" applyProtection="0"/>
    <xf numFmtId="197" fontId="85" fillId="0" borderId="0" applyFont="0" applyFill="0" applyBorder="0" applyAlignment="0" applyProtection="0"/>
    <xf numFmtId="198" fontId="85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ill="0" applyBorder="0" applyProtection="0">
      <alignment vertical="center"/>
    </xf>
    <xf numFmtId="0" fontId="74" fillId="0" borderId="0" applyFont="0" applyFill="0" applyBorder="0" applyAlignment="0" applyProtection="0">
      <alignment horizontal="right"/>
    </xf>
    <xf numFmtId="3" fontId="5" fillId="0" borderId="15" applyFont="0" applyBorder="0">
      <alignment horizontal="center" vertical="center"/>
    </xf>
    <xf numFmtId="0" fontId="29" fillId="29" borderId="0" applyNumberFormat="0" applyBorder="0" applyAlignment="0" applyProtection="0"/>
    <xf numFmtId="0" fontId="8" fillId="0" borderId="16"/>
    <xf numFmtId="0" fontId="13" fillId="0" borderId="0" applyNumberFormat="0" applyFill="0" applyBorder="0" applyAlignment="0" applyProtection="0"/>
    <xf numFmtId="199" fontId="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7" fillId="0" borderId="0">
      <alignment horizontal="right"/>
    </xf>
    <xf numFmtId="0" fontId="5" fillId="0" borderId="0"/>
    <xf numFmtId="0" fontId="9" fillId="0" borderId="0"/>
    <xf numFmtId="0" fontId="74" fillId="0" borderId="0" applyFill="0" applyBorder="0" applyProtection="0">
      <alignment vertical="center"/>
    </xf>
    <xf numFmtId="0" fontId="88" fillId="0" borderId="0"/>
    <xf numFmtId="0" fontId="17" fillId="0" borderId="0"/>
    <xf numFmtId="0" fontId="7" fillId="0" borderId="0"/>
    <xf numFmtId="0" fontId="2" fillId="30" borderId="17" applyNumberFormat="0" applyFont="0" applyAlignment="0" applyProtection="0"/>
    <xf numFmtId="200" fontId="5" fillId="0" borderId="0" applyFont="0" applyAlignment="0">
      <alignment horizontal="center"/>
    </xf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79" fillId="0" borderId="0"/>
    <xf numFmtId="201" fontId="79" fillId="0" borderId="0" applyFont="0" applyFill="0" applyBorder="0" applyAlignment="0" applyProtection="0"/>
    <xf numFmtId="202" fontId="79" fillId="0" borderId="0" applyFont="0" applyFill="0" applyBorder="0" applyAlignment="0" applyProtection="0"/>
    <xf numFmtId="0" fontId="21" fillId="25" borderId="18" applyNumberFormat="0" applyAlignment="0" applyProtection="0"/>
    <xf numFmtId="1" fontId="89" fillId="0" borderId="0" applyProtection="0">
      <alignment horizontal="right" vertical="center"/>
    </xf>
    <xf numFmtId="49" fontId="90" fillId="0" borderId="5" applyFill="0" applyProtection="0">
      <alignment vertical="center"/>
    </xf>
    <xf numFmtId="9" fontId="17" fillId="0" borderId="0" applyFont="0" applyFill="0" applyBorder="0" applyAlignment="0" applyProtection="0"/>
    <xf numFmtId="0" fontId="74" fillId="0" borderId="0" applyFill="0" applyBorder="0" applyProtection="0">
      <alignment vertical="center"/>
    </xf>
    <xf numFmtId="37" fontId="91" fillId="5" borderId="3"/>
    <xf numFmtId="37" fontId="91" fillId="5" borderId="3"/>
    <xf numFmtId="0" fontId="10" fillId="0" borderId="0" applyNumberFormat="0">
      <alignment horizontal="left"/>
    </xf>
    <xf numFmtId="203" fontId="92" fillId="0" borderId="19" applyBorder="0">
      <alignment horizontal="right"/>
      <protection locked="0"/>
    </xf>
    <xf numFmtId="49" fontId="93" fillId="0" borderId="1" applyNumberFormat="0">
      <alignment horizontal="left" vertical="center"/>
    </xf>
    <xf numFmtId="0" fontId="94" fillId="0" borderId="20">
      <alignment vertical="center"/>
    </xf>
    <xf numFmtId="4" fontId="57" fillId="5" borderId="18" applyNumberFormat="0" applyProtection="0">
      <alignment vertical="center"/>
    </xf>
    <xf numFmtId="4" fontId="58" fillId="5" borderId="18" applyNumberFormat="0" applyProtection="0">
      <alignment vertical="center"/>
    </xf>
    <xf numFmtId="4" fontId="57" fillId="5" borderId="18" applyNumberFormat="0" applyProtection="0">
      <alignment horizontal="left" vertical="center" indent="1"/>
    </xf>
    <xf numFmtId="4" fontId="57" fillId="5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4" fontId="57" fillId="2" borderId="18" applyNumberFormat="0" applyProtection="0">
      <alignment horizontal="right" vertical="center"/>
    </xf>
    <xf numFmtId="4" fontId="57" fillId="32" borderId="18" applyNumberFormat="0" applyProtection="0">
      <alignment horizontal="right" vertical="center"/>
    </xf>
    <xf numFmtId="4" fontId="57" fillId="33" borderId="18" applyNumberFormat="0" applyProtection="0">
      <alignment horizontal="right" vertical="center"/>
    </xf>
    <xf numFmtId="4" fontId="57" fillId="34" borderId="18" applyNumberFormat="0" applyProtection="0">
      <alignment horizontal="right" vertical="center"/>
    </xf>
    <xf numFmtId="4" fontId="57" fillId="35" borderId="18" applyNumberFormat="0" applyProtection="0">
      <alignment horizontal="right" vertical="center"/>
    </xf>
    <xf numFmtId="4" fontId="57" fillId="36" borderId="18" applyNumberFormat="0" applyProtection="0">
      <alignment horizontal="right" vertical="center"/>
    </xf>
    <xf numFmtId="4" fontId="57" fillId="37" borderId="18" applyNumberFormat="0" applyProtection="0">
      <alignment horizontal="right" vertical="center"/>
    </xf>
    <xf numFmtId="4" fontId="57" fillId="38" borderId="18" applyNumberFormat="0" applyProtection="0">
      <alignment horizontal="right" vertical="center"/>
    </xf>
    <xf numFmtId="4" fontId="57" fillId="39" borderId="18" applyNumberFormat="0" applyProtection="0">
      <alignment horizontal="right" vertical="center"/>
    </xf>
    <xf numFmtId="4" fontId="59" fillId="40" borderId="18" applyNumberFormat="0" applyProtection="0">
      <alignment horizontal="left" vertical="center" indent="1"/>
    </xf>
    <xf numFmtId="4" fontId="57" fillId="41" borderId="21" applyNumberFormat="0" applyProtection="0">
      <alignment horizontal="left" vertical="center" indent="1"/>
    </xf>
    <xf numFmtId="4" fontId="60" fillId="42" borderId="0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4" fontId="61" fillId="41" borderId="18" applyNumberFormat="0" applyProtection="0">
      <alignment horizontal="left" vertical="center" indent="1"/>
    </xf>
    <xf numFmtId="4" fontId="61" fillId="43" borderId="18" applyNumberFormat="0" applyProtection="0">
      <alignment horizontal="left" vertical="center" indent="1"/>
    </xf>
    <xf numFmtId="0" fontId="17" fillId="43" borderId="18" applyNumberFormat="0" applyProtection="0">
      <alignment horizontal="left" vertical="center" indent="1"/>
    </xf>
    <xf numFmtId="0" fontId="17" fillId="43" borderId="18" applyNumberFormat="0" applyProtection="0">
      <alignment horizontal="left" vertical="center" indent="1"/>
    </xf>
    <xf numFmtId="0" fontId="17" fillId="44" borderId="18" applyNumberFormat="0" applyProtection="0">
      <alignment horizontal="left" vertical="center" indent="1"/>
    </xf>
    <xf numFmtId="0" fontId="17" fillId="44" borderId="18" applyNumberFormat="0" applyProtection="0">
      <alignment horizontal="left" vertical="center" indent="1"/>
    </xf>
    <xf numFmtId="0" fontId="17" fillId="3" borderId="18" applyNumberFormat="0" applyProtection="0">
      <alignment horizontal="left" vertical="center" indent="1"/>
    </xf>
    <xf numFmtId="0" fontId="17" fillId="3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0" fontId="5" fillId="0" borderId="0"/>
    <xf numFmtId="0" fontId="5" fillId="0" borderId="0"/>
    <xf numFmtId="0" fontId="5" fillId="0" borderId="0"/>
    <xf numFmtId="0" fontId="5" fillId="0" borderId="0"/>
    <xf numFmtId="4" fontId="57" fillId="45" borderId="18" applyNumberFormat="0" applyProtection="0">
      <alignment vertical="center"/>
    </xf>
    <xf numFmtId="4" fontId="58" fillId="45" borderId="18" applyNumberFormat="0" applyProtection="0">
      <alignment vertical="center"/>
    </xf>
    <xf numFmtId="4" fontId="57" fillId="45" borderId="18" applyNumberFormat="0" applyProtection="0">
      <alignment horizontal="left" vertical="center" indent="1"/>
    </xf>
    <xf numFmtId="4" fontId="57" fillId="45" borderId="18" applyNumberFormat="0" applyProtection="0">
      <alignment horizontal="left" vertical="center" indent="1"/>
    </xf>
    <xf numFmtId="4" fontId="57" fillId="41" borderId="18" applyNumberFormat="0" applyProtection="0">
      <alignment horizontal="right" vertical="center"/>
    </xf>
    <xf numFmtId="4" fontId="58" fillId="41" borderId="18" applyNumberFormat="0" applyProtection="0">
      <alignment horizontal="right" vertical="center"/>
    </xf>
    <xf numFmtId="0" fontId="17" fillId="31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0" fontId="62" fillId="0" borderId="0"/>
    <xf numFmtId="4" fontId="63" fillId="41" borderId="18" applyNumberFormat="0" applyProtection="0">
      <alignment horizontal="right" vertical="center"/>
    </xf>
    <xf numFmtId="0" fontId="95" fillId="0" borderId="0">
      <alignment horizontal="left" vertical="center" wrapText="1"/>
    </xf>
    <xf numFmtId="0" fontId="17" fillId="0" borderId="0"/>
    <xf numFmtId="0" fontId="7" fillId="0" borderId="0"/>
    <xf numFmtId="0" fontId="96" fillId="0" borderId="0" applyBorder="0" applyProtection="0">
      <alignment vertical="center"/>
    </xf>
    <xf numFmtId="0" fontId="96" fillId="0" borderId="5" applyBorder="0" applyProtection="0">
      <alignment horizontal="right" vertical="center"/>
    </xf>
    <xf numFmtId="0" fontId="97" fillId="46" borderId="0" applyBorder="0" applyProtection="0">
      <alignment horizontal="centerContinuous" vertical="center"/>
    </xf>
    <xf numFmtId="0" fontId="97" fillId="47" borderId="5" applyBorder="0" applyProtection="0">
      <alignment horizontal="centerContinuous" vertical="center"/>
    </xf>
    <xf numFmtId="0" fontId="98" fillId="0" borderId="0"/>
    <xf numFmtId="181" fontId="64" fillId="48" borderId="0">
      <alignment horizontal="right" vertical="top"/>
    </xf>
    <xf numFmtId="181" fontId="64" fillId="48" borderId="0">
      <alignment horizontal="right" vertical="top"/>
    </xf>
    <xf numFmtId="38" fontId="64" fillId="48" borderId="0">
      <alignment horizontal="right" vertical="top"/>
    </xf>
    <xf numFmtId="0" fontId="88" fillId="0" borderId="0"/>
    <xf numFmtId="0" fontId="99" fillId="0" borderId="0" applyFill="0" applyBorder="0" applyProtection="0">
      <alignment horizontal="left"/>
    </xf>
    <xf numFmtId="0" fontId="78" fillId="0" borderId="4" applyFill="0" applyBorder="0" applyProtection="0">
      <alignment horizontal="left" vertical="top"/>
    </xf>
    <xf numFmtId="0" fontId="100" fillId="0" borderId="0">
      <alignment horizontal="centerContinuous"/>
    </xf>
    <xf numFmtId="0" fontId="101" fillId="0" borderId="4" applyFill="0" applyBorder="0" applyProtection="0"/>
    <xf numFmtId="0" fontId="101" fillId="0" borderId="0"/>
    <xf numFmtId="0" fontId="102" fillId="0" borderId="0" applyFill="0" applyBorder="0" applyProtection="0"/>
    <xf numFmtId="0" fontId="103" fillId="0" borderId="0"/>
    <xf numFmtId="0" fontId="28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104" fillId="0" borderId="10" applyFill="0" applyBorder="0" applyProtection="0">
      <alignment vertical="center"/>
    </xf>
    <xf numFmtId="0" fontId="105" fillId="0" borderId="0">
      <alignment horizontal="fill"/>
    </xf>
    <xf numFmtId="0" fontId="79" fillId="0" borderId="0"/>
    <xf numFmtId="0" fontId="33" fillId="0" borderId="0" applyNumberFormat="0" applyFill="0" applyBorder="0" applyAlignment="0" applyProtection="0"/>
    <xf numFmtId="0" fontId="106" fillId="0" borderId="5" applyBorder="0" applyProtection="0">
      <alignment horizontal="right"/>
    </xf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72" fontId="6" fillId="0" borderId="7">
      <protection locked="0"/>
    </xf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3" fontId="107" fillId="0" borderId="0">
      <alignment horizontal="center" vertical="center" textRotation="90" wrapText="1"/>
    </xf>
    <xf numFmtId="204" fontId="6" fillId="0" borderId="1">
      <alignment vertical="top" wrapText="1"/>
    </xf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205" fontId="108" fillId="0" borderId="1">
      <alignment vertical="top" wrapText="1"/>
    </xf>
    <xf numFmtId="4" fontId="109" fillId="0" borderId="1">
      <alignment horizontal="left" vertical="center"/>
    </xf>
    <xf numFmtId="4" fontId="109" fillId="0" borderId="1"/>
    <xf numFmtId="4" fontId="109" fillId="49" borderId="1"/>
    <xf numFmtId="4" fontId="109" fillId="50" borderId="1"/>
    <xf numFmtId="4" fontId="110" fillId="51" borderId="1"/>
    <xf numFmtId="4" fontId="111" fillId="3" borderId="1"/>
    <xf numFmtId="4" fontId="112" fillId="0" borderId="1">
      <alignment horizontal="center" wrapText="1"/>
    </xf>
    <xf numFmtId="205" fontId="109" fillId="0" borderId="1"/>
    <xf numFmtId="205" fontId="108" fillId="0" borderId="1">
      <alignment horizontal="center" vertical="center" wrapText="1"/>
    </xf>
    <xf numFmtId="205" fontId="108" fillId="0" borderId="1">
      <alignment vertical="top" wrapText="1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1" fillId="0" borderId="0" applyBorder="0">
      <alignment horizontal="center" vertical="center" wrapText="1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23" applyBorder="0">
      <alignment horizontal="center" vertical="center" wrapText="1"/>
    </xf>
    <xf numFmtId="172" fontId="12" fillId="27" borderId="7"/>
    <xf numFmtId="4" fontId="2" fillId="5" borderId="1" applyBorder="0">
      <alignment horizontal="right"/>
    </xf>
    <xf numFmtId="49" fontId="65" fillId="0" borderId="0" applyBorder="0">
      <alignment vertical="center"/>
    </xf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3" fontId="12" fillId="0" borderId="1" applyBorder="0">
      <alignment vertical="center"/>
    </xf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5" fillId="0" borderId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4" fillId="0" borderId="0">
      <alignment horizontal="center" vertical="top" wrapText="1"/>
    </xf>
    <xf numFmtId="0" fontId="15" fillId="0" borderId="0">
      <alignment horizontal="centerContinuous" vertical="center" wrapText="1"/>
    </xf>
    <xf numFmtId="0" fontId="15" fillId="0" borderId="0">
      <alignment horizontal="centerContinuous" vertical="center" wrapText="1"/>
    </xf>
    <xf numFmtId="173" fontId="14" fillId="0" borderId="0">
      <alignment horizontal="center" vertical="top" wrapText="1"/>
    </xf>
    <xf numFmtId="166" fontId="4" fillId="4" borderId="1">
      <alignment wrapText="1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7" fontId="113" fillId="0" borderId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49" fontId="107" fillId="0" borderId="1">
      <alignment horizontal="right" vertical="top" wrapText="1"/>
    </xf>
    <xf numFmtId="164" fontId="114" fillId="0" borderId="0">
      <alignment horizontal="right" vertical="top" wrapText="1"/>
    </xf>
    <xf numFmtId="49" fontId="2" fillId="0" borderId="0" applyBorder="0">
      <alignment vertical="top"/>
    </xf>
    <xf numFmtId="0" fontId="66" fillId="0" borderId="0"/>
    <xf numFmtId="0" fontId="17" fillId="0" borderId="0"/>
    <xf numFmtId="0" fontId="1" fillId="0" borderId="0"/>
    <xf numFmtId="0" fontId="66" fillId="0" borderId="0"/>
    <xf numFmtId="0" fontId="1" fillId="0" borderId="0"/>
    <xf numFmtId="0" fontId="3" fillId="0" borderId="0"/>
    <xf numFmtId="0" fontId="121" fillId="0" borderId="0"/>
    <xf numFmtId="0" fontId="5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3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0" fontId="3" fillId="0" borderId="0"/>
    <xf numFmtId="0" fontId="3" fillId="0" borderId="0"/>
    <xf numFmtId="0" fontId="17" fillId="0" borderId="0"/>
    <xf numFmtId="0" fontId="17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0" fontId="3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49" fontId="2" fillId="0" borderId="0" applyBorder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9" fontId="2" fillId="0" borderId="0" applyBorder="0">
      <alignment vertical="top"/>
    </xf>
    <xf numFmtId="0" fontId="122" fillId="0" borderId="0"/>
    <xf numFmtId="0" fontId="122" fillId="0" borderId="0"/>
    <xf numFmtId="0" fontId="5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0" fontId="5" fillId="0" borderId="0"/>
    <xf numFmtId="1" fontId="115" fillId="0" borderId="1">
      <alignment horizontal="left" vertical="center"/>
    </xf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205" fontId="116" fillId="0" borderId="1">
      <alignment vertical="top"/>
    </xf>
    <xf numFmtId="164" fontId="18" fillId="5" borderId="3" applyNumberFormat="0" applyBorder="0" applyAlignment="0">
      <alignment vertical="center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7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49" fontId="110" fillId="0" borderId="2">
      <alignment horizontal="left"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06" fontId="117" fillId="0" borderId="1"/>
    <xf numFmtId="0" fontId="5" fillId="0" borderId="1" applyNumberFormat="0" applyFont="0" applyFill="0" applyAlignment="0" applyProtection="0"/>
    <xf numFmtId="3" fontId="118" fillId="52" borderId="2">
      <alignment horizontal="justify" vertical="center"/>
    </xf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7" fillId="0" borderId="0"/>
    <xf numFmtId="181" fontId="40" fillId="0" borderId="0">
      <alignment vertical="top"/>
    </xf>
    <xf numFmtId="181" fontId="40" fillId="0" borderId="0">
      <alignment vertical="top"/>
    </xf>
    <xf numFmtId="38" fontId="40" fillId="0" borderId="0">
      <alignment vertical="top"/>
    </xf>
    <xf numFmtId="173" fontId="7" fillId="0" borderId="0"/>
    <xf numFmtId="49" fontId="123" fillId="54" borderId="24" applyBorder="0" applyProtection="0">
      <alignment horizontal="left" vertical="center"/>
    </xf>
    <xf numFmtId="49" fontId="114" fillId="0" borderId="0"/>
    <xf numFmtId="49" fontId="119" fillId="0" borderId="0">
      <alignment vertical="top"/>
    </xf>
    <xf numFmtId="164" fontId="13" fillId="0" borderId="0" applyFill="0" applyBorder="0" applyAlignment="0" applyProtection="0"/>
    <xf numFmtId="164" fontId="13" fillId="0" borderId="0" applyFill="0" applyBorder="0" applyAlignment="0" applyProtection="0"/>
    <xf numFmtId="164" fontId="13" fillId="0" borderId="0" applyFill="0" applyBorder="0" applyAlignment="0" applyProtection="0"/>
    <xf numFmtId="164" fontId="13" fillId="0" borderId="0" applyFill="0" applyBorder="0" applyAlignment="0" applyProtection="0"/>
    <xf numFmtId="164" fontId="13" fillId="0" borderId="0" applyFill="0" applyBorder="0" applyAlignment="0" applyProtection="0"/>
    <xf numFmtId="164" fontId="13" fillId="0" borderId="0" applyFill="0" applyBorder="0" applyAlignment="0" applyProtection="0"/>
    <xf numFmtId="164" fontId="13" fillId="0" borderId="0" applyFill="0" applyBorder="0" applyAlignment="0" applyProtection="0"/>
    <xf numFmtId="164" fontId="13" fillId="0" borderId="0" applyFill="0" applyBorder="0" applyAlignment="0" applyProtection="0"/>
    <xf numFmtId="164" fontId="13" fillId="0" borderId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4" fontId="2" fillId="4" borderId="0" applyBorder="0">
      <alignment horizontal="right"/>
    </xf>
    <xf numFmtId="4" fontId="2" fillId="4" borderId="0" applyBorder="0">
      <alignment horizontal="right"/>
    </xf>
    <xf numFmtId="4" fontId="2" fillId="4" borderId="0" applyFont="0" applyBorder="0">
      <alignment horizontal="right"/>
    </xf>
    <xf numFmtId="4" fontId="2" fillId="4" borderId="0" applyBorder="0">
      <alignment horizontal="right"/>
    </xf>
    <xf numFmtId="4" fontId="2" fillId="53" borderId="25" applyBorder="0">
      <alignment horizontal="right"/>
    </xf>
    <xf numFmtId="4" fontId="2" fillId="53" borderId="25" applyBorder="0">
      <alignment horizontal="right"/>
    </xf>
    <xf numFmtId="4" fontId="2" fillId="4" borderId="1" applyFont="0" applyBorder="0">
      <alignment horizontal="right"/>
    </xf>
    <xf numFmtId="4" fontId="2" fillId="4" borderId="1" applyFont="0" applyBorder="0">
      <alignment horizontal="right"/>
    </xf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208" fontId="6" fillId="0" borderId="2">
      <alignment vertical="top" wrapText="1"/>
    </xf>
    <xf numFmtId="165" fontId="5" fillId="0" borderId="1" applyFont="0" applyFill="0" applyBorder="0" applyProtection="0">
      <alignment horizontal="center" vertical="center"/>
    </xf>
    <xf numFmtId="165" fontId="5" fillId="0" borderId="1" applyFont="0" applyFill="0" applyBorder="0" applyProtection="0">
      <alignment horizontal="center" vertical="center"/>
    </xf>
    <xf numFmtId="165" fontId="5" fillId="0" borderId="1" applyFont="0" applyFill="0" applyBorder="0" applyProtection="0">
      <alignment horizontal="center" vertical="center"/>
    </xf>
    <xf numFmtId="165" fontId="5" fillId="0" borderId="1" applyFont="0" applyFill="0" applyBorder="0" applyProtection="0">
      <alignment horizontal="center" vertical="center"/>
    </xf>
    <xf numFmtId="3" fontId="5" fillId="0" borderId="0" applyFont="0" applyBorder="0">
      <alignment horizontal="center"/>
    </xf>
    <xf numFmtId="178" fontId="36" fillId="0" borderId="0">
      <protection locked="0"/>
    </xf>
    <xf numFmtId="178" fontId="36" fillId="0" borderId="0">
      <protection locked="0"/>
    </xf>
    <xf numFmtId="49" fontId="108" fillId="0" borderId="1">
      <alignment horizontal="center" vertical="center" wrapText="1"/>
    </xf>
    <xf numFmtId="0" fontId="6" fillId="0" borderId="1" applyBorder="0">
      <alignment horizontal="center" vertical="center" wrapText="1"/>
    </xf>
    <xf numFmtId="49" fontId="108" fillId="0" borderId="1">
      <alignment horizontal="center" vertical="center" wrapText="1"/>
    </xf>
    <xf numFmtId="49" fontId="95" fillId="0" borderId="1" applyNumberFormat="0" applyFill="0" applyAlignment="0" applyProtection="0"/>
    <xf numFmtId="166" fontId="5" fillId="0" borderId="0"/>
    <xf numFmtId="0" fontId="17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124" fillId="0" borderId="0" xfId="0" applyFont="1" applyBorder="1" applyAlignment="1">
      <alignment horizontal="left" vertical="center" wrapText="1"/>
    </xf>
    <xf numFmtId="0" fontId="124" fillId="0" borderId="0" xfId="0" applyFont="1"/>
    <xf numFmtId="0" fontId="125" fillId="0" borderId="0" xfId="0" applyFont="1"/>
    <xf numFmtId="0" fontId="124" fillId="0" borderId="0" xfId="0" applyFont="1" applyAlignment="1">
      <alignment horizontal="center"/>
    </xf>
    <xf numFmtId="0" fontId="124" fillId="0" borderId="0" xfId="0" applyFont="1" applyAlignment="1">
      <alignment vertical="center"/>
    </xf>
    <xf numFmtId="0" fontId="124" fillId="0" borderId="26" xfId="0" applyFont="1" applyBorder="1" applyAlignment="1">
      <alignment horizontal="center" vertical="center" wrapText="1"/>
    </xf>
    <xf numFmtId="0" fontId="124" fillId="0" borderId="0" xfId="0" applyFont="1" applyBorder="1" applyAlignment="1">
      <alignment horizontal="center" vertical="center" wrapText="1"/>
    </xf>
    <xf numFmtId="164" fontId="125" fillId="55" borderId="0" xfId="0" applyNumberFormat="1" applyFont="1" applyFill="1" applyBorder="1" applyAlignment="1">
      <alignment horizontal="center" vertical="center" wrapText="1"/>
    </xf>
    <xf numFmtId="0" fontId="128" fillId="0" borderId="0" xfId="0" applyFont="1" applyBorder="1" applyAlignment="1">
      <alignment horizontal="left" vertical="center" wrapText="1"/>
    </xf>
    <xf numFmtId="2" fontId="124" fillId="0" borderId="0" xfId="0" applyNumberFormat="1" applyFont="1" applyBorder="1" applyAlignment="1">
      <alignment horizontal="left" vertical="center" wrapText="1"/>
    </xf>
    <xf numFmtId="2" fontId="124" fillId="0" borderId="0" xfId="0" applyNumberFormat="1" applyFont="1" applyBorder="1" applyAlignment="1">
      <alignment horizontal="center" vertical="center" wrapText="1"/>
    </xf>
    <xf numFmtId="0" fontId="124" fillId="0" borderId="0" xfId="0" applyFont="1" applyAlignment="1"/>
    <xf numFmtId="0" fontId="127" fillId="0" borderId="32" xfId="0" applyFont="1" applyFill="1" applyBorder="1" applyAlignment="1">
      <alignment vertical="center" wrapText="1"/>
    </xf>
    <xf numFmtId="0" fontId="127" fillId="0" borderId="5" xfId="0" applyFont="1" applyFill="1" applyBorder="1" applyAlignment="1">
      <alignment vertical="center" wrapText="1"/>
    </xf>
    <xf numFmtId="0" fontId="125" fillId="0" borderId="26" xfId="0" applyFont="1" applyFill="1" applyBorder="1" applyAlignment="1">
      <alignment horizontal="center" vertical="center" wrapText="1"/>
    </xf>
    <xf numFmtId="2" fontId="125" fillId="0" borderId="27" xfId="0" applyNumberFormat="1" applyFont="1" applyFill="1" applyBorder="1" applyAlignment="1">
      <alignment horizontal="center" vertical="center" wrapText="1"/>
    </xf>
    <xf numFmtId="164" fontId="125" fillId="0" borderId="27" xfId="0" applyNumberFormat="1" applyFont="1" applyFill="1" applyBorder="1" applyAlignment="1">
      <alignment horizontal="center" vertical="center" wrapText="1"/>
    </xf>
    <xf numFmtId="2" fontId="125" fillId="0" borderId="26" xfId="0" applyNumberFormat="1" applyFont="1" applyFill="1" applyBorder="1" applyAlignment="1">
      <alignment horizontal="center" vertical="center" wrapText="1"/>
    </xf>
    <xf numFmtId="0" fontId="125" fillId="0" borderId="30" xfId="0" applyFont="1" applyFill="1" applyBorder="1" applyAlignment="1">
      <alignment horizontal="center" vertical="center" wrapText="1"/>
    </xf>
    <xf numFmtId="0" fontId="125" fillId="0" borderId="2" xfId="0" applyFont="1" applyFill="1" applyBorder="1" applyAlignment="1">
      <alignment horizontal="center" vertical="center" wrapText="1"/>
    </xf>
    <xf numFmtId="0" fontId="125" fillId="0" borderId="31" xfId="0" applyFont="1" applyFill="1" applyBorder="1" applyAlignment="1">
      <alignment horizontal="center" vertical="center" wrapText="1"/>
    </xf>
    <xf numFmtId="164" fontId="125" fillId="0" borderId="26" xfId="0" applyNumberFormat="1" applyFont="1" applyFill="1" applyBorder="1" applyAlignment="1">
      <alignment horizontal="center" vertical="center" wrapText="1"/>
    </xf>
    <xf numFmtId="0" fontId="130" fillId="0" borderId="26" xfId="0" applyFont="1" applyFill="1" applyBorder="1" applyAlignment="1">
      <alignment horizontal="center" vertical="center" wrapText="1"/>
    </xf>
    <xf numFmtId="2" fontId="130" fillId="0" borderId="26" xfId="0" applyNumberFormat="1" applyFont="1" applyFill="1" applyBorder="1" applyAlignment="1">
      <alignment horizontal="center" vertical="center" wrapText="1"/>
    </xf>
    <xf numFmtId="164" fontId="130" fillId="0" borderId="26" xfId="0" applyNumberFormat="1" applyFont="1" applyFill="1" applyBorder="1" applyAlignment="1">
      <alignment horizontal="center" vertical="center" wrapText="1"/>
    </xf>
    <xf numFmtId="0" fontId="125" fillId="0" borderId="26" xfId="0" applyFont="1" applyFill="1" applyBorder="1" applyAlignment="1">
      <alignment horizontal="center" vertical="top" wrapText="1"/>
    </xf>
    <xf numFmtId="0" fontId="125" fillId="0" borderId="2" xfId="0" applyFont="1" applyFill="1" applyBorder="1" applyAlignment="1">
      <alignment vertical="center" wrapText="1"/>
    </xf>
    <xf numFmtId="0" fontId="125" fillId="0" borderId="33" xfId="0" applyFont="1" applyFill="1" applyBorder="1" applyAlignment="1">
      <alignment horizontal="center" vertical="center" wrapText="1"/>
    </xf>
    <xf numFmtId="0" fontId="124" fillId="0" borderId="2" xfId="0" applyFont="1" applyFill="1" applyBorder="1" applyAlignment="1">
      <alignment horizontal="center" vertical="center" wrapText="1"/>
    </xf>
    <xf numFmtId="0" fontId="125" fillId="0" borderId="31" xfId="0" applyFont="1" applyFill="1" applyBorder="1" applyAlignment="1">
      <alignment horizontal="center" wrapText="1"/>
    </xf>
    <xf numFmtId="2" fontId="125" fillId="0" borderId="26" xfId="2443" applyNumberFormat="1" applyFont="1" applyFill="1" applyBorder="1" applyAlignment="1">
      <alignment horizontal="center" vertical="center" wrapText="1"/>
    </xf>
    <xf numFmtId="164" fontId="125" fillId="0" borderId="26" xfId="2443" applyNumberFormat="1" applyFont="1" applyFill="1" applyBorder="1" applyAlignment="1">
      <alignment horizontal="center" vertical="center" wrapText="1"/>
    </xf>
    <xf numFmtId="0" fontId="130" fillId="0" borderId="0" xfId="0" applyFont="1" applyFill="1" applyAlignment="1">
      <alignment horizontal="center" wrapText="1"/>
    </xf>
    <xf numFmtId="0" fontId="130" fillId="0" borderId="31" xfId="0" applyFont="1" applyFill="1" applyBorder="1" applyAlignment="1">
      <alignment horizontal="center" vertical="center" wrapText="1"/>
    </xf>
    <xf numFmtId="0" fontId="130" fillId="0" borderId="2" xfId="0" applyFont="1" applyFill="1" applyBorder="1" applyAlignment="1">
      <alignment horizontal="center" vertical="center" wrapText="1"/>
    </xf>
    <xf numFmtId="179" fontId="125" fillId="0" borderId="26" xfId="0" applyNumberFormat="1" applyFont="1" applyFill="1" applyBorder="1" applyAlignment="1">
      <alignment horizontal="center" vertical="center" wrapText="1"/>
    </xf>
    <xf numFmtId="179" fontId="129" fillId="0" borderId="26" xfId="0" applyNumberFormat="1" applyFont="1" applyFill="1" applyBorder="1" applyAlignment="1">
      <alignment horizontal="center" vertical="center" wrapText="1"/>
    </xf>
    <xf numFmtId="0" fontId="125" fillId="0" borderId="29" xfId="0" applyFont="1" applyFill="1" applyBorder="1" applyAlignment="1">
      <alignment horizontal="center" vertical="center" wrapText="1"/>
    </xf>
    <xf numFmtId="0" fontId="125" fillId="0" borderId="35" xfId="0" applyFont="1" applyFill="1" applyBorder="1" applyAlignment="1">
      <alignment horizontal="center" vertical="center" wrapText="1"/>
    </xf>
    <xf numFmtId="2" fontId="125" fillId="0" borderId="30" xfId="0" applyNumberFormat="1" applyFont="1" applyFill="1" applyBorder="1" applyAlignment="1">
      <alignment horizontal="center" vertical="center" wrapText="1"/>
    </xf>
    <xf numFmtId="164" fontId="125" fillId="0" borderId="30" xfId="0" applyNumberFormat="1" applyFont="1" applyFill="1" applyBorder="1" applyAlignment="1">
      <alignment horizontal="center" vertical="center" wrapText="1"/>
    </xf>
    <xf numFmtId="0" fontId="125" fillId="0" borderId="28" xfId="0" applyFont="1" applyFill="1" applyBorder="1" applyAlignment="1">
      <alignment horizontal="center" vertical="center" wrapText="1"/>
    </xf>
    <xf numFmtId="0" fontId="125" fillId="0" borderId="28" xfId="0" applyFont="1" applyFill="1" applyBorder="1" applyAlignment="1">
      <alignment horizontal="center" vertical="top" wrapText="1"/>
    </xf>
    <xf numFmtId="179" fontId="125" fillId="0" borderId="26" xfId="2443" applyNumberFormat="1" applyFont="1" applyFill="1" applyBorder="1" applyAlignment="1">
      <alignment horizontal="center" vertical="center" wrapText="1"/>
    </xf>
    <xf numFmtId="0" fontId="125" fillId="0" borderId="26" xfId="2443" applyNumberFormat="1" applyFont="1" applyFill="1" applyBorder="1" applyAlignment="1">
      <alignment horizontal="center" vertical="center" wrapText="1"/>
    </xf>
    <xf numFmtId="0" fontId="126" fillId="0" borderId="26" xfId="0" applyFont="1" applyFill="1" applyBorder="1" applyAlignment="1">
      <alignment horizontal="center" vertical="center" wrapText="1"/>
    </xf>
    <xf numFmtId="2" fontId="126" fillId="0" borderId="26" xfId="0" applyNumberFormat="1" applyFont="1" applyFill="1" applyBorder="1" applyAlignment="1">
      <alignment horizontal="center" vertical="center" wrapText="1"/>
    </xf>
    <xf numFmtId="2" fontId="125" fillId="0" borderId="31" xfId="0" applyNumberFormat="1" applyFont="1" applyFill="1" applyBorder="1" applyAlignment="1">
      <alignment horizontal="center" vertical="center" wrapText="1"/>
    </xf>
    <xf numFmtId="164" fontId="125" fillId="0" borderId="31" xfId="0" applyNumberFormat="1" applyFont="1" applyFill="1" applyBorder="1" applyAlignment="1">
      <alignment horizontal="center" vertical="center" wrapText="1"/>
    </xf>
    <xf numFmtId="0" fontId="124" fillId="0" borderId="26" xfId="0" applyFont="1" applyFill="1" applyBorder="1" applyAlignment="1">
      <alignment vertical="center" wrapText="1"/>
    </xf>
    <xf numFmtId="179" fontId="129" fillId="0" borderId="26" xfId="2443" applyNumberFormat="1" applyFont="1" applyFill="1" applyBorder="1" applyAlignment="1">
      <alignment horizontal="center" vertical="center" wrapText="1"/>
    </xf>
    <xf numFmtId="2" fontId="129" fillId="0" borderId="26" xfId="0" applyNumberFormat="1" applyFont="1" applyFill="1" applyBorder="1" applyAlignment="1">
      <alignment horizontal="center" vertical="center" wrapText="1"/>
    </xf>
    <xf numFmtId="179" fontId="0" fillId="0" borderId="0" xfId="0" applyNumberFormat="1" applyFill="1" applyAlignment="1">
      <alignment horizontal="center" vertical="center"/>
    </xf>
    <xf numFmtId="0" fontId="125" fillId="0" borderId="26" xfId="0" applyNumberFormat="1" applyFont="1" applyFill="1" applyBorder="1" applyAlignment="1">
      <alignment horizontal="center" vertical="center" wrapText="1"/>
    </xf>
    <xf numFmtId="0" fontId="125" fillId="0" borderId="2" xfId="0" applyFont="1" applyFill="1" applyBorder="1" applyAlignment="1">
      <alignment horizontal="center" vertical="center" wrapText="1"/>
    </xf>
    <xf numFmtId="0" fontId="125" fillId="0" borderId="26" xfId="0" applyFont="1" applyFill="1" applyBorder="1" applyAlignment="1">
      <alignment horizontal="center" vertical="center" wrapText="1"/>
    </xf>
    <xf numFmtId="0" fontId="125" fillId="0" borderId="30" xfId="0" applyFont="1" applyFill="1" applyBorder="1" applyAlignment="1">
      <alignment horizontal="center" vertical="center" wrapText="1"/>
    </xf>
    <xf numFmtId="0" fontId="125" fillId="0" borderId="2" xfId="0" applyFont="1" applyFill="1" applyBorder="1" applyAlignment="1">
      <alignment horizontal="center" vertical="center" wrapText="1"/>
    </xf>
    <xf numFmtId="0" fontId="125" fillId="0" borderId="31" xfId="0" applyFont="1" applyFill="1" applyBorder="1" applyAlignment="1">
      <alignment horizontal="center" vertical="center" wrapText="1"/>
    </xf>
    <xf numFmtId="0" fontId="130" fillId="0" borderId="30" xfId="0" applyFont="1" applyFill="1" applyBorder="1" applyAlignment="1">
      <alignment horizontal="center" vertical="center" wrapText="1"/>
    </xf>
    <xf numFmtId="0" fontId="130" fillId="0" borderId="2" xfId="0" applyFont="1" applyFill="1" applyBorder="1" applyAlignment="1">
      <alignment horizontal="center" vertical="center" wrapText="1"/>
    </xf>
    <xf numFmtId="0" fontId="130" fillId="0" borderId="31" xfId="0" applyFont="1" applyFill="1" applyBorder="1" applyAlignment="1">
      <alignment horizontal="center" vertical="center" wrapText="1"/>
    </xf>
    <xf numFmtId="0" fontId="126" fillId="0" borderId="27" xfId="0" applyFont="1" applyFill="1" applyBorder="1" applyAlignment="1">
      <alignment horizontal="center" vertical="center" wrapText="1"/>
    </xf>
    <xf numFmtId="0" fontId="126" fillId="0" borderId="28" xfId="0" applyFont="1" applyFill="1" applyBorder="1" applyAlignment="1">
      <alignment horizontal="center" vertical="center" wrapText="1"/>
    </xf>
    <xf numFmtId="0" fontId="126" fillId="0" borderId="29" xfId="0" applyFont="1" applyFill="1" applyBorder="1" applyAlignment="1">
      <alignment horizontal="center" vertical="center" wrapText="1"/>
    </xf>
    <xf numFmtId="2" fontId="125" fillId="0" borderId="30" xfId="0" applyNumberFormat="1" applyFont="1" applyFill="1" applyBorder="1" applyAlignment="1">
      <alignment horizontal="center" vertical="center" wrapText="1"/>
    </xf>
    <xf numFmtId="2" fontId="125" fillId="0" borderId="2" xfId="0" applyNumberFormat="1" applyFont="1" applyFill="1" applyBorder="1" applyAlignment="1">
      <alignment horizontal="center" vertical="center" wrapText="1"/>
    </xf>
    <xf numFmtId="2" fontId="125" fillId="0" borderId="31" xfId="0" applyNumberFormat="1" applyFont="1" applyFill="1" applyBorder="1" applyAlignment="1">
      <alignment horizontal="center" vertical="center" wrapText="1"/>
    </xf>
    <xf numFmtId="0" fontId="127" fillId="0" borderId="4" xfId="0" applyFont="1" applyFill="1" applyBorder="1" applyAlignment="1">
      <alignment horizontal="center" vertical="center" wrapText="1"/>
    </xf>
    <xf numFmtId="0" fontId="127" fillId="0" borderId="0" xfId="0" applyFont="1" applyFill="1" applyBorder="1" applyAlignment="1">
      <alignment horizontal="center" vertical="center" wrapText="1"/>
    </xf>
    <xf numFmtId="0" fontId="125" fillId="0" borderId="27" xfId="0" applyFont="1" applyFill="1" applyBorder="1" applyAlignment="1">
      <alignment horizontal="center" vertical="center" wrapText="1"/>
    </xf>
    <xf numFmtId="0" fontId="125" fillId="0" borderId="28" xfId="0" applyFont="1" applyFill="1" applyBorder="1" applyAlignment="1">
      <alignment horizontal="center" vertical="center" wrapText="1"/>
    </xf>
    <xf numFmtId="0" fontId="125" fillId="0" borderId="29" xfId="0" applyFont="1" applyFill="1" applyBorder="1" applyAlignment="1">
      <alignment horizontal="center" vertical="center" wrapText="1"/>
    </xf>
    <xf numFmtId="0" fontId="125" fillId="0" borderId="26" xfId="0" applyFont="1" applyFill="1" applyBorder="1" applyAlignment="1">
      <alignment horizontal="center" vertical="center" wrapText="1"/>
    </xf>
    <xf numFmtId="0" fontId="131" fillId="0" borderId="27" xfId="0" applyFont="1" applyFill="1" applyBorder="1" applyAlignment="1">
      <alignment horizontal="center" vertical="center" wrapText="1"/>
    </xf>
    <xf numFmtId="0" fontId="131" fillId="0" borderId="28" xfId="0" applyFont="1" applyFill="1" applyBorder="1" applyAlignment="1">
      <alignment horizontal="center" vertical="center" wrapText="1"/>
    </xf>
    <xf numFmtId="0" fontId="131" fillId="0" borderId="29" xfId="0" applyFont="1" applyFill="1" applyBorder="1" applyAlignment="1">
      <alignment horizontal="center" vertical="center" wrapText="1"/>
    </xf>
    <xf numFmtId="0" fontId="128" fillId="0" borderId="34" xfId="0" applyFont="1" applyBorder="1" applyAlignment="1">
      <alignment horizontal="center" vertical="center" wrapText="1"/>
    </xf>
    <xf numFmtId="0" fontId="128" fillId="0" borderId="35" xfId="0" applyFont="1" applyBorder="1" applyAlignment="1">
      <alignment horizontal="center" vertical="center" wrapText="1"/>
    </xf>
    <xf numFmtId="0" fontId="124" fillId="0" borderId="31" xfId="0" applyFont="1" applyFill="1" applyBorder="1" applyAlignment="1">
      <alignment horizontal="center" vertical="center" wrapText="1"/>
    </xf>
    <xf numFmtId="49" fontId="125" fillId="0" borderId="30" xfId="0" applyNumberFormat="1" applyFont="1" applyFill="1" applyBorder="1" applyAlignment="1">
      <alignment horizontal="center" vertical="center" wrapText="1"/>
    </xf>
    <xf numFmtId="49" fontId="125" fillId="0" borderId="31" xfId="0" applyNumberFormat="1" applyFont="1" applyFill="1" applyBorder="1" applyAlignment="1">
      <alignment horizontal="center" vertical="center" wrapText="1"/>
    </xf>
    <xf numFmtId="0" fontId="124" fillId="0" borderId="2" xfId="0" applyFont="1" applyFill="1" applyBorder="1" applyAlignment="1">
      <alignment horizontal="center" vertical="center" wrapText="1"/>
    </xf>
    <xf numFmtId="14" fontId="125" fillId="0" borderId="30" xfId="0" applyNumberFormat="1" applyFont="1" applyFill="1" applyBorder="1" applyAlignment="1">
      <alignment horizontal="center" vertical="center" wrapText="1"/>
    </xf>
    <xf numFmtId="14" fontId="125" fillId="0" borderId="31" xfId="0" applyNumberFormat="1" applyFont="1" applyFill="1" applyBorder="1" applyAlignment="1">
      <alignment horizontal="center" vertical="center" wrapText="1"/>
    </xf>
    <xf numFmtId="0" fontId="0" fillId="0" borderId="28" xfId="0" applyFill="1" applyBorder="1"/>
    <xf numFmtId="10" fontId="126" fillId="0" borderId="27" xfId="0" applyNumberFormat="1" applyFont="1" applyFill="1" applyBorder="1" applyAlignment="1">
      <alignment horizontal="center" vertical="center" wrapText="1"/>
    </xf>
    <xf numFmtId="10" fontId="126" fillId="0" borderId="28" xfId="0" applyNumberFormat="1" applyFont="1" applyFill="1" applyBorder="1" applyAlignment="1">
      <alignment horizontal="center" vertical="center" wrapText="1"/>
    </xf>
    <xf numFmtId="10" fontId="126" fillId="0" borderId="29" xfId="0" applyNumberFormat="1" applyFont="1" applyFill="1" applyBorder="1" applyAlignment="1">
      <alignment horizontal="center" vertical="center" wrapText="1"/>
    </xf>
    <xf numFmtId="0" fontId="130" fillId="0" borderId="27" xfId="0" applyFont="1" applyFill="1" applyBorder="1" applyAlignment="1">
      <alignment horizontal="center" vertical="center" wrapText="1"/>
    </xf>
    <xf numFmtId="0" fontId="130" fillId="0" borderId="28" xfId="0" applyFont="1" applyFill="1" applyBorder="1" applyAlignment="1">
      <alignment horizontal="center" vertical="center" wrapText="1"/>
    </xf>
    <xf numFmtId="0" fontId="130" fillId="0" borderId="29" xfId="0" applyFont="1" applyFill="1" applyBorder="1" applyAlignment="1">
      <alignment horizontal="center" vertical="center" wrapText="1"/>
    </xf>
    <xf numFmtId="0" fontId="126" fillId="0" borderId="27" xfId="0" applyFont="1" applyFill="1" applyBorder="1" applyAlignment="1">
      <alignment horizontal="center" wrapText="1"/>
    </xf>
    <xf numFmtId="0" fontId="126" fillId="0" borderId="28" xfId="0" applyFont="1" applyFill="1" applyBorder="1" applyAlignment="1">
      <alignment horizontal="center" wrapText="1"/>
    </xf>
    <xf numFmtId="0" fontId="126" fillId="0" borderId="29" xfId="0" applyFont="1" applyFill="1" applyBorder="1" applyAlignment="1">
      <alignment horizontal="center" wrapText="1"/>
    </xf>
  </cellXfs>
  <cellStyles count="2444">
    <cellStyle name=" 1" xfId="4" xr:uid="{00000000-0005-0000-0000-000000000000}"/>
    <cellStyle name="_x000a_bidires=100_x000d_" xfId="5" xr:uid="{00000000-0005-0000-0000-000001000000}"/>
    <cellStyle name="%" xfId="6" xr:uid="{00000000-0005-0000-0000-000002000000}"/>
    <cellStyle name="%_Inputs" xfId="7" xr:uid="{00000000-0005-0000-0000-000003000000}"/>
    <cellStyle name="%_Inputs (const)" xfId="8" xr:uid="{00000000-0005-0000-0000-000004000000}"/>
    <cellStyle name="%_Inputs Co" xfId="9" xr:uid="{00000000-0005-0000-0000-000005000000}"/>
    <cellStyle name="?…?ж?Ш?и [0.00]" xfId="10" xr:uid="{00000000-0005-0000-0000-000006000000}"/>
    <cellStyle name="?W??_‘O’с?р??" xfId="11" xr:uid="{00000000-0005-0000-0000-000007000000}"/>
    <cellStyle name="_CashFlow_2007_проект_02_02_final" xfId="12" xr:uid="{00000000-0005-0000-0000-000008000000}"/>
    <cellStyle name="_Model_RAB Мой" xfId="13" xr:uid="{00000000-0005-0000-0000-000009000000}"/>
    <cellStyle name="_Model_RAB Мой 2" xfId="14" xr:uid="{00000000-0005-0000-0000-00000A000000}"/>
    <cellStyle name="_Model_RAB Мой 2_OREP.KU.2011.MONTHLY.02(v0.1)" xfId="15" xr:uid="{00000000-0005-0000-0000-00000B000000}"/>
    <cellStyle name="_Model_RAB Мой 2_OREP.KU.2011.MONTHLY.02(v0.4)" xfId="16" xr:uid="{00000000-0005-0000-0000-00000C000000}"/>
    <cellStyle name="_Model_RAB Мой 2_OREP.KU.2011.MONTHLY.11(v1.4)" xfId="17" xr:uid="{00000000-0005-0000-0000-00000D000000}"/>
    <cellStyle name="_Model_RAB Мой 2_OREP.KU.2011.MONTHLY.11(v1.4)_UPDATE.BALANCE.WARM.2012YEAR.TO.1.1" xfId="18" xr:uid="{00000000-0005-0000-0000-00000E000000}"/>
    <cellStyle name="_Model_RAB Мой 2_OREP.KU.2011.MONTHLY.11(v1.4)_UPDATE.CALC.WARM.2012YEAR.TO.1.1" xfId="19" xr:uid="{00000000-0005-0000-0000-00000F000000}"/>
    <cellStyle name="_Model_RAB Мой 2_UPDATE.BALANCE.WARM.2012YEAR.TO.1.1" xfId="20" xr:uid="{00000000-0005-0000-0000-000010000000}"/>
    <cellStyle name="_Model_RAB Мой 2_UPDATE.CALC.WARM.2012YEAR.TO.1.1" xfId="21" xr:uid="{00000000-0005-0000-0000-000011000000}"/>
    <cellStyle name="_Model_RAB Мой 2_UPDATE.MONITORING.OS.EE.2.02.TO.1.3.64" xfId="22" xr:uid="{00000000-0005-0000-0000-000012000000}"/>
    <cellStyle name="_Model_RAB Мой 2_UPDATE.OREP.KU.2011.MONTHLY.02.TO.1.2" xfId="23" xr:uid="{00000000-0005-0000-0000-000013000000}"/>
    <cellStyle name="_Model_RAB Мой_46EE.2011(v1.0)" xfId="24" xr:uid="{00000000-0005-0000-0000-000014000000}"/>
    <cellStyle name="_Model_RAB Мой_46EE.2011(v1.0)_46TE.2011(v1.0)" xfId="25" xr:uid="{00000000-0005-0000-0000-000015000000}"/>
    <cellStyle name="_Model_RAB Мой_46EE.2011(v1.0)_INDEX.STATION.2012(v1.0)_" xfId="26" xr:uid="{00000000-0005-0000-0000-000016000000}"/>
    <cellStyle name="_Model_RAB Мой_46EE.2011(v1.0)_INDEX.STATION.2012(v2.0)" xfId="27" xr:uid="{00000000-0005-0000-0000-000017000000}"/>
    <cellStyle name="_Model_RAB Мой_46EE.2011(v1.0)_INDEX.STATION.2012(v2.1)" xfId="28" xr:uid="{00000000-0005-0000-0000-000018000000}"/>
    <cellStyle name="_Model_RAB Мой_46EE.2011(v1.0)_TEPLO.PREDEL.2012.M(v1.1)_test" xfId="29" xr:uid="{00000000-0005-0000-0000-000019000000}"/>
    <cellStyle name="_Model_RAB Мой_46EE.2011(v1.2)" xfId="30" xr:uid="{00000000-0005-0000-0000-00001A000000}"/>
    <cellStyle name="_Model_RAB Мой_46EP.2011(v2.0)" xfId="31" xr:uid="{00000000-0005-0000-0000-00001B000000}"/>
    <cellStyle name="_Model_RAB Мой_46EP.2012(v0.1)" xfId="32" xr:uid="{00000000-0005-0000-0000-00001C000000}"/>
    <cellStyle name="_Model_RAB Мой_46TE.2011(v1.0)" xfId="33" xr:uid="{00000000-0005-0000-0000-00001D000000}"/>
    <cellStyle name="_Model_RAB Мой_4DNS.UPDATE.EXAMPLE" xfId="34" xr:uid="{00000000-0005-0000-0000-00001E000000}"/>
    <cellStyle name="_Model_RAB Мой_ARMRAZR" xfId="35" xr:uid="{00000000-0005-0000-0000-00001F000000}"/>
    <cellStyle name="_Model_RAB Мой_BALANCE.WARM.2010.FACT(v1.0)" xfId="36" xr:uid="{00000000-0005-0000-0000-000020000000}"/>
    <cellStyle name="_Model_RAB Мой_BALANCE.WARM.2010.PLAN" xfId="37" xr:uid="{00000000-0005-0000-0000-000021000000}"/>
    <cellStyle name="_Model_RAB Мой_BALANCE.WARM.2011YEAR(v0.7)" xfId="38" xr:uid="{00000000-0005-0000-0000-000022000000}"/>
    <cellStyle name="_Model_RAB Мой_BALANCE.WARM.2011YEAR.NEW.UPDATE.SCHEME" xfId="39" xr:uid="{00000000-0005-0000-0000-000023000000}"/>
    <cellStyle name="_Model_RAB Мой_CALC.NORMATIV.KU(v0.2)" xfId="40" xr:uid="{00000000-0005-0000-0000-000024000000}"/>
    <cellStyle name="_Model_RAB Мой_EE.2REK.P2011.4.78(v0.3)" xfId="41" xr:uid="{00000000-0005-0000-0000-000025000000}"/>
    <cellStyle name="_Model_RAB Мой_FORM3.1.2013(v0.2)" xfId="42" xr:uid="{00000000-0005-0000-0000-000026000000}"/>
    <cellStyle name="_Model_RAB Мой_FORM3.2013(v1.0)" xfId="43" xr:uid="{00000000-0005-0000-0000-000027000000}"/>
    <cellStyle name="_Model_RAB Мой_FORM3.REG(v1.0)" xfId="44" xr:uid="{00000000-0005-0000-0000-000028000000}"/>
    <cellStyle name="_Model_RAB Мой_FORM910.2012(v1.1)" xfId="45" xr:uid="{00000000-0005-0000-0000-000029000000}"/>
    <cellStyle name="_Model_RAB Мой_INDEX.STATION.2012(v2.1)" xfId="46" xr:uid="{00000000-0005-0000-0000-00002A000000}"/>
    <cellStyle name="_Model_RAB Мой_INDEX.STATION.2013(v1.0)_патч до 1.1" xfId="47" xr:uid="{00000000-0005-0000-0000-00002B000000}"/>
    <cellStyle name="_Model_RAB Мой_INVEST.EE.PLAN.4.78(v0.1)" xfId="48" xr:uid="{00000000-0005-0000-0000-00002C000000}"/>
    <cellStyle name="_Model_RAB Мой_INVEST.EE.PLAN.4.78(v0.3)" xfId="49" xr:uid="{00000000-0005-0000-0000-00002D000000}"/>
    <cellStyle name="_Model_RAB Мой_INVEST.EE.PLAN.4.78(v1.0)" xfId="50" xr:uid="{00000000-0005-0000-0000-00002E000000}"/>
    <cellStyle name="_Model_RAB Мой_INVEST.EE.PLAN.4.78(v1.0)_PASSPORT.TEPLO.PROIZV(v2.0)" xfId="51" xr:uid="{00000000-0005-0000-0000-00002F000000}"/>
    <cellStyle name="_Model_RAB Мой_INVEST.EE.PLAN.4.78(v1.0)_PASSPORT.TEPLO.PROIZV(v2.0)_INDEX.STATION.2013(v1.0)_патч до 1.1" xfId="52" xr:uid="{00000000-0005-0000-0000-000030000000}"/>
    <cellStyle name="_Model_RAB Мой_INVEST.EE.PLAN.4.78(v1.0)_PASSPORT.TEPLO.PROIZV(v2.0)_TEPLO.PREDEL.2013(v2.0)" xfId="53" xr:uid="{00000000-0005-0000-0000-000031000000}"/>
    <cellStyle name="_Model_RAB Мой_INVEST.PLAN.4.78(v0.1)" xfId="54" xr:uid="{00000000-0005-0000-0000-000032000000}"/>
    <cellStyle name="_Model_RAB Мой_INVEST.WARM.PLAN.4.78(v0.1)" xfId="55" xr:uid="{00000000-0005-0000-0000-000033000000}"/>
    <cellStyle name="_Model_RAB Мой_INVEST_WARM_PLAN" xfId="56" xr:uid="{00000000-0005-0000-0000-000034000000}"/>
    <cellStyle name="_Model_RAB Мой_NADB.JNVLP.APTEKA.2012(v1.0)_21_02_12" xfId="57" xr:uid="{00000000-0005-0000-0000-000035000000}"/>
    <cellStyle name="_Model_RAB Мой_NADB.JNVLS.APTEKA.2011(v1.3.3)" xfId="58" xr:uid="{00000000-0005-0000-0000-000036000000}"/>
    <cellStyle name="_Model_RAB Мой_NADB.JNVLS.APTEKA.2011(v1.3.3)_46TE.2011(v1.0)" xfId="59" xr:uid="{00000000-0005-0000-0000-000037000000}"/>
    <cellStyle name="_Model_RAB Мой_NADB.JNVLS.APTEKA.2011(v1.3.3)_INDEX.STATION.2012(v1.0)_" xfId="60" xr:uid="{00000000-0005-0000-0000-000038000000}"/>
    <cellStyle name="_Model_RAB Мой_NADB.JNVLS.APTEKA.2011(v1.3.3)_INDEX.STATION.2012(v2.0)" xfId="61" xr:uid="{00000000-0005-0000-0000-000039000000}"/>
    <cellStyle name="_Model_RAB Мой_NADB.JNVLS.APTEKA.2011(v1.3.3)_INDEX.STATION.2012(v2.1)" xfId="62" xr:uid="{00000000-0005-0000-0000-00003A000000}"/>
    <cellStyle name="_Model_RAB Мой_NADB.JNVLS.APTEKA.2011(v1.3.3)_TEPLO.PREDEL.2012.M(v1.1)_test" xfId="63" xr:uid="{00000000-0005-0000-0000-00003B000000}"/>
    <cellStyle name="_Model_RAB Мой_NADB.JNVLS.APTEKA.2011(v1.3.4)" xfId="64" xr:uid="{00000000-0005-0000-0000-00003C000000}"/>
    <cellStyle name="_Model_RAB Мой_NADB.JNVLS.APTEKA.2011(v1.3.4)_46TE.2011(v1.0)" xfId="65" xr:uid="{00000000-0005-0000-0000-00003D000000}"/>
    <cellStyle name="_Model_RAB Мой_NADB.JNVLS.APTEKA.2011(v1.3.4)_INDEX.STATION.2012(v1.0)_" xfId="66" xr:uid="{00000000-0005-0000-0000-00003E000000}"/>
    <cellStyle name="_Model_RAB Мой_NADB.JNVLS.APTEKA.2011(v1.3.4)_INDEX.STATION.2012(v2.0)" xfId="67" xr:uid="{00000000-0005-0000-0000-00003F000000}"/>
    <cellStyle name="_Model_RAB Мой_NADB.JNVLS.APTEKA.2011(v1.3.4)_INDEX.STATION.2012(v2.1)" xfId="68" xr:uid="{00000000-0005-0000-0000-000040000000}"/>
    <cellStyle name="_Model_RAB Мой_NADB.JNVLS.APTEKA.2011(v1.3.4)_TEPLO.PREDEL.2012.M(v1.1)_test" xfId="69" xr:uid="{00000000-0005-0000-0000-000041000000}"/>
    <cellStyle name="_Model_RAB Мой_PASSPORT.TEPLO.PROIZV(v2.0)" xfId="70" xr:uid="{00000000-0005-0000-0000-000042000000}"/>
    <cellStyle name="_Model_RAB Мой_PASSPORT.TEPLO.PROIZV(v2.1)" xfId="71" xr:uid="{00000000-0005-0000-0000-000043000000}"/>
    <cellStyle name="_Model_RAB Мой_PASSPORT.TEPLO.SETI(v0.7)" xfId="72" xr:uid="{00000000-0005-0000-0000-000044000000}"/>
    <cellStyle name="_Model_RAB Мой_PASSPORT.TEPLO.SETI(v1.0)" xfId="73" xr:uid="{00000000-0005-0000-0000-000045000000}"/>
    <cellStyle name="_Model_RAB Мой_PREDEL.JKH.UTV.2011(v1.0.1)" xfId="74" xr:uid="{00000000-0005-0000-0000-000046000000}"/>
    <cellStyle name="_Model_RAB Мой_PREDEL.JKH.UTV.2011(v1.0.1)_46TE.2011(v1.0)" xfId="75" xr:uid="{00000000-0005-0000-0000-000047000000}"/>
    <cellStyle name="_Model_RAB Мой_PREDEL.JKH.UTV.2011(v1.0.1)_INDEX.STATION.2012(v1.0)_" xfId="76" xr:uid="{00000000-0005-0000-0000-000048000000}"/>
    <cellStyle name="_Model_RAB Мой_PREDEL.JKH.UTV.2011(v1.0.1)_INDEX.STATION.2012(v2.0)" xfId="77" xr:uid="{00000000-0005-0000-0000-000049000000}"/>
    <cellStyle name="_Model_RAB Мой_PREDEL.JKH.UTV.2011(v1.0.1)_INDEX.STATION.2012(v2.1)" xfId="78" xr:uid="{00000000-0005-0000-0000-00004A000000}"/>
    <cellStyle name="_Model_RAB Мой_PREDEL.JKH.UTV.2011(v1.0.1)_TEPLO.PREDEL.2012.M(v1.1)_test" xfId="79" xr:uid="{00000000-0005-0000-0000-00004B000000}"/>
    <cellStyle name="_Model_RAB Мой_PREDEL.JKH.UTV.2011(v1.1)" xfId="80" xr:uid="{00000000-0005-0000-0000-00004C000000}"/>
    <cellStyle name="_Model_RAB Мой_REP.BLR.2012(v1.0)" xfId="81" xr:uid="{00000000-0005-0000-0000-00004D000000}"/>
    <cellStyle name="_Model_RAB Мой_TEHSHEET" xfId="82" xr:uid="{00000000-0005-0000-0000-00004E000000}"/>
    <cellStyle name="_Model_RAB Мой_TEPLO.PREDEL.2012.M(v1.1)" xfId="83" xr:uid="{00000000-0005-0000-0000-00004F000000}"/>
    <cellStyle name="_Model_RAB Мой_TEPLO.PREDEL.2013(v2.0)" xfId="84" xr:uid="{00000000-0005-0000-0000-000050000000}"/>
    <cellStyle name="_Model_RAB Мой_TEST.TEMPLATE" xfId="85" xr:uid="{00000000-0005-0000-0000-000051000000}"/>
    <cellStyle name="_Model_RAB Мой_UPDATE.46EE.2011.TO.1.1" xfId="86" xr:uid="{00000000-0005-0000-0000-000052000000}"/>
    <cellStyle name="_Model_RAB Мой_UPDATE.46TE.2011.TO.1.1" xfId="87" xr:uid="{00000000-0005-0000-0000-000053000000}"/>
    <cellStyle name="_Model_RAB Мой_UPDATE.46TE.2011.TO.1.2" xfId="88" xr:uid="{00000000-0005-0000-0000-000054000000}"/>
    <cellStyle name="_Model_RAB Мой_UPDATE.BALANCE.WARM.2011YEAR.TO.1.1" xfId="89" xr:uid="{00000000-0005-0000-0000-000055000000}"/>
    <cellStyle name="_Model_RAB Мой_UPDATE.BALANCE.WARM.2011YEAR.TO.1.1_46TE.2011(v1.0)" xfId="90" xr:uid="{00000000-0005-0000-0000-000056000000}"/>
    <cellStyle name="_Model_RAB Мой_UPDATE.BALANCE.WARM.2011YEAR.TO.1.1_INDEX.STATION.2012(v1.0)_" xfId="91" xr:uid="{00000000-0005-0000-0000-000057000000}"/>
    <cellStyle name="_Model_RAB Мой_UPDATE.BALANCE.WARM.2011YEAR.TO.1.1_INDEX.STATION.2012(v2.0)" xfId="92" xr:uid="{00000000-0005-0000-0000-000058000000}"/>
    <cellStyle name="_Model_RAB Мой_UPDATE.BALANCE.WARM.2011YEAR.TO.1.1_INDEX.STATION.2012(v2.1)" xfId="93" xr:uid="{00000000-0005-0000-0000-000059000000}"/>
    <cellStyle name="_Model_RAB Мой_UPDATE.BALANCE.WARM.2011YEAR.TO.1.1_OREP.KU.2011.MONTHLY.02(v1.1)" xfId="94" xr:uid="{00000000-0005-0000-0000-00005A000000}"/>
    <cellStyle name="_Model_RAB Мой_UPDATE.BALANCE.WARM.2011YEAR.TO.1.1_TEPLO.PREDEL.2012.M(v1.1)_test" xfId="95" xr:uid="{00000000-0005-0000-0000-00005B000000}"/>
    <cellStyle name="_Model_RAB Мой_UPDATE.BALANCE.WARM.2011YEAR.TO.1.2" xfId="96" xr:uid="{00000000-0005-0000-0000-00005C000000}"/>
    <cellStyle name="_Model_RAB Мой_UPDATE.BALANCE.WARM.2011YEAR.TO.1.4.64" xfId="97" xr:uid="{00000000-0005-0000-0000-00005D000000}"/>
    <cellStyle name="_Model_RAB Мой_UPDATE.BALANCE.WARM.2011YEAR.TO.1.5.64" xfId="98" xr:uid="{00000000-0005-0000-0000-00005E000000}"/>
    <cellStyle name="_Model_RAB Мой_UPDATE.MONITORING.OS.EE.2.02.TO.1.3.64" xfId="99" xr:uid="{00000000-0005-0000-0000-00005F000000}"/>
    <cellStyle name="_Model_RAB Мой_UPDATE.NADB.JNVLS.APTEKA.2011.TO.1.3.4" xfId="100" xr:uid="{00000000-0005-0000-0000-000060000000}"/>
    <cellStyle name="_Model_RAB_MRSK_svod" xfId="101" xr:uid="{00000000-0005-0000-0000-000061000000}"/>
    <cellStyle name="_Model_RAB_MRSK_svod 2" xfId="102" xr:uid="{00000000-0005-0000-0000-000062000000}"/>
    <cellStyle name="_Model_RAB_MRSK_svod 2_OREP.KU.2011.MONTHLY.02(v0.1)" xfId="103" xr:uid="{00000000-0005-0000-0000-000063000000}"/>
    <cellStyle name="_Model_RAB_MRSK_svod 2_OREP.KU.2011.MONTHLY.02(v0.4)" xfId="104" xr:uid="{00000000-0005-0000-0000-000064000000}"/>
    <cellStyle name="_Model_RAB_MRSK_svod 2_OREP.KU.2011.MONTHLY.11(v1.4)" xfId="105" xr:uid="{00000000-0005-0000-0000-000065000000}"/>
    <cellStyle name="_Model_RAB_MRSK_svod 2_OREP.KU.2011.MONTHLY.11(v1.4)_UPDATE.BALANCE.WARM.2012YEAR.TO.1.1" xfId="106" xr:uid="{00000000-0005-0000-0000-000066000000}"/>
    <cellStyle name="_Model_RAB_MRSK_svod 2_OREP.KU.2011.MONTHLY.11(v1.4)_UPDATE.CALC.WARM.2012YEAR.TO.1.1" xfId="107" xr:uid="{00000000-0005-0000-0000-000067000000}"/>
    <cellStyle name="_Model_RAB_MRSK_svod 2_UPDATE.BALANCE.WARM.2012YEAR.TO.1.1" xfId="108" xr:uid="{00000000-0005-0000-0000-000068000000}"/>
    <cellStyle name="_Model_RAB_MRSK_svod 2_UPDATE.CALC.WARM.2012YEAR.TO.1.1" xfId="109" xr:uid="{00000000-0005-0000-0000-000069000000}"/>
    <cellStyle name="_Model_RAB_MRSK_svod 2_UPDATE.MONITORING.OS.EE.2.02.TO.1.3.64" xfId="110" xr:uid="{00000000-0005-0000-0000-00006A000000}"/>
    <cellStyle name="_Model_RAB_MRSK_svod 2_UPDATE.OREP.KU.2011.MONTHLY.02.TO.1.2" xfId="111" xr:uid="{00000000-0005-0000-0000-00006B000000}"/>
    <cellStyle name="_Model_RAB_MRSK_svod_46EE.2011(v1.0)" xfId="112" xr:uid="{00000000-0005-0000-0000-00006C000000}"/>
    <cellStyle name="_Model_RAB_MRSK_svod_46EE.2011(v1.0)_46TE.2011(v1.0)" xfId="113" xr:uid="{00000000-0005-0000-0000-00006D000000}"/>
    <cellStyle name="_Model_RAB_MRSK_svod_46EE.2011(v1.0)_INDEX.STATION.2012(v1.0)_" xfId="114" xr:uid="{00000000-0005-0000-0000-00006E000000}"/>
    <cellStyle name="_Model_RAB_MRSK_svod_46EE.2011(v1.0)_INDEX.STATION.2012(v2.0)" xfId="115" xr:uid="{00000000-0005-0000-0000-00006F000000}"/>
    <cellStyle name="_Model_RAB_MRSK_svod_46EE.2011(v1.0)_INDEX.STATION.2012(v2.1)" xfId="116" xr:uid="{00000000-0005-0000-0000-000070000000}"/>
    <cellStyle name="_Model_RAB_MRSK_svod_46EE.2011(v1.0)_TEPLO.PREDEL.2012.M(v1.1)_test" xfId="117" xr:uid="{00000000-0005-0000-0000-000071000000}"/>
    <cellStyle name="_Model_RAB_MRSK_svod_46EE.2011(v1.2)" xfId="118" xr:uid="{00000000-0005-0000-0000-000072000000}"/>
    <cellStyle name="_Model_RAB_MRSK_svod_46EP.2011(v2.0)" xfId="119" xr:uid="{00000000-0005-0000-0000-000073000000}"/>
    <cellStyle name="_Model_RAB_MRSK_svod_46EP.2012(v0.1)" xfId="120" xr:uid="{00000000-0005-0000-0000-000074000000}"/>
    <cellStyle name="_Model_RAB_MRSK_svod_46TE.2011(v1.0)" xfId="121" xr:uid="{00000000-0005-0000-0000-000075000000}"/>
    <cellStyle name="_Model_RAB_MRSK_svod_4DNS.UPDATE.EXAMPLE" xfId="122" xr:uid="{00000000-0005-0000-0000-000076000000}"/>
    <cellStyle name="_Model_RAB_MRSK_svod_ARMRAZR" xfId="123" xr:uid="{00000000-0005-0000-0000-000077000000}"/>
    <cellStyle name="_Model_RAB_MRSK_svod_BALANCE.WARM.2010.FACT(v1.0)" xfId="124" xr:uid="{00000000-0005-0000-0000-000078000000}"/>
    <cellStyle name="_Model_RAB_MRSK_svod_BALANCE.WARM.2010.PLAN" xfId="125" xr:uid="{00000000-0005-0000-0000-000079000000}"/>
    <cellStyle name="_Model_RAB_MRSK_svod_BALANCE.WARM.2011YEAR(v0.7)" xfId="126" xr:uid="{00000000-0005-0000-0000-00007A000000}"/>
    <cellStyle name="_Model_RAB_MRSK_svod_BALANCE.WARM.2011YEAR.NEW.UPDATE.SCHEME" xfId="127" xr:uid="{00000000-0005-0000-0000-00007B000000}"/>
    <cellStyle name="_Model_RAB_MRSK_svod_CALC.NORMATIV.KU(v0.2)" xfId="128" xr:uid="{00000000-0005-0000-0000-00007C000000}"/>
    <cellStyle name="_Model_RAB_MRSK_svod_EE.2REK.P2011.4.78(v0.3)" xfId="129" xr:uid="{00000000-0005-0000-0000-00007D000000}"/>
    <cellStyle name="_Model_RAB_MRSK_svod_FORM3.1.2013(v0.2)" xfId="130" xr:uid="{00000000-0005-0000-0000-00007E000000}"/>
    <cellStyle name="_Model_RAB_MRSK_svod_FORM3.2013(v1.0)" xfId="131" xr:uid="{00000000-0005-0000-0000-00007F000000}"/>
    <cellStyle name="_Model_RAB_MRSK_svod_FORM3.REG(v1.0)" xfId="132" xr:uid="{00000000-0005-0000-0000-000080000000}"/>
    <cellStyle name="_Model_RAB_MRSK_svod_FORM910.2012(v1.1)" xfId="133" xr:uid="{00000000-0005-0000-0000-000081000000}"/>
    <cellStyle name="_Model_RAB_MRSK_svod_INDEX.STATION.2012(v2.1)" xfId="134" xr:uid="{00000000-0005-0000-0000-000082000000}"/>
    <cellStyle name="_Model_RAB_MRSK_svod_INDEX.STATION.2013(v1.0)_патч до 1.1" xfId="135" xr:uid="{00000000-0005-0000-0000-000083000000}"/>
    <cellStyle name="_Model_RAB_MRSK_svod_INVEST.EE.PLAN.4.78(v0.1)" xfId="136" xr:uid="{00000000-0005-0000-0000-000084000000}"/>
    <cellStyle name="_Model_RAB_MRSK_svod_INVEST.EE.PLAN.4.78(v0.3)" xfId="137" xr:uid="{00000000-0005-0000-0000-000085000000}"/>
    <cellStyle name="_Model_RAB_MRSK_svod_INVEST.EE.PLAN.4.78(v1.0)" xfId="138" xr:uid="{00000000-0005-0000-0000-000086000000}"/>
    <cellStyle name="_Model_RAB_MRSK_svod_INVEST.EE.PLAN.4.78(v1.0)_PASSPORT.TEPLO.PROIZV(v2.0)" xfId="139" xr:uid="{00000000-0005-0000-0000-000087000000}"/>
    <cellStyle name="_Model_RAB_MRSK_svod_INVEST.EE.PLAN.4.78(v1.0)_PASSPORT.TEPLO.PROIZV(v2.0)_INDEX.STATION.2013(v1.0)_патч до 1.1" xfId="140" xr:uid="{00000000-0005-0000-0000-000088000000}"/>
    <cellStyle name="_Model_RAB_MRSK_svod_INVEST.EE.PLAN.4.78(v1.0)_PASSPORT.TEPLO.PROIZV(v2.0)_TEPLO.PREDEL.2013(v2.0)" xfId="141" xr:uid="{00000000-0005-0000-0000-000089000000}"/>
    <cellStyle name="_Model_RAB_MRSK_svod_INVEST.PLAN.4.78(v0.1)" xfId="142" xr:uid="{00000000-0005-0000-0000-00008A000000}"/>
    <cellStyle name="_Model_RAB_MRSK_svod_INVEST.WARM.PLAN.4.78(v0.1)" xfId="143" xr:uid="{00000000-0005-0000-0000-00008B000000}"/>
    <cellStyle name="_Model_RAB_MRSK_svod_INVEST_WARM_PLAN" xfId="144" xr:uid="{00000000-0005-0000-0000-00008C000000}"/>
    <cellStyle name="_Model_RAB_MRSK_svod_NADB.JNVLP.APTEKA.2012(v1.0)_21_02_12" xfId="145" xr:uid="{00000000-0005-0000-0000-00008D000000}"/>
    <cellStyle name="_Model_RAB_MRSK_svod_NADB.JNVLS.APTEKA.2011(v1.3.3)" xfId="146" xr:uid="{00000000-0005-0000-0000-00008E000000}"/>
    <cellStyle name="_Model_RAB_MRSK_svod_NADB.JNVLS.APTEKA.2011(v1.3.3)_46TE.2011(v1.0)" xfId="147" xr:uid="{00000000-0005-0000-0000-00008F000000}"/>
    <cellStyle name="_Model_RAB_MRSK_svod_NADB.JNVLS.APTEKA.2011(v1.3.3)_INDEX.STATION.2012(v1.0)_" xfId="148" xr:uid="{00000000-0005-0000-0000-000090000000}"/>
    <cellStyle name="_Model_RAB_MRSK_svod_NADB.JNVLS.APTEKA.2011(v1.3.3)_INDEX.STATION.2012(v2.0)" xfId="149" xr:uid="{00000000-0005-0000-0000-000091000000}"/>
    <cellStyle name="_Model_RAB_MRSK_svod_NADB.JNVLS.APTEKA.2011(v1.3.3)_INDEX.STATION.2012(v2.1)" xfId="150" xr:uid="{00000000-0005-0000-0000-000092000000}"/>
    <cellStyle name="_Model_RAB_MRSK_svod_NADB.JNVLS.APTEKA.2011(v1.3.3)_TEPLO.PREDEL.2012.M(v1.1)_test" xfId="151" xr:uid="{00000000-0005-0000-0000-000093000000}"/>
    <cellStyle name="_Model_RAB_MRSK_svod_NADB.JNVLS.APTEKA.2011(v1.3.4)" xfId="152" xr:uid="{00000000-0005-0000-0000-000094000000}"/>
    <cellStyle name="_Model_RAB_MRSK_svod_NADB.JNVLS.APTEKA.2011(v1.3.4)_46TE.2011(v1.0)" xfId="153" xr:uid="{00000000-0005-0000-0000-000095000000}"/>
    <cellStyle name="_Model_RAB_MRSK_svod_NADB.JNVLS.APTEKA.2011(v1.3.4)_INDEX.STATION.2012(v1.0)_" xfId="154" xr:uid="{00000000-0005-0000-0000-000096000000}"/>
    <cellStyle name="_Model_RAB_MRSK_svod_NADB.JNVLS.APTEKA.2011(v1.3.4)_INDEX.STATION.2012(v2.0)" xfId="155" xr:uid="{00000000-0005-0000-0000-000097000000}"/>
    <cellStyle name="_Model_RAB_MRSK_svod_NADB.JNVLS.APTEKA.2011(v1.3.4)_INDEX.STATION.2012(v2.1)" xfId="156" xr:uid="{00000000-0005-0000-0000-000098000000}"/>
    <cellStyle name="_Model_RAB_MRSK_svod_NADB.JNVLS.APTEKA.2011(v1.3.4)_TEPLO.PREDEL.2012.M(v1.1)_test" xfId="157" xr:uid="{00000000-0005-0000-0000-000099000000}"/>
    <cellStyle name="_Model_RAB_MRSK_svod_PASSPORT.TEPLO.PROIZV(v2.0)" xfId="158" xr:uid="{00000000-0005-0000-0000-00009A000000}"/>
    <cellStyle name="_Model_RAB_MRSK_svod_PASSPORT.TEPLO.PROIZV(v2.1)" xfId="159" xr:uid="{00000000-0005-0000-0000-00009B000000}"/>
    <cellStyle name="_Model_RAB_MRSK_svod_PASSPORT.TEPLO.SETI(v0.7)" xfId="160" xr:uid="{00000000-0005-0000-0000-00009C000000}"/>
    <cellStyle name="_Model_RAB_MRSK_svod_PASSPORT.TEPLO.SETI(v1.0)" xfId="161" xr:uid="{00000000-0005-0000-0000-00009D000000}"/>
    <cellStyle name="_Model_RAB_MRSK_svod_PREDEL.JKH.UTV.2011(v1.0.1)" xfId="162" xr:uid="{00000000-0005-0000-0000-00009E000000}"/>
    <cellStyle name="_Model_RAB_MRSK_svod_PREDEL.JKH.UTV.2011(v1.0.1)_46TE.2011(v1.0)" xfId="163" xr:uid="{00000000-0005-0000-0000-00009F000000}"/>
    <cellStyle name="_Model_RAB_MRSK_svod_PREDEL.JKH.UTV.2011(v1.0.1)_INDEX.STATION.2012(v1.0)_" xfId="164" xr:uid="{00000000-0005-0000-0000-0000A0000000}"/>
    <cellStyle name="_Model_RAB_MRSK_svod_PREDEL.JKH.UTV.2011(v1.0.1)_INDEX.STATION.2012(v2.0)" xfId="165" xr:uid="{00000000-0005-0000-0000-0000A1000000}"/>
    <cellStyle name="_Model_RAB_MRSK_svod_PREDEL.JKH.UTV.2011(v1.0.1)_INDEX.STATION.2012(v2.1)" xfId="166" xr:uid="{00000000-0005-0000-0000-0000A2000000}"/>
    <cellStyle name="_Model_RAB_MRSK_svod_PREDEL.JKH.UTV.2011(v1.0.1)_TEPLO.PREDEL.2012.M(v1.1)_test" xfId="167" xr:uid="{00000000-0005-0000-0000-0000A3000000}"/>
    <cellStyle name="_Model_RAB_MRSK_svod_PREDEL.JKH.UTV.2011(v1.1)" xfId="168" xr:uid="{00000000-0005-0000-0000-0000A4000000}"/>
    <cellStyle name="_Model_RAB_MRSK_svod_REP.BLR.2012(v1.0)" xfId="169" xr:uid="{00000000-0005-0000-0000-0000A5000000}"/>
    <cellStyle name="_Model_RAB_MRSK_svod_TEHSHEET" xfId="170" xr:uid="{00000000-0005-0000-0000-0000A6000000}"/>
    <cellStyle name="_Model_RAB_MRSK_svod_TEPLO.PREDEL.2012.M(v1.1)" xfId="171" xr:uid="{00000000-0005-0000-0000-0000A7000000}"/>
    <cellStyle name="_Model_RAB_MRSK_svod_TEPLO.PREDEL.2013(v2.0)" xfId="172" xr:uid="{00000000-0005-0000-0000-0000A8000000}"/>
    <cellStyle name="_Model_RAB_MRSK_svod_TEST.TEMPLATE" xfId="173" xr:uid="{00000000-0005-0000-0000-0000A9000000}"/>
    <cellStyle name="_Model_RAB_MRSK_svod_UPDATE.46EE.2011.TO.1.1" xfId="174" xr:uid="{00000000-0005-0000-0000-0000AA000000}"/>
    <cellStyle name="_Model_RAB_MRSK_svod_UPDATE.46TE.2011.TO.1.1" xfId="175" xr:uid="{00000000-0005-0000-0000-0000AB000000}"/>
    <cellStyle name="_Model_RAB_MRSK_svod_UPDATE.46TE.2011.TO.1.2" xfId="176" xr:uid="{00000000-0005-0000-0000-0000AC000000}"/>
    <cellStyle name="_Model_RAB_MRSK_svod_UPDATE.BALANCE.WARM.2011YEAR.TO.1.1" xfId="177" xr:uid="{00000000-0005-0000-0000-0000AD000000}"/>
    <cellStyle name="_Model_RAB_MRSK_svod_UPDATE.BALANCE.WARM.2011YEAR.TO.1.1_46TE.2011(v1.0)" xfId="178" xr:uid="{00000000-0005-0000-0000-0000AE000000}"/>
    <cellStyle name="_Model_RAB_MRSK_svod_UPDATE.BALANCE.WARM.2011YEAR.TO.1.1_INDEX.STATION.2012(v1.0)_" xfId="179" xr:uid="{00000000-0005-0000-0000-0000AF000000}"/>
    <cellStyle name="_Model_RAB_MRSK_svod_UPDATE.BALANCE.WARM.2011YEAR.TO.1.1_INDEX.STATION.2012(v2.0)" xfId="180" xr:uid="{00000000-0005-0000-0000-0000B0000000}"/>
    <cellStyle name="_Model_RAB_MRSK_svod_UPDATE.BALANCE.WARM.2011YEAR.TO.1.1_INDEX.STATION.2012(v2.1)" xfId="181" xr:uid="{00000000-0005-0000-0000-0000B1000000}"/>
    <cellStyle name="_Model_RAB_MRSK_svod_UPDATE.BALANCE.WARM.2011YEAR.TO.1.1_OREP.KU.2011.MONTHLY.02(v1.1)" xfId="182" xr:uid="{00000000-0005-0000-0000-0000B2000000}"/>
    <cellStyle name="_Model_RAB_MRSK_svod_UPDATE.BALANCE.WARM.2011YEAR.TO.1.1_TEPLO.PREDEL.2012.M(v1.1)_test" xfId="183" xr:uid="{00000000-0005-0000-0000-0000B3000000}"/>
    <cellStyle name="_Model_RAB_MRSK_svod_UPDATE.BALANCE.WARM.2011YEAR.TO.1.2" xfId="184" xr:uid="{00000000-0005-0000-0000-0000B4000000}"/>
    <cellStyle name="_Model_RAB_MRSK_svod_UPDATE.BALANCE.WARM.2011YEAR.TO.1.4.64" xfId="185" xr:uid="{00000000-0005-0000-0000-0000B5000000}"/>
    <cellStyle name="_Model_RAB_MRSK_svod_UPDATE.BALANCE.WARM.2011YEAR.TO.1.5.64" xfId="186" xr:uid="{00000000-0005-0000-0000-0000B6000000}"/>
    <cellStyle name="_Model_RAB_MRSK_svod_UPDATE.MONITORING.OS.EE.2.02.TO.1.3.64" xfId="187" xr:uid="{00000000-0005-0000-0000-0000B7000000}"/>
    <cellStyle name="_Model_RAB_MRSK_svod_UPDATE.NADB.JNVLS.APTEKA.2011.TO.1.3.4" xfId="188" xr:uid="{00000000-0005-0000-0000-0000B8000000}"/>
    <cellStyle name="_Plug" xfId="189" xr:uid="{00000000-0005-0000-0000-0000B9000000}"/>
    <cellStyle name="_Plug_4DNS.UPDATE.EXAMPLE" xfId="190" xr:uid="{00000000-0005-0000-0000-0000BA000000}"/>
    <cellStyle name="_Plug_4DNS.UPDATE.EXAMPLE_INDEX.STATION.2013(v1.0)_патч до 1.1" xfId="191" xr:uid="{00000000-0005-0000-0000-0000BB000000}"/>
    <cellStyle name="_Бюджет2006_ПОКАЗАТЕЛИ СВОДНЫЕ" xfId="192" xr:uid="{00000000-0005-0000-0000-0000BC000000}"/>
    <cellStyle name="_ВО ОП ТЭС-ОТ- 2007" xfId="193" xr:uid="{00000000-0005-0000-0000-0000BD000000}"/>
    <cellStyle name="_ВО ОП ТЭС-ОТ- 2007_Новая инструкция1_фст" xfId="194" xr:uid="{00000000-0005-0000-0000-0000BE000000}"/>
    <cellStyle name="_ВФ ОАО ТЭС-ОТ- 2009" xfId="195" xr:uid="{00000000-0005-0000-0000-0000BF000000}"/>
    <cellStyle name="_ВФ ОАО ТЭС-ОТ- 2009_Новая инструкция1_фст" xfId="196" xr:uid="{00000000-0005-0000-0000-0000C0000000}"/>
    <cellStyle name="_выручка по присоединениям2" xfId="197" xr:uid="{00000000-0005-0000-0000-0000C1000000}"/>
    <cellStyle name="_выручка по присоединениям2_Новая инструкция1_фст" xfId="198" xr:uid="{00000000-0005-0000-0000-0000C2000000}"/>
    <cellStyle name="_Договор аренды ЯЭ с разбивкой" xfId="199" xr:uid="{00000000-0005-0000-0000-0000C3000000}"/>
    <cellStyle name="_Договор аренды ЯЭ с разбивкой_Новая инструкция1_фст" xfId="200" xr:uid="{00000000-0005-0000-0000-0000C4000000}"/>
    <cellStyle name="_Защита ФЗП" xfId="201" xr:uid="{00000000-0005-0000-0000-0000C5000000}"/>
    <cellStyle name="_Исходные данные для модели" xfId="202" xr:uid="{00000000-0005-0000-0000-0000C6000000}"/>
    <cellStyle name="_Исходные данные для модели_Новая инструкция1_фст" xfId="203" xr:uid="{00000000-0005-0000-0000-0000C7000000}"/>
    <cellStyle name="_Консолидация-2008-проект-new" xfId="204" xr:uid="{00000000-0005-0000-0000-0000C8000000}"/>
    <cellStyle name="_МОДЕЛЬ_1 (2)" xfId="205" xr:uid="{00000000-0005-0000-0000-0000C9000000}"/>
    <cellStyle name="_МОДЕЛЬ_1 (2) 2" xfId="206" xr:uid="{00000000-0005-0000-0000-0000CA000000}"/>
    <cellStyle name="_МОДЕЛЬ_1 (2) 2_OREP.KU.2011.MONTHLY.02(v0.1)" xfId="207" xr:uid="{00000000-0005-0000-0000-0000CB000000}"/>
    <cellStyle name="_МОДЕЛЬ_1 (2) 2_OREP.KU.2011.MONTHLY.02(v0.4)" xfId="208" xr:uid="{00000000-0005-0000-0000-0000CC000000}"/>
    <cellStyle name="_МОДЕЛЬ_1 (2) 2_OREP.KU.2011.MONTHLY.11(v1.4)" xfId="209" xr:uid="{00000000-0005-0000-0000-0000CD000000}"/>
    <cellStyle name="_МОДЕЛЬ_1 (2) 2_OREP.KU.2011.MONTHLY.11(v1.4)_UPDATE.BALANCE.WARM.2012YEAR.TO.1.1" xfId="210" xr:uid="{00000000-0005-0000-0000-0000CE000000}"/>
    <cellStyle name="_МОДЕЛЬ_1 (2) 2_OREP.KU.2011.MONTHLY.11(v1.4)_UPDATE.CALC.WARM.2012YEAR.TO.1.1" xfId="211" xr:uid="{00000000-0005-0000-0000-0000CF000000}"/>
    <cellStyle name="_МОДЕЛЬ_1 (2) 2_UPDATE.BALANCE.WARM.2012YEAR.TO.1.1" xfId="212" xr:uid="{00000000-0005-0000-0000-0000D0000000}"/>
    <cellStyle name="_МОДЕЛЬ_1 (2) 2_UPDATE.CALC.WARM.2012YEAR.TO.1.1" xfId="213" xr:uid="{00000000-0005-0000-0000-0000D1000000}"/>
    <cellStyle name="_МОДЕЛЬ_1 (2) 2_UPDATE.MONITORING.OS.EE.2.02.TO.1.3.64" xfId="214" xr:uid="{00000000-0005-0000-0000-0000D2000000}"/>
    <cellStyle name="_МОДЕЛЬ_1 (2) 2_UPDATE.OREP.KU.2011.MONTHLY.02.TO.1.2" xfId="215" xr:uid="{00000000-0005-0000-0000-0000D3000000}"/>
    <cellStyle name="_МОДЕЛЬ_1 (2)_46EE.2011(v1.0)" xfId="216" xr:uid="{00000000-0005-0000-0000-0000D4000000}"/>
    <cellStyle name="_МОДЕЛЬ_1 (2)_46EE.2011(v1.0)_46TE.2011(v1.0)" xfId="217" xr:uid="{00000000-0005-0000-0000-0000D5000000}"/>
    <cellStyle name="_МОДЕЛЬ_1 (2)_46EE.2011(v1.0)_INDEX.STATION.2012(v1.0)_" xfId="218" xr:uid="{00000000-0005-0000-0000-0000D6000000}"/>
    <cellStyle name="_МОДЕЛЬ_1 (2)_46EE.2011(v1.0)_INDEX.STATION.2012(v2.0)" xfId="219" xr:uid="{00000000-0005-0000-0000-0000D7000000}"/>
    <cellStyle name="_МОДЕЛЬ_1 (2)_46EE.2011(v1.0)_INDEX.STATION.2012(v2.1)" xfId="220" xr:uid="{00000000-0005-0000-0000-0000D8000000}"/>
    <cellStyle name="_МОДЕЛЬ_1 (2)_46EE.2011(v1.0)_TEPLO.PREDEL.2012.M(v1.1)_test" xfId="221" xr:uid="{00000000-0005-0000-0000-0000D9000000}"/>
    <cellStyle name="_МОДЕЛЬ_1 (2)_46EE.2011(v1.2)" xfId="222" xr:uid="{00000000-0005-0000-0000-0000DA000000}"/>
    <cellStyle name="_МОДЕЛЬ_1 (2)_46EP.2011(v2.0)" xfId="223" xr:uid="{00000000-0005-0000-0000-0000DB000000}"/>
    <cellStyle name="_МОДЕЛЬ_1 (2)_46EP.2012(v0.1)" xfId="224" xr:uid="{00000000-0005-0000-0000-0000DC000000}"/>
    <cellStyle name="_МОДЕЛЬ_1 (2)_46TE.2011(v1.0)" xfId="225" xr:uid="{00000000-0005-0000-0000-0000DD000000}"/>
    <cellStyle name="_МОДЕЛЬ_1 (2)_4DNS.UPDATE.EXAMPLE" xfId="226" xr:uid="{00000000-0005-0000-0000-0000DE000000}"/>
    <cellStyle name="_МОДЕЛЬ_1 (2)_ARMRAZR" xfId="227" xr:uid="{00000000-0005-0000-0000-0000DF000000}"/>
    <cellStyle name="_МОДЕЛЬ_1 (2)_BALANCE.WARM.2010.FACT(v1.0)" xfId="228" xr:uid="{00000000-0005-0000-0000-0000E0000000}"/>
    <cellStyle name="_МОДЕЛЬ_1 (2)_BALANCE.WARM.2010.PLAN" xfId="229" xr:uid="{00000000-0005-0000-0000-0000E1000000}"/>
    <cellStyle name="_МОДЕЛЬ_1 (2)_BALANCE.WARM.2011YEAR(v0.7)" xfId="230" xr:uid="{00000000-0005-0000-0000-0000E2000000}"/>
    <cellStyle name="_МОДЕЛЬ_1 (2)_BALANCE.WARM.2011YEAR.NEW.UPDATE.SCHEME" xfId="231" xr:uid="{00000000-0005-0000-0000-0000E3000000}"/>
    <cellStyle name="_МОДЕЛЬ_1 (2)_CALC.NORMATIV.KU(v0.2)" xfId="232" xr:uid="{00000000-0005-0000-0000-0000E4000000}"/>
    <cellStyle name="_МОДЕЛЬ_1 (2)_EE.2REK.P2011.4.78(v0.3)" xfId="233" xr:uid="{00000000-0005-0000-0000-0000E5000000}"/>
    <cellStyle name="_МОДЕЛЬ_1 (2)_FORM3.1.2013(v0.2)" xfId="234" xr:uid="{00000000-0005-0000-0000-0000E6000000}"/>
    <cellStyle name="_МОДЕЛЬ_1 (2)_FORM3.2013(v1.0)" xfId="235" xr:uid="{00000000-0005-0000-0000-0000E7000000}"/>
    <cellStyle name="_МОДЕЛЬ_1 (2)_FORM3.REG(v1.0)" xfId="236" xr:uid="{00000000-0005-0000-0000-0000E8000000}"/>
    <cellStyle name="_МОДЕЛЬ_1 (2)_FORM910.2012(v1.1)" xfId="237" xr:uid="{00000000-0005-0000-0000-0000E9000000}"/>
    <cellStyle name="_МОДЕЛЬ_1 (2)_INDEX.STATION.2012(v2.1)" xfId="238" xr:uid="{00000000-0005-0000-0000-0000EA000000}"/>
    <cellStyle name="_МОДЕЛЬ_1 (2)_INDEX.STATION.2013(v1.0)_патч до 1.1" xfId="239" xr:uid="{00000000-0005-0000-0000-0000EB000000}"/>
    <cellStyle name="_МОДЕЛЬ_1 (2)_INVEST.EE.PLAN.4.78(v0.1)" xfId="240" xr:uid="{00000000-0005-0000-0000-0000EC000000}"/>
    <cellStyle name="_МОДЕЛЬ_1 (2)_INVEST.EE.PLAN.4.78(v0.3)" xfId="241" xr:uid="{00000000-0005-0000-0000-0000ED000000}"/>
    <cellStyle name="_МОДЕЛЬ_1 (2)_INVEST.EE.PLAN.4.78(v1.0)" xfId="242" xr:uid="{00000000-0005-0000-0000-0000EE000000}"/>
    <cellStyle name="_МОДЕЛЬ_1 (2)_INVEST.EE.PLAN.4.78(v1.0)_PASSPORT.TEPLO.PROIZV(v2.0)" xfId="243" xr:uid="{00000000-0005-0000-0000-0000EF000000}"/>
    <cellStyle name="_МОДЕЛЬ_1 (2)_INVEST.EE.PLAN.4.78(v1.0)_PASSPORT.TEPLO.PROIZV(v2.0)_INDEX.STATION.2013(v1.0)_патч до 1.1" xfId="244" xr:uid="{00000000-0005-0000-0000-0000F0000000}"/>
    <cellStyle name="_МОДЕЛЬ_1 (2)_INVEST.EE.PLAN.4.78(v1.0)_PASSPORT.TEPLO.PROIZV(v2.0)_TEPLO.PREDEL.2013(v2.0)" xfId="245" xr:uid="{00000000-0005-0000-0000-0000F1000000}"/>
    <cellStyle name="_МОДЕЛЬ_1 (2)_INVEST.PLAN.4.78(v0.1)" xfId="246" xr:uid="{00000000-0005-0000-0000-0000F2000000}"/>
    <cellStyle name="_МОДЕЛЬ_1 (2)_INVEST.WARM.PLAN.4.78(v0.1)" xfId="247" xr:uid="{00000000-0005-0000-0000-0000F3000000}"/>
    <cellStyle name="_МОДЕЛЬ_1 (2)_INVEST_WARM_PLAN" xfId="248" xr:uid="{00000000-0005-0000-0000-0000F4000000}"/>
    <cellStyle name="_МОДЕЛЬ_1 (2)_NADB.JNVLP.APTEKA.2012(v1.0)_21_02_12" xfId="249" xr:uid="{00000000-0005-0000-0000-0000F5000000}"/>
    <cellStyle name="_МОДЕЛЬ_1 (2)_NADB.JNVLS.APTEKA.2011(v1.3.3)" xfId="250" xr:uid="{00000000-0005-0000-0000-0000F6000000}"/>
    <cellStyle name="_МОДЕЛЬ_1 (2)_NADB.JNVLS.APTEKA.2011(v1.3.3)_46TE.2011(v1.0)" xfId="251" xr:uid="{00000000-0005-0000-0000-0000F7000000}"/>
    <cellStyle name="_МОДЕЛЬ_1 (2)_NADB.JNVLS.APTEKA.2011(v1.3.3)_INDEX.STATION.2012(v1.0)_" xfId="252" xr:uid="{00000000-0005-0000-0000-0000F8000000}"/>
    <cellStyle name="_МОДЕЛЬ_1 (2)_NADB.JNVLS.APTEKA.2011(v1.3.3)_INDEX.STATION.2012(v2.0)" xfId="253" xr:uid="{00000000-0005-0000-0000-0000F9000000}"/>
    <cellStyle name="_МОДЕЛЬ_1 (2)_NADB.JNVLS.APTEKA.2011(v1.3.3)_INDEX.STATION.2012(v2.1)" xfId="254" xr:uid="{00000000-0005-0000-0000-0000FA000000}"/>
    <cellStyle name="_МОДЕЛЬ_1 (2)_NADB.JNVLS.APTEKA.2011(v1.3.3)_TEPLO.PREDEL.2012.M(v1.1)_test" xfId="255" xr:uid="{00000000-0005-0000-0000-0000FB000000}"/>
    <cellStyle name="_МОДЕЛЬ_1 (2)_NADB.JNVLS.APTEKA.2011(v1.3.4)" xfId="256" xr:uid="{00000000-0005-0000-0000-0000FC000000}"/>
    <cellStyle name="_МОДЕЛЬ_1 (2)_NADB.JNVLS.APTEKA.2011(v1.3.4)_46TE.2011(v1.0)" xfId="257" xr:uid="{00000000-0005-0000-0000-0000FD000000}"/>
    <cellStyle name="_МОДЕЛЬ_1 (2)_NADB.JNVLS.APTEKA.2011(v1.3.4)_INDEX.STATION.2012(v1.0)_" xfId="258" xr:uid="{00000000-0005-0000-0000-0000FE000000}"/>
    <cellStyle name="_МОДЕЛЬ_1 (2)_NADB.JNVLS.APTEKA.2011(v1.3.4)_INDEX.STATION.2012(v2.0)" xfId="259" xr:uid="{00000000-0005-0000-0000-0000FF000000}"/>
    <cellStyle name="_МОДЕЛЬ_1 (2)_NADB.JNVLS.APTEKA.2011(v1.3.4)_INDEX.STATION.2012(v2.1)" xfId="260" xr:uid="{00000000-0005-0000-0000-000000010000}"/>
    <cellStyle name="_МОДЕЛЬ_1 (2)_NADB.JNVLS.APTEKA.2011(v1.3.4)_TEPLO.PREDEL.2012.M(v1.1)_test" xfId="261" xr:uid="{00000000-0005-0000-0000-000001010000}"/>
    <cellStyle name="_МОДЕЛЬ_1 (2)_PASSPORT.TEPLO.PROIZV(v2.0)" xfId="262" xr:uid="{00000000-0005-0000-0000-000002010000}"/>
    <cellStyle name="_МОДЕЛЬ_1 (2)_PASSPORT.TEPLO.PROIZV(v2.1)" xfId="263" xr:uid="{00000000-0005-0000-0000-000003010000}"/>
    <cellStyle name="_МОДЕЛЬ_1 (2)_PASSPORT.TEPLO.SETI(v0.7)" xfId="264" xr:uid="{00000000-0005-0000-0000-000004010000}"/>
    <cellStyle name="_МОДЕЛЬ_1 (2)_PASSPORT.TEPLO.SETI(v1.0)" xfId="265" xr:uid="{00000000-0005-0000-0000-000005010000}"/>
    <cellStyle name="_МОДЕЛЬ_1 (2)_PREDEL.JKH.UTV.2011(v1.0.1)" xfId="266" xr:uid="{00000000-0005-0000-0000-000006010000}"/>
    <cellStyle name="_МОДЕЛЬ_1 (2)_PREDEL.JKH.UTV.2011(v1.0.1)_46TE.2011(v1.0)" xfId="267" xr:uid="{00000000-0005-0000-0000-000007010000}"/>
    <cellStyle name="_МОДЕЛЬ_1 (2)_PREDEL.JKH.UTV.2011(v1.0.1)_INDEX.STATION.2012(v1.0)_" xfId="268" xr:uid="{00000000-0005-0000-0000-000008010000}"/>
    <cellStyle name="_МОДЕЛЬ_1 (2)_PREDEL.JKH.UTV.2011(v1.0.1)_INDEX.STATION.2012(v2.0)" xfId="269" xr:uid="{00000000-0005-0000-0000-000009010000}"/>
    <cellStyle name="_МОДЕЛЬ_1 (2)_PREDEL.JKH.UTV.2011(v1.0.1)_INDEX.STATION.2012(v2.1)" xfId="270" xr:uid="{00000000-0005-0000-0000-00000A010000}"/>
    <cellStyle name="_МОДЕЛЬ_1 (2)_PREDEL.JKH.UTV.2011(v1.0.1)_TEPLO.PREDEL.2012.M(v1.1)_test" xfId="271" xr:uid="{00000000-0005-0000-0000-00000B010000}"/>
    <cellStyle name="_МОДЕЛЬ_1 (2)_PREDEL.JKH.UTV.2011(v1.1)" xfId="272" xr:uid="{00000000-0005-0000-0000-00000C010000}"/>
    <cellStyle name="_МОДЕЛЬ_1 (2)_REP.BLR.2012(v1.0)" xfId="273" xr:uid="{00000000-0005-0000-0000-00000D010000}"/>
    <cellStyle name="_МОДЕЛЬ_1 (2)_TEHSHEET" xfId="274" xr:uid="{00000000-0005-0000-0000-00000E010000}"/>
    <cellStyle name="_МОДЕЛЬ_1 (2)_TEPLO.PREDEL.2012.M(v1.1)" xfId="275" xr:uid="{00000000-0005-0000-0000-00000F010000}"/>
    <cellStyle name="_МОДЕЛЬ_1 (2)_TEPLO.PREDEL.2013(v2.0)" xfId="276" xr:uid="{00000000-0005-0000-0000-000010010000}"/>
    <cellStyle name="_МОДЕЛЬ_1 (2)_TEST.TEMPLATE" xfId="277" xr:uid="{00000000-0005-0000-0000-000011010000}"/>
    <cellStyle name="_МОДЕЛЬ_1 (2)_UPDATE.46EE.2011.TO.1.1" xfId="278" xr:uid="{00000000-0005-0000-0000-000012010000}"/>
    <cellStyle name="_МОДЕЛЬ_1 (2)_UPDATE.46TE.2011.TO.1.1" xfId="279" xr:uid="{00000000-0005-0000-0000-000013010000}"/>
    <cellStyle name="_МОДЕЛЬ_1 (2)_UPDATE.46TE.2011.TO.1.2" xfId="280" xr:uid="{00000000-0005-0000-0000-000014010000}"/>
    <cellStyle name="_МОДЕЛЬ_1 (2)_UPDATE.BALANCE.WARM.2011YEAR.TO.1.1" xfId="281" xr:uid="{00000000-0005-0000-0000-000015010000}"/>
    <cellStyle name="_МОДЕЛЬ_1 (2)_UPDATE.BALANCE.WARM.2011YEAR.TO.1.1_46TE.2011(v1.0)" xfId="282" xr:uid="{00000000-0005-0000-0000-000016010000}"/>
    <cellStyle name="_МОДЕЛЬ_1 (2)_UPDATE.BALANCE.WARM.2011YEAR.TO.1.1_INDEX.STATION.2012(v1.0)_" xfId="283" xr:uid="{00000000-0005-0000-0000-000017010000}"/>
    <cellStyle name="_МОДЕЛЬ_1 (2)_UPDATE.BALANCE.WARM.2011YEAR.TO.1.1_INDEX.STATION.2012(v2.0)" xfId="284" xr:uid="{00000000-0005-0000-0000-000018010000}"/>
    <cellStyle name="_МОДЕЛЬ_1 (2)_UPDATE.BALANCE.WARM.2011YEAR.TO.1.1_INDEX.STATION.2012(v2.1)" xfId="285" xr:uid="{00000000-0005-0000-0000-000019010000}"/>
    <cellStyle name="_МОДЕЛЬ_1 (2)_UPDATE.BALANCE.WARM.2011YEAR.TO.1.1_OREP.KU.2011.MONTHLY.02(v1.1)" xfId="286" xr:uid="{00000000-0005-0000-0000-00001A010000}"/>
    <cellStyle name="_МОДЕЛЬ_1 (2)_UPDATE.BALANCE.WARM.2011YEAR.TO.1.1_TEPLO.PREDEL.2012.M(v1.1)_test" xfId="287" xr:uid="{00000000-0005-0000-0000-00001B010000}"/>
    <cellStyle name="_МОДЕЛЬ_1 (2)_UPDATE.BALANCE.WARM.2011YEAR.TO.1.2" xfId="288" xr:uid="{00000000-0005-0000-0000-00001C010000}"/>
    <cellStyle name="_МОДЕЛЬ_1 (2)_UPDATE.BALANCE.WARM.2011YEAR.TO.1.4.64" xfId="289" xr:uid="{00000000-0005-0000-0000-00001D010000}"/>
    <cellStyle name="_МОДЕЛЬ_1 (2)_UPDATE.BALANCE.WARM.2011YEAR.TO.1.5.64" xfId="290" xr:uid="{00000000-0005-0000-0000-00001E010000}"/>
    <cellStyle name="_МОДЕЛЬ_1 (2)_UPDATE.MONITORING.OS.EE.2.02.TO.1.3.64" xfId="291" xr:uid="{00000000-0005-0000-0000-00001F010000}"/>
    <cellStyle name="_МОДЕЛЬ_1 (2)_UPDATE.NADB.JNVLS.APTEKA.2011.TO.1.3.4" xfId="292" xr:uid="{00000000-0005-0000-0000-000020010000}"/>
    <cellStyle name="_НВВ 2009 постатейно свод по филиалам_09_02_09" xfId="293" xr:uid="{00000000-0005-0000-0000-000021010000}"/>
    <cellStyle name="_НВВ 2009 постатейно свод по филиалам_09_02_09_Новая инструкция1_фст" xfId="294" xr:uid="{00000000-0005-0000-0000-000022010000}"/>
    <cellStyle name="_НВВ 2009 постатейно свод по филиалам_для Валентина" xfId="295" xr:uid="{00000000-0005-0000-0000-000023010000}"/>
    <cellStyle name="_НВВ 2009 постатейно свод по филиалам_для Валентина_Новая инструкция1_фст" xfId="296" xr:uid="{00000000-0005-0000-0000-000024010000}"/>
    <cellStyle name="_Омск" xfId="297" xr:uid="{00000000-0005-0000-0000-000025010000}"/>
    <cellStyle name="_Омск_Новая инструкция1_фст" xfId="298" xr:uid="{00000000-0005-0000-0000-000026010000}"/>
    <cellStyle name="_ОТ ИД 2009" xfId="299" xr:uid="{00000000-0005-0000-0000-000027010000}"/>
    <cellStyle name="_ОТ ИД 2009_Новая инструкция1_фст" xfId="300" xr:uid="{00000000-0005-0000-0000-000028010000}"/>
    <cellStyle name="_пр 5 тариф RAB" xfId="301" xr:uid="{00000000-0005-0000-0000-000029010000}"/>
    <cellStyle name="_пр 5 тариф RAB 2" xfId="302" xr:uid="{00000000-0005-0000-0000-00002A010000}"/>
    <cellStyle name="_пр 5 тариф RAB 2_OREP.KU.2011.MONTHLY.02(v0.1)" xfId="303" xr:uid="{00000000-0005-0000-0000-00002B010000}"/>
    <cellStyle name="_пр 5 тариф RAB 2_OREP.KU.2011.MONTHLY.02(v0.4)" xfId="304" xr:uid="{00000000-0005-0000-0000-00002C010000}"/>
    <cellStyle name="_пр 5 тариф RAB 2_OREP.KU.2011.MONTHLY.11(v1.4)" xfId="305" xr:uid="{00000000-0005-0000-0000-00002D010000}"/>
    <cellStyle name="_пр 5 тариф RAB 2_OREP.KU.2011.MONTHLY.11(v1.4)_UPDATE.BALANCE.WARM.2012YEAR.TO.1.1" xfId="306" xr:uid="{00000000-0005-0000-0000-00002E010000}"/>
    <cellStyle name="_пр 5 тариф RAB 2_OREP.KU.2011.MONTHLY.11(v1.4)_UPDATE.CALC.WARM.2012YEAR.TO.1.1" xfId="307" xr:uid="{00000000-0005-0000-0000-00002F010000}"/>
    <cellStyle name="_пр 5 тариф RAB 2_UPDATE.BALANCE.WARM.2012YEAR.TO.1.1" xfId="308" xr:uid="{00000000-0005-0000-0000-000030010000}"/>
    <cellStyle name="_пр 5 тариф RAB 2_UPDATE.CALC.WARM.2012YEAR.TO.1.1" xfId="309" xr:uid="{00000000-0005-0000-0000-000031010000}"/>
    <cellStyle name="_пр 5 тариф RAB 2_UPDATE.MONITORING.OS.EE.2.02.TO.1.3.64" xfId="310" xr:uid="{00000000-0005-0000-0000-000032010000}"/>
    <cellStyle name="_пр 5 тариф RAB 2_UPDATE.OREP.KU.2011.MONTHLY.02.TO.1.2" xfId="311" xr:uid="{00000000-0005-0000-0000-000033010000}"/>
    <cellStyle name="_пр 5 тариф RAB_46EE.2011(v1.0)" xfId="312" xr:uid="{00000000-0005-0000-0000-000034010000}"/>
    <cellStyle name="_пр 5 тариф RAB_46EE.2011(v1.0)_46TE.2011(v1.0)" xfId="313" xr:uid="{00000000-0005-0000-0000-000035010000}"/>
    <cellStyle name="_пр 5 тариф RAB_46EE.2011(v1.0)_INDEX.STATION.2012(v1.0)_" xfId="314" xr:uid="{00000000-0005-0000-0000-000036010000}"/>
    <cellStyle name="_пр 5 тариф RAB_46EE.2011(v1.0)_INDEX.STATION.2012(v2.0)" xfId="315" xr:uid="{00000000-0005-0000-0000-000037010000}"/>
    <cellStyle name="_пр 5 тариф RAB_46EE.2011(v1.0)_INDEX.STATION.2012(v2.1)" xfId="316" xr:uid="{00000000-0005-0000-0000-000038010000}"/>
    <cellStyle name="_пр 5 тариф RAB_46EE.2011(v1.0)_TEPLO.PREDEL.2012.M(v1.1)_test" xfId="317" xr:uid="{00000000-0005-0000-0000-000039010000}"/>
    <cellStyle name="_пр 5 тариф RAB_46EE.2011(v1.2)" xfId="318" xr:uid="{00000000-0005-0000-0000-00003A010000}"/>
    <cellStyle name="_пр 5 тариф RAB_46EP.2011(v2.0)" xfId="319" xr:uid="{00000000-0005-0000-0000-00003B010000}"/>
    <cellStyle name="_пр 5 тариф RAB_46EP.2012(v0.1)" xfId="320" xr:uid="{00000000-0005-0000-0000-00003C010000}"/>
    <cellStyle name="_пр 5 тариф RAB_46TE.2011(v1.0)" xfId="321" xr:uid="{00000000-0005-0000-0000-00003D010000}"/>
    <cellStyle name="_пр 5 тариф RAB_4DNS.UPDATE.EXAMPLE" xfId="322" xr:uid="{00000000-0005-0000-0000-00003E010000}"/>
    <cellStyle name="_пр 5 тариф RAB_ARMRAZR" xfId="323" xr:uid="{00000000-0005-0000-0000-00003F010000}"/>
    <cellStyle name="_пр 5 тариф RAB_BALANCE.WARM.2010.FACT(v1.0)" xfId="324" xr:uid="{00000000-0005-0000-0000-000040010000}"/>
    <cellStyle name="_пр 5 тариф RAB_BALANCE.WARM.2010.PLAN" xfId="325" xr:uid="{00000000-0005-0000-0000-000041010000}"/>
    <cellStyle name="_пр 5 тариф RAB_BALANCE.WARM.2011YEAR(v0.7)" xfId="326" xr:uid="{00000000-0005-0000-0000-000042010000}"/>
    <cellStyle name="_пр 5 тариф RAB_BALANCE.WARM.2011YEAR.NEW.UPDATE.SCHEME" xfId="327" xr:uid="{00000000-0005-0000-0000-000043010000}"/>
    <cellStyle name="_пр 5 тариф RAB_CALC.NORMATIV.KU(v0.2)" xfId="328" xr:uid="{00000000-0005-0000-0000-000044010000}"/>
    <cellStyle name="_пр 5 тариф RAB_EE.2REK.P2011.4.78(v0.3)" xfId="329" xr:uid="{00000000-0005-0000-0000-000045010000}"/>
    <cellStyle name="_пр 5 тариф RAB_FORM3.1.2013(v0.2)" xfId="330" xr:uid="{00000000-0005-0000-0000-000046010000}"/>
    <cellStyle name="_пр 5 тариф RAB_FORM3.2013(v1.0)" xfId="331" xr:uid="{00000000-0005-0000-0000-000047010000}"/>
    <cellStyle name="_пр 5 тариф RAB_FORM3.REG(v1.0)" xfId="332" xr:uid="{00000000-0005-0000-0000-000048010000}"/>
    <cellStyle name="_пр 5 тариф RAB_FORM910.2012(v1.1)" xfId="333" xr:uid="{00000000-0005-0000-0000-000049010000}"/>
    <cellStyle name="_пр 5 тариф RAB_INDEX.STATION.2012(v2.1)" xfId="334" xr:uid="{00000000-0005-0000-0000-00004A010000}"/>
    <cellStyle name="_пр 5 тариф RAB_INDEX.STATION.2013(v1.0)_патч до 1.1" xfId="335" xr:uid="{00000000-0005-0000-0000-00004B010000}"/>
    <cellStyle name="_пр 5 тариф RAB_INVEST.EE.PLAN.4.78(v0.1)" xfId="336" xr:uid="{00000000-0005-0000-0000-00004C010000}"/>
    <cellStyle name="_пр 5 тариф RAB_INVEST.EE.PLAN.4.78(v0.3)" xfId="337" xr:uid="{00000000-0005-0000-0000-00004D010000}"/>
    <cellStyle name="_пр 5 тариф RAB_INVEST.EE.PLAN.4.78(v1.0)" xfId="338" xr:uid="{00000000-0005-0000-0000-00004E010000}"/>
    <cellStyle name="_пр 5 тариф RAB_INVEST.EE.PLAN.4.78(v1.0)_PASSPORT.TEPLO.PROIZV(v2.0)" xfId="339" xr:uid="{00000000-0005-0000-0000-00004F010000}"/>
    <cellStyle name="_пр 5 тариф RAB_INVEST.EE.PLAN.4.78(v1.0)_PASSPORT.TEPLO.PROIZV(v2.0)_INDEX.STATION.2013(v1.0)_патч до 1.1" xfId="340" xr:uid="{00000000-0005-0000-0000-000050010000}"/>
    <cellStyle name="_пр 5 тариф RAB_INVEST.EE.PLAN.4.78(v1.0)_PASSPORT.TEPLO.PROIZV(v2.0)_TEPLO.PREDEL.2013(v2.0)" xfId="341" xr:uid="{00000000-0005-0000-0000-000051010000}"/>
    <cellStyle name="_пр 5 тариф RAB_INVEST.PLAN.4.78(v0.1)" xfId="342" xr:uid="{00000000-0005-0000-0000-000052010000}"/>
    <cellStyle name="_пр 5 тариф RAB_INVEST.WARM.PLAN.4.78(v0.1)" xfId="343" xr:uid="{00000000-0005-0000-0000-000053010000}"/>
    <cellStyle name="_пр 5 тариф RAB_INVEST_WARM_PLAN" xfId="344" xr:uid="{00000000-0005-0000-0000-000054010000}"/>
    <cellStyle name="_пр 5 тариф RAB_NADB.JNVLP.APTEKA.2012(v1.0)_21_02_12" xfId="345" xr:uid="{00000000-0005-0000-0000-000055010000}"/>
    <cellStyle name="_пр 5 тариф RAB_NADB.JNVLS.APTEKA.2011(v1.3.3)" xfId="346" xr:uid="{00000000-0005-0000-0000-000056010000}"/>
    <cellStyle name="_пр 5 тариф RAB_NADB.JNVLS.APTEKA.2011(v1.3.3)_46TE.2011(v1.0)" xfId="347" xr:uid="{00000000-0005-0000-0000-000057010000}"/>
    <cellStyle name="_пр 5 тариф RAB_NADB.JNVLS.APTEKA.2011(v1.3.3)_INDEX.STATION.2012(v1.0)_" xfId="348" xr:uid="{00000000-0005-0000-0000-000058010000}"/>
    <cellStyle name="_пр 5 тариф RAB_NADB.JNVLS.APTEKA.2011(v1.3.3)_INDEX.STATION.2012(v2.0)" xfId="349" xr:uid="{00000000-0005-0000-0000-000059010000}"/>
    <cellStyle name="_пр 5 тариф RAB_NADB.JNVLS.APTEKA.2011(v1.3.3)_INDEX.STATION.2012(v2.1)" xfId="350" xr:uid="{00000000-0005-0000-0000-00005A010000}"/>
    <cellStyle name="_пр 5 тариф RAB_NADB.JNVLS.APTEKA.2011(v1.3.3)_TEPLO.PREDEL.2012.M(v1.1)_test" xfId="351" xr:uid="{00000000-0005-0000-0000-00005B010000}"/>
    <cellStyle name="_пр 5 тариф RAB_NADB.JNVLS.APTEKA.2011(v1.3.4)" xfId="352" xr:uid="{00000000-0005-0000-0000-00005C010000}"/>
    <cellStyle name="_пр 5 тариф RAB_NADB.JNVLS.APTEKA.2011(v1.3.4)_46TE.2011(v1.0)" xfId="353" xr:uid="{00000000-0005-0000-0000-00005D010000}"/>
    <cellStyle name="_пр 5 тариф RAB_NADB.JNVLS.APTEKA.2011(v1.3.4)_INDEX.STATION.2012(v1.0)_" xfId="354" xr:uid="{00000000-0005-0000-0000-00005E010000}"/>
    <cellStyle name="_пр 5 тариф RAB_NADB.JNVLS.APTEKA.2011(v1.3.4)_INDEX.STATION.2012(v2.0)" xfId="355" xr:uid="{00000000-0005-0000-0000-00005F010000}"/>
    <cellStyle name="_пр 5 тариф RAB_NADB.JNVLS.APTEKA.2011(v1.3.4)_INDEX.STATION.2012(v2.1)" xfId="356" xr:uid="{00000000-0005-0000-0000-000060010000}"/>
    <cellStyle name="_пр 5 тариф RAB_NADB.JNVLS.APTEKA.2011(v1.3.4)_TEPLO.PREDEL.2012.M(v1.1)_test" xfId="357" xr:uid="{00000000-0005-0000-0000-000061010000}"/>
    <cellStyle name="_пр 5 тариф RAB_PASSPORT.TEPLO.PROIZV(v2.0)" xfId="358" xr:uid="{00000000-0005-0000-0000-000062010000}"/>
    <cellStyle name="_пр 5 тариф RAB_PASSPORT.TEPLO.PROIZV(v2.1)" xfId="359" xr:uid="{00000000-0005-0000-0000-000063010000}"/>
    <cellStyle name="_пр 5 тариф RAB_PASSPORT.TEPLO.SETI(v0.7)" xfId="360" xr:uid="{00000000-0005-0000-0000-000064010000}"/>
    <cellStyle name="_пр 5 тариф RAB_PASSPORT.TEPLO.SETI(v1.0)" xfId="361" xr:uid="{00000000-0005-0000-0000-000065010000}"/>
    <cellStyle name="_пр 5 тариф RAB_PREDEL.JKH.UTV.2011(v1.0.1)" xfId="362" xr:uid="{00000000-0005-0000-0000-000066010000}"/>
    <cellStyle name="_пр 5 тариф RAB_PREDEL.JKH.UTV.2011(v1.0.1)_46TE.2011(v1.0)" xfId="363" xr:uid="{00000000-0005-0000-0000-000067010000}"/>
    <cellStyle name="_пр 5 тариф RAB_PREDEL.JKH.UTV.2011(v1.0.1)_INDEX.STATION.2012(v1.0)_" xfId="364" xr:uid="{00000000-0005-0000-0000-000068010000}"/>
    <cellStyle name="_пр 5 тариф RAB_PREDEL.JKH.UTV.2011(v1.0.1)_INDEX.STATION.2012(v2.0)" xfId="365" xr:uid="{00000000-0005-0000-0000-000069010000}"/>
    <cellStyle name="_пр 5 тариф RAB_PREDEL.JKH.UTV.2011(v1.0.1)_INDEX.STATION.2012(v2.1)" xfId="366" xr:uid="{00000000-0005-0000-0000-00006A010000}"/>
    <cellStyle name="_пр 5 тариф RAB_PREDEL.JKH.UTV.2011(v1.0.1)_TEPLO.PREDEL.2012.M(v1.1)_test" xfId="367" xr:uid="{00000000-0005-0000-0000-00006B010000}"/>
    <cellStyle name="_пр 5 тариф RAB_PREDEL.JKH.UTV.2011(v1.1)" xfId="368" xr:uid="{00000000-0005-0000-0000-00006C010000}"/>
    <cellStyle name="_пр 5 тариф RAB_REP.BLR.2012(v1.0)" xfId="369" xr:uid="{00000000-0005-0000-0000-00006D010000}"/>
    <cellStyle name="_пр 5 тариф RAB_TEHSHEET" xfId="370" xr:uid="{00000000-0005-0000-0000-00006E010000}"/>
    <cellStyle name="_пр 5 тариф RAB_TEPLO.PREDEL.2012.M(v1.1)" xfId="371" xr:uid="{00000000-0005-0000-0000-00006F010000}"/>
    <cellStyle name="_пр 5 тариф RAB_TEPLO.PREDEL.2013(v2.0)" xfId="372" xr:uid="{00000000-0005-0000-0000-000070010000}"/>
    <cellStyle name="_пр 5 тариф RAB_TEST.TEMPLATE" xfId="373" xr:uid="{00000000-0005-0000-0000-000071010000}"/>
    <cellStyle name="_пр 5 тариф RAB_UPDATE.46EE.2011.TO.1.1" xfId="374" xr:uid="{00000000-0005-0000-0000-000072010000}"/>
    <cellStyle name="_пр 5 тариф RAB_UPDATE.46TE.2011.TO.1.1" xfId="375" xr:uid="{00000000-0005-0000-0000-000073010000}"/>
    <cellStyle name="_пр 5 тариф RAB_UPDATE.46TE.2011.TO.1.2" xfId="376" xr:uid="{00000000-0005-0000-0000-000074010000}"/>
    <cellStyle name="_пр 5 тариф RAB_UPDATE.BALANCE.WARM.2011YEAR.TO.1.1" xfId="377" xr:uid="{00000000-0005-0000-0000-000075010000}"/>
    <cellStyle name="_пр 5 тариф RAB_UPDATE.BALANCE.WARM.2011YEAR.TO.1.1_46TE.2011(v1.0)" xfId="378" xr:uid="{00000000-0005-0000-0000-000076010000}"/>
    <cellStyle name="_пр 5 тариф RAB_UPDATE.BALANCE.WARM.2011YEAR.TO.1.1_INDEX.STATION.2012(v1.0)_" xfId="379" xr:uid="{00000000-0005-0000-0000-000077010000}"/>
    <cellStyle name="_пр 5 тариф RAB_UPDATE.BALANCE.WARM.2011YEAR.TO.1.1_INDEX.STATION.2012(v2.0)" xfId="380" xr:uid="{00000000-0005-0000-0000-000078010000}"/>
    <cellStyle name="_пр 5 тариф RAB_UPDATE.BALANCE.WARM.2011YEAR.TO.1.1_INDEX.STATION.2012(v2.1)" xfId="381" xr:uid="{00000000-0005-0000-0000-000079010000}"/>
    <cellStyle name="_пр 5 тариф RAB_UPDATE.BALANCE.WARM.2011YEAR.TO.1.1_OREP.KU.2011.MONTHLY.02(v1.1)" xfId="382" xr:uid="{00000000-0005-0000-0000-00007A010000}"/>
    <cellStyle name="_пр 5 тариф RAB_UPDATE.BALANCE.WARM.2011YEAR.TO.1.1_TEPLO.PREDEL.2012.M(v1.1)_test" xfId="383" xr:uid="{00000000-0005-0000-0000-00007B010000}"/>
    <cellStyle name="_пр 5 тариф RAB_UPDATE.BALANCE.WARM.2011YEAR.TO.1.2" xfId="384" xr:uid="{00000000-0005-0000-0000-00007C010000}"/>
    <cellStyle name="_пр 5 тариф RAB_UPDATE.BALANCE.WARM.2011YEAR.TO.1.4.64" xfId="385" xr:uid="{00000000-0005-0000-0000-00007D010000}"/>
    <cellStyle name="_пр 5 тариф RAB_UPDATE.BALANCE.WARM.2011YEAR.TO.1.5.64" xfId="386" xr:uid="{00000000-0005-0000-0000-00007E010000}"/>
    <cellStyle name="_пр 5 тариф RAB_UPDATE.MONITORING.OS.EE.2.02.TO.1.3.64" xfId="387" xr:uid="{00000000-0005-0000-0000-00007F010000}"/>
    <cellStyle name="_пр 5 тариф RAB_UPDATE.NADB.JNVLS.APTEKA.2011.TO.1.3.4" xfId="388" xr:uid="{00000000-0005-0000-0000-000080010000}"/>
    <cellStyle name="_Предожение _ДБП_2009 г ( согласованные БП)  (2)" xfId="389" xr:uid="{00000000-0005-0000-0000-000081010000}"/>
    <cellStyle name="_Предожение _ДБП_2009 г ( согласованные БП)  (2)_Новая инструкция1_фст" xfId="390" xr:uid="{00000000-0005-0000-0000-000082010000}"/>
    <cellStyle name="_Приложение 2 0806 факт" xfId="391" xr:uid="{00000000-0005-0000-0000-000083010000}"/>
    <cellStyle name="_Приложение МТС-3-КС" xfId="392" xr:uid="{00000000-0005-0000-0000-000084010000}"/>
    <cellStyle name="_Приложение МТС-3-КС_Новая инструкция1_фст" xfId="393" xr:uid="{00000000-0005-0000-0000-000085010000}"/>
    <cellStyle name="_Приложение-МТС--2-1" xfId="394" xr:uid="{00000000-0005-0000-0000-000086010000}"/>
    <cellStyle name="_Приложение-МТС--2-1_Новая инструкция1_фст" xfId="395" xr:uid="{00000000-0005-0000-0000-000087010000}"/>
    <cellStyle name="_Расчет RAB_22072008" xfId="396" xr:uid="{00000000-0005-0000-0000-000088010000}"/>
    <cellStyle name="_Расчет RAB_22072008 2" xfId="397" xr:uid="{00000000-0005-0000-0000-000089010000}"/>
    <cellStyle name="_Расчет RAB_22072008 2_OREP.KU.2011.MONTHLY.02(v0.1)" xfId="398" xr:uid="{00000000-0005-0000-0000-00008A010000}"/>
    <cellStyle name="_Расчет RAB_22072008 2_OREP.KU.2011.MONTHLY.02(v0.4)" xfId="399" xr:uid="{00000000-0005-0000-0000-00008B010000}"/>
    <cellStyle name="_Расчет RAB_22072008 2_OREP.KU.2011.MONTHLY.11(v1.4)" xfId="400" xr:uid="{00000000-0005-0000-0000-00008C010000}"/>
    <cellStyle name="_Расчет RAB_22072008 2_OREP.KU.2011.MONTHLY.11(v1.4)_UPDATE.BALANCE.WARM.2012YEAR.TO.1.1" xfId="401" xr:uid="{00000000-0005-0000-0000-00008D010000}"/>
    <cellStyle name="_Расчет RAB_22072008 2_OREP.KU.2011.MONTHLY.11(v1.4)_UPDATE.CALC.WARM.2012YEAR.TO.1.1" xfId="402" xr:uid="{00000000-0005-0000-0000-00008E010000}"/>
    <cellStyle name="_Расчет RAB_22072008 2_UPDATE.BALANCE.WARM.2012YEAR.TO.1.1" xfId="403" xr:uid="{00000000-0005-0000-0000-00008F010000}"/>
    <cellStyle name="_Расчет RAB_22072008 2_UPDATE.CALC.WARM.2012YEAR.TO.1.1" xfId="404" xr:uid="{00000000-0005-0000-0000-000090010000}"/>
    <cellStyle name="_Расчет RAB_22072008 2_UPDATE.MONITORING.OS.EE.2.02.TO.1.3.64" xfId="405" xr:uid="{00000000-0005-0000-0000-000091010000}"/>
    <cellStyle name="_Расчет RAB_22072008 2_UPDATE.OREP.KU.2011.MONTHLY.02.TO.1.2" xfId="406" xr:uid="{00000000-0005-0000-0000-000092010000}"/>
    <cellStyle name="_Расчет RAB_22072008_46EE.2011(v1.0)" xfId="407" xr:uid="{00000000-0005-0000-0000-000093010000}"/>
    <cellStyle name="_Расчет RAB_22072008_46EE.2011(v1.0)_46TE.2011(v1.0)" xfId="408" xr:uid="{00000000-0005-0000-0000-000094010000}"/>
    <cellStyle name="_Расчет RAB_22072008_46EE.2011(v1.0)_INDEX.STATION.2012(v1.0)_" xfId="409" xr:uid="{00000000-0005-0000-0000-000095010000}"/>
    <cellStyle name="_Расчет RAB_22072008_46EE.2011(v1.0)_INDEX.STATION.2012(v2.0)" xfId="410" xr:uid="{00000000-0005-0000-0000-000096010000}"/>
    <cellStyle name="_Расчет RAB_22072008_46EE.2011(v1.0)_INDEX.STATION.2012(v2.1)" xfId="411" xr:uid="{00000000-0005-0000-0000-000097010000}"/>
    <cellStyle name="_Расчет RAB_22072008_46EE.2011(v1.0)_TEPLO.PREDEL.2012.M(v1.1)_test" xfId="412" xr:uid="{00000000-0005-0000-0000-000098010000}"/>
    <cellStyle name="_Расчет RAB_22072008_46EE.2011(v1.2)" xfId="413" xr:uid="{00000000-0005-0000-0000-000099010000}"/>
    <cellStyle name="_Расчет RAB_22072008_46EP.2011(v2.0)" xfId="414" xr:uid="{00000000-0005-0000-0000-00009A010000}"/>
    <cellStyle name="_Расчет RAB_22072008_46EP.2012(v0.1)" xfId="415" xr:uid="{00000000-0005-0000-0000-00009B010000}"/>
    <cellStyle name="_Расчет RAB_22072008_46TE.2011(v1.0)" xfId="416" xr:uid="{00000000-0005-0000-0000-00009C010000}"/>
    <cellStyle name="_Расчет RAB_22072008_4DNS.UPDATE.EXAMPLE" xfId="417" xr:uid="{00000000-0005-0000-0000-00009D010000}"/>
    <cellStyle name="_Расчет RAB_22072008_ARMRAZR" xfId="418" xr:uid="{00000000-0005-0000-0000-00009E010000}"/>
    <cellStyle name="_Расчет RAB_22072008_BALANCE.WARM.2010.FACT(v1.0)" xfId="419" xr:uid="{00000000-0005-0000-0000-00009F010000}"/>
    <cellStyle name="_Расчет RAB_22072008_BALANCE.WARM.2010.PLAN" xfId="420" xr:uid="{00000000-0005-0000-0000-0000A0010000}"/>
    <cellStyle name="_Расчет RAB_22072008_BALANCE.WARM.2011YEAR(v0.7)" xfId="421" xr:uid="{00000000-0005-0000-0000-0000A1010000}"/>
    <cellStyle name="_Расчет RAB_22072008_BALANCE.WARM.2011YEAR.NEW.UPDATE.SCHEME" xfId="422" xr:uid="{00000000-0005-0000-0000-0000A2010000}"/>
    <cellStyle name="_Расчет RAB_22072008_CALC.NORMATIV.KU(v0.2)" xfId="423" xr:uid="{00000000-0005-0000-0000-0000A3010000}"/>
    <cellStyle name="_Расчет RAB_22072008_EE.2REK.P2011.4.78(v0.3)" xfId="424" xr:uid="{00000000-0005-0000-0000-0000A4010000}"/>
    <cellStyle name="_Расчет RAB_22072008_FORM3.1.2013(v0.2)" xfId="425" xr:uid="{00000000-0005-0000-0000-0000A5010000}"/>
    <cellStyle name="_Расчет RAB_22072008_FORM3.2013(v1.0)" xfId="426" xr:uid="{00000000-0005-0000-0000-0000A6010000}"/>
    <cellStyle name="_Расчет RAB_22072008_FORM3.REG(v1.0)" xfId="427" xr:uid="{00000000-0005-0000-0000-0000A7010000}"/>
    <cellStyle name="_Расчет RAB_22072008_FORM910.2012(v1.1)" xfId="428" xr:uid="{00000000-0005-0000-0000-0000A8010000}"/>
    <cellStyle name="_Расчет RAB_22072008_INDEX.STATION.2012(v2.1)" xfId="429" xr:uid="{00000000-0005-0000-0000-0000A9010000}"/>
    <cellStyle name="_Расчет RAB_22072008_INDEX.STATION.2013(v1.0)_патч до 1.1" xfId="430" xr:uid="{00000000-0005-0000-0000-0000AA010000}"/>
    <cellStyle name="_Расчет RAB_22072008_INVEST.EE.PLAN.4.78(v0.1)" xfId="431" xr:uid="{00000000-0005-0000-0000-0000AB010000}"/>
    <cellStyle name="_Расчет RAB_22072008_INVEST.EE.PLAN.4.78(v0.3)" xfId="432" xr:uid="{00000000-0005-0000-0000-0000AC010000}"/>
    <cellStyle name="_Расчет RAB_22072008_INVEST.EE.PLAN.4.78(v1.0)" xfId="433" xr:uid="{00000000-0005-0000-0000-0000AD010000}"/>
    <cellStyle name="_Расчет RAB_22072008_INVEST.EE.PLAN.4.78(v1.0)_PASSPORT.TEPLO.PROIZV(v2.0)" xfId="434" xr:uid="{00000000-0005-0000-0000-0000AE010000}"/>
    <cellStyle name="_Расчет RAB_22072008_INVEST.EE.PLAN.4.78(v1.0)_PASSPORT.TEPLO.PROIZV(v2.0)_INDEX.STATION.2013(v1.0)_патч до 1.1" xfId="435" xr:uid="{00000000-0005-0000-0000-0000AF010000}"/>
    <cellStyle name="_Расчет RAB_22072008_INVEST.EE.PLAN.4.78(v1.0)_PASSPORT.TEPLO.PROIZV(v2.0)_TEPLO.PREDEL.2013(v2.0)" xfId="436" xr:uid="{00000000-0005-0000-0000-0000B0010000}"/>
    <cellStyle name="_Расчет RAB_22072008_INVEST.PLAN.4.78(v0.1)" xfId="437" xr:uid="{00000000-0005-0000-0000-0000B1010000}"/>
    <cellStyle name="_Расчет RAB_22072008_INVEST.WARM.PLAN.4.78(v0.1)" xfId="438" xr:uid="{00000000-0005-0000-0000-0000B2010000}"/>
    <cellStyle name="_Расчет RAB_22072008_INVEST_WARM_PLAN" xfId="439" xr:uid="{00000000-0005-0000-0000-0000B3010000}"/>
    <cellStyle name="_Расчет RAB_22072008_NADB.JNVLP.APTEKA.2012(v1.0)_21_02_12" xfId="440" xr:uid="{00000000-0005-0000-0000-0000B4010000}"/>
    <cellStyle name="_Расчет RAB_22072008_NADB.JNVLS.APTEKA.2011(v1.3.3)" xfId="441" xr:uid="{00000000-0005-0000-0000-0000B5010000}"/>
    <cellStyle name="_Расчет RAB_22072008_NADB.JNVLS.APTEKA.2011(v1.3.3)_46TE.2011(v1.0)" xfId="442" xr:uid="{00000000-0005-0000-0000-0000B6010000}"/>
    <cellStyle name="_Расчет RAB_22072008_NADB.JNVLS.APTEKA.2011(v1.3.3)_INDEX.STATION.2012(v1.0)_" xfId="443" xr:uid="{00000000-0005-0000-0000-0000B7010000}"/>
    <cellStyle name="_Расчет RAB_22072008_NADB.JNVLS.APTEKA.2011(v1.3.3)_INDEX.STATION.2012(v2.0)" xfId="444" xr:uid="{00000000-0005-0000-0000-0000B8010000}"/>
    <cellStyle name="_Расчет RAB_22072008_NADB.JNVLS.APTEKA.2011(v1.3.3)_INDEX.STATION.2012(v2.1)" xfId="445" xr:uid="{00000000-0005-0000-0000-0000B9010000}"/>
    <cellStyle name="_Расчет RAB_22072008_NADB.JNVLS.APTEKA.2011(v1.3.3)_TEPLO.PREDEL.2012.M(v1.1)_test" xfId="446" xr:uid="{00000000-0005-0000-0000-0000BA010000}"/>
    <cellStyle name="_Расчет RAB_22072008_NADB.JNVLS.APTEKA.2011(v1.3.4)" xfId="447" xr:uid="{00000000-0005-0000-0000-0000BB010000}"/>
    <cellStyle name="_Расчет RAB_22072008_NADB.JNVLS.APTEKA.2011(v1.3.4)_46TE.2011(v1.0)" xfId="448" xr:uid="{00000000-0005-0000-0000-0000BC010000}"/>
    <cellStyle name="_Расчет RAB_22072008_NADB.JNVLS.APTEKA.2011(v1.3.4)_INDEX.STATION.2012(v1.0)_" xfId="449" xr:uid="{00000000-0005-0000-0000-0000BD010000}"/>
    <cellStyle name="_Расчет RAB_22072008_NADB.JNVLS.APTEKA.2011(v1.3.4)_INDEX.STATION.2012(v2.0)" xfId="450" xr:uid="{00000000-0005-0000-0000-0000BE010000}"/>
    <cellStyle name="_Расчет RAB_22072008_NADB.JNVLS.APTEKA.2011(v1.3.4)_INDEX.STATION.2012(v2.1)" xfId="451" xr:uid="{00000000-0005-0000-0000-0000BF010000}"/>
    <cellStyle name="_Расчет RAB_22072008_NADB.JNVLS.APTEKA.2011(v1.3.4)_TEPLO.PREDEL.2012.M(v1.1)_test" xfId="452" xr:uid="{00000000-0005-0000-0000-0000C0010000}"/>
    <cellStyle name="_Расчет RAB_22072008_PASSPORT.TEPLO.PROIZV(v2.0)" xfId="453" xr:uid="{00000000-0005-0000-0000-0000C1010000}"/>
    <cellStyle name="_Расчет RAB_22072008_PASSPORT.TEPLO.PROIZV(v2.1)" xfId="454" xr:uid="{00000000-0005-0000-0000-0000C2010000}"/>
    <cellStyle name="_Расчет RAB_22072008_PASSPORT.TEPLO.SETI(v0.7)" xfId="455" xr:uid="{00000000-0005-0000-0000-0000C3010000}"/>
    <cellStyle name="_Расчет RAB_22072008_PASSPORT.TEPLO.SETI(v1.0)" xfId="456" xr:uid="{00000000-0005-0000-0000-0000C4010000}"/>
    <cellStyle name="_Расчет RAB_22072008_PREDEL.JKH.UTV.2011(v1.0.1)" xfId="457" xr:uid="{00000000-0005-0000-0000-0000C5010000}"/>
    <cellStyle name="_Расчет RAB_22072008_PREDEL.JKH.UTV.2011(v1.0.1)_46TE.2011(v1.0)" xfId="458" xr:uid="{00000000-0005-0000-0000-0000C6010000}"/>
    <cellStyle name="_Расчет RAB_22072008_PREDEL.JKH.UTV.2011(v1.0.1)_INDEX.STATION.2012(v1.0)_" xfId="459" xr:uid="{00000000-0005-0000-0000-0000C7010000}"/>
    <cellStyle name="_Расчет RAB_22072008_PREDEL.JKH.UTV.2011(v1.0.1)_INDEX.STATION.2012(v2.0)" xfId="460" xr:uid="{00000000-0005-0000-0000-0000C8010000}"/>
    <cellStyle name="_Расчет RAB_22072008_PREDEL.JKH.UTV.2011(v1.0.1)_INDEX.STATION.2012(v2.1)" xfId="461" xr:uid="{00000000-0005-0000-0000-0000C9010000}"/>
    <cellStyle name="_Расчет RAB_22072008_PREDEL.JKH.UTV.2011(v1.0.1)_TEPLO.PREDEL.2012.M(v1.1)_test" xfId="462" xr:uid="{00000000-0005-0000-0000-0000CA010000}"/>
    <cellStyle name="_Расчет RAB_22072008_PREDEL.JKH.UTV.2011(v1.1)" xfId="463" xr:uid="{00000000-0005-0000-0000-0000CB010000}"/>
    <cellStyle name="_Расчет RAB_22072008_REP.BLR.2012(v1.0)" xfId="464" xr:uid="{00000000-0005-0000-0000-0000CC010000}"/>
    <cellStyle name="_Расчет RAB_22072008_TEHSHEET" xfId="465" xr:uid="{00000000-0005-0000-0000-0000CD010000}"/>
    <cellStyle name="_Расчет RAB_22072008_TEPLO.PREDEL.2012.M(v1.1)" xfId="466" xr:uid="{00000000-0005-0000-0000-0000CE010000}"/>
    <cellStyle name="_Расчет RAB_22072008_TEPLO.PREDEL.2013(v2.0)" xfId="467" xr:uid="{00000000-0005-0000-0000-0000CF010000}"/>
    <cellStyle name="_Расчет RAB_22072008_TEST.TEMPLATE" xfId="468" xr:uid="{00000000-0005-0000-0000-0000D0010000}"/>
    <cellStyle name="_Расчет RAB_22072008_UPDATE.46EE.2011.TO.1.1" xfId="469" xr:uid="{00000000-0005-0000-0000-0000D1010000}"/>
    <cellStyle name="_Расчет RAB_22072008_UPDATE.46TE.2011.TO.1.1" xfId="470" xr:uid="{00000000-0005-0000-0000-0000D2010000}"/>
    <cellStyle name="_Расчет RAB_22072008_UPDATE.46TE.2011.TO.1.2" xfId="471" xr:uid="{00000000-0005-0000-0000-0000D3010000}"/>
    <cellStyle name="_Расчет RAB_22072008_UPDATE.BALANCE.WARM.2011YEAR.TO.1.1" xfId="472" xr:uid="{00000000-0005-0000-0000-0000D4010000}"/>
    <cellStyle name="_Расчет RAB_22072008_UPDATE.BALANCE.WARM.2011YEAR.TO.1.1_46TE.2011(v1.0)" xfId="473" xr:uid="{00000000-0005-0000-0000-0000D5010000}"/>
    <cellStyle name="_Расчет RAB_22072008_UPDATE.BALANCE.WARM.2011YEAR.TO.1.1_INDEX.STATION.2012(v1.0)_" xfId="474" xr:uid="{00000000-0005-0000-0000-0000D6010000}"/>
    <cellStyle name="_Расчет RAB_22072008_UPDATE.BALANCE.WARM.2011YEAR.TO.1.1_INDEX.STATION.2012(v2.0)" xfId="475" xr:uid="{00000000-0005-0000-0000-0000D7010000}"/>
    <cellStyle name="_Расчет RAB_22072008_UPDATE.BALANCE.WARM.2011YEAR.TO.1.1_INDEX.STATION.2012(v2.1)" xfId="476" xr:uid="{00000000-0005-0000-0000-0000D8010000}"/>
    <cellStyle name="_Расчет RAB_22072008_UPDATE.BALANCE.WARM.2011YEAR.TO.1.1_OREP.KU.2011.MONTHLY.02(v1.1)" xfId="477" xr:uid="{00000000-0005-0000-0000-0000D9010000}"/>
    <cellStyle name="_Расчет RAB_22072008_UPDATE.BALANCE.WARM.2011YEAR.TO.1.1_TEPLO.PREDEL.2012.M(v1.1)_test" xfId="478" xr:uid="{00000000-0005-0000-0000-0000DA010000}"/>
    <cellStyle name="_Расчет RAB_22072008_UPDATE.BALANCE.WARM.2011YEAR.TO.1.2" xfId="479" xr:uid="{00000000-0005-0000-0000-0000DB010000}"/>
    <cellStyle name="_Расчет RAB_22072008_UPDATE.BALANCE.WARM.2011YEAR.TO.1.4.64" xfId="480" xr:uid="{00000000-0005-0000-0000-0000DC010000}"/>
    <cellStyle name="_Расчет RAB_22072008_UPDATE.BALANCE.WARM.2011YEAR.TO.1.5.64" xfId="481" xr:uid="{00000000-0005-0000-0000-0000DD010000}"/>
    <cellStyle name="_Расчет RAB_22072008_UPDATE.MONITORING.OS.EE.2.02.TO.1.3.64" xfId="482" xr:uid="{00000000-0005-0000-0000-0000DE010000}"/>
    <cellStyle name="_Расчет RAB_22072008_UPDATE.NADB.JNVLS.APTEKA.2011.TO.1.3.4" xfId="483" xr:uid="{00000000-0005-0000-0000-0000DF010000}"/>
    <cellStyle name="_Расчет RAB_Лен и МОЭСК_с 2010 года_14.04.2009_со сглаж_version 3.0_без ФСК" xfId="484" xr:uid="{00000000-0005-0000-0000-0000E0010000}"/>
    <cellStyle name="_Расчет RAB_Лен и МОЭСК_с 2010 года_14.04.2009_со сглаж_version 3.0_без ФСК 2" xfId="485" xr:uid="{00000000-0005-0000-0000-0000E1010000}"/>
    <cellStyle name="_Расчет RAB_Лен и МОЭСК_с 2010 года_14.04.2009_со сглаж_version 3.0_без ФСК 2_OREP.KU.2011.MONTHLY.02(v0.1)" xfId="486" xr:uid="{00000000-0005-0000-0000-0000E2010000}"/>
    <cellStyle name="_Расчет RAB_Лен и МОЭСК_с 2010 года_14.04.2009_со сглаж_version 3.0_без ФСК 2_OREP.KU.2011.MONTHLY.02(v0.4)" xfId="487" xr:uid="{00000000-0005-0000-0000-0000E3010000}"/>
    <cellStyle name="_Расчет RAB_Лен и МОЭСК_с 2010 года_14.04.2009_со сглаж_version 3.0_без ФСК 2_OREP.KU.2011.MONTHLY.11(v1.4)" xfId="488" xr:uid="{00000000-0005-0000-0000-0000E4010000}"/>
    <cellStyle name="_Расчет RAB_Лен и МОЭСК_с 2010 года_14.04.2009_со сглаж_version 3.0_без ФСК 2_OREP.KU.2011.MONTHLY.11(v1.4)_UPDATE.BALANCE.WARM.2012YEAR.TO.1.1" xfId="489" xr:uid="{00000000-0005-0000-0000-0000E5010000}"/>
    <cellStyle name="_Расчет RAB_Лен и МОЭСК_с 2010 года_14.04.2009_со сглаж_version 3.0_без ФСК 2_OREP.KU.2011.MONTHLY.11(v1.4)_UPDATE.CALC.WARM.2012YEAR.TO.1.1" xfId="490" xr:uid="{00000000-0005-0000-0000-0000E6010000}"/>
    <cellStyle name="_Расчет RAB_Лен и МОЭСК_с 2010 года_14.04.2009_со сглаж_version 3.0_без ФСК 2_UPDATE.BALANCE.WARM.2012YEAR.TO.1.1" xfId="491" xr:uid="{00000000-0005-0000-0000-0000E7010000}"/>
    <cellStyle name="_Расчет RAB_Лен и МОЭСК_с 2010 года_14.04.2009_со сглаж_version 3.0_без ФСК 2_UPDATE.CALC.WARM.2012YEAR.TO.1.1" xfId="492" xr:uid="{00000000-0005-0000-0000-0000E8010000}"/>
    <cellStyle name="_Расчет RAB_Лен и МОЭСК_с 2010 года_14.04.2009_со сглаж_version 3.0_без ФСК 2_UPDATE.MONITORING.OS.EE.2.02.TO.1.3.64" xfId="493" xr:uid="{00000000-0005-0000-0000-0000E9010000}"/>
    <cellStyle name="_Расчет RAB_Лен и МОЭСК_с 2010 года_14.04.2009_со сглаж_version 3.0_без ФСК 2_UPDATE.OREP.KU.2011.MONTHLY.02.TO.1.2" xfId="494" xr:uid="{00000000-0005-0000-0000-0000EA010000}"/>
    <cellStyle name="_Расчет RAB_Лен и МОЭСК_с 2010 года_14.04.2009_со сглаж_version 3.0_без ФСК_46EE.2011(v1.0)" xfId="495" xr:uid="{00000000-0005-0000-0000-0000EB010000}"/>
    <cellStyle name="_Расчет RAB_Лен и МОЭСК_с 2010 года_14.04.2009_со сглаж_version 3.0_без ФСК_46EE.2011(v1.0)_46TE.2011(v1.0)" xfId="496" xr:uid="{00000000-0005-0000-0000-0000EC010000}"/>
    <cellStyle name="_Расчет RAB_Лен и МОЭСК_с 2010 года_14.04.2009_со сглаж_version 3.0_без ФСК_46EE.2011(v1.0)_INDEX.STATION.2012(v1.0)_" xfId="497" xr:uid="{00000000-0005-0000-0000-0000ED010000}"/>
    <cellStyle name="_Расчет RAB_Лен и МОЭСК_с 2010 года_14.04.2009_со сглаж_version 3.0_без ФСК_46EE.2011(v1.0)_INDEX.STATION.2012(v2.0)" xfId="498" xr:uid="{00000000-0005-0000-0000-0000EE010000}"/>
    <cellStyle name="_Расчет RAB_Лен и МОЭСК_с 2010 года_14.04.2009_со сглаж_version 3.0_без ФСК_46EE.2011(v1.0)_INDEX.STATION.2012(v2.1)" xfId="499" xr:uid="{00000000-0005-0000-0000-0000EF010000}"/>
    <cellStyle name="_Расчет RAB_Лен и МОЭСК_с 2010 года_14.04.2009_со сглаж_version 3.0_без ФСК_46EE.2011(v1.0)_TEPLO.PREDEL.2012.M(v1.1)_test" xfId="500" xr:uid="{00000000-0005-0000-0000-0000F0010000}"/>
    <cellStyle name="_Расчет RAB_Лен и МОЭСК_с 2010 года_14.04.2009_со сглаж_version 3.0_без ФСК_46EE.2011(v1.2)" xfId="501" xr:uid="{00000000-0005-0000-0000-0000F1010000}"/>
    <cellStyle name="_Расчет RAB_Лен и МОЭСК_с 2010 года_14.04.2009_со сглаж_version 3.0_без ФСК_46EP.2011(v2.0)" xfId="502" xr:uid="{00000000-0005-0000-0000-0000F2010000}"/>
    <cellStyle name="_Расчет RAB_Лен и МОЭСК_с 2010 года_14.04.2009_со сглаж_version 3.0_без ФСК_46EP.2012(v0.1)" xfId="503" xr:uid="{00000000-0005-0000-0000-0000F3010000}"/>
    <cellStyle name="_Расчет RAB_Лен и МОЭСК_с 2010 года_14.04.2009_со сглаж_version 3.0_без ФСК_46TE.2011(v1.0)" xfId="504" xr:uid="{00000000-0005-0000-0000-0000F4010000}"/>
    <cellStyle name="_Расчет RAB_Лен и МОЭСК_с 2010 года_14.04.2009_со сглаж_version 3.0_без ФСК_4DNS.UPDATE.EXAMPLE" xfId="505" xr:uid="{00000000-0005-0000-0000-0000F5010000}"/>
    <cellStyle name="_Расчет RAB_Лен и МОЭСК_с 2010 года_14.04.2009_со сглаж_version 3.0_без ФСК_ARMRAZR" xfId="506" xr:uid="{00000000-0005-0000-0000-0000F6010000}"/>
    <cellStyle name="_Расчет RAB_Лен и МОЭСК_с 2010 года_14.04.2009_со сглаж_version 3.0_без ФСК_BALANCE.WARM.2010.FACT(v1.0)" xfId="507" xr:uid="{00000000-0005-0000-0000-0000F7010000}"/>
    <cellStyle name="_Расчет RAB_Лен и МОЭСК_с 2010 года_14.04.2009_со сглаж_version 3.0_без ФСК_BALANCE.WARM.2010.PLAN" xfId="508" xr:uid="{00000000-0005-0000-0000-0000F8010000}"/>
    <cellStyle name="_Расчет RAB_Лен и МОЭСК_с 2010 года_14.04.2009_со сглаж_version 3.0_без ФСК_BALANCE.WARM.2011YEAR(v0.7)" xfId="509" xr:uid="{00000000-0005-0000-0000-0000F9010000}"/>
    <cellStyle name="_Расчет RAB_Лен и МОЭСК_с 2010 года_14.04.2009_со сглаж_version 3.0_без ФСК_BALANCE.WARM.2011YEAR.NEW.UPDATE.SCHEME" xfId="510" xr:uid="{00000000-0005-0000-0000-0000FA010000}"/>
    <cellStyle name="_Расчет RAB_Лен и МОЭСК_с 2010 года_14.04.2009_со сглаж_version 3.0_без ФСК_CALC.NORMATIV.KU(v0.2)" xfId="511" xr:uid="{00000000-0005-0000-0000-0000FB010000}"/>
    <cellStyle name="_Расчет RAB_Лен и МОЭСК_с 2010 года_14.04.2009_со сглаж_version 3.0_без ФСК_EE.2REK.P2011.4.78(v0.3)" xfId="512" xr:uid="{00000000-0005-0000-0000-0000FC010000}"/>
    <cellStyle name="_Расчет RAB_Лен и МОЭСК_с 2010 года_14.04.2009_со сглаж_version 3.0_без ФСК_FORM3.1.2013(v0.2)" xfId="513" xr:uid="{00000000-0005-0000-0000-0000FD010000}"/>
    <cellStyle name="_Расчет RAB_Лен и МОЭСК_с 2010 года_14.04.2009_со сглаж_version 3.0_без ФСК_FORM3.2013(v1.0)" xfId="514" xr:uid="{00000000-0005-0000-0000-0000FE010000}"/>
    <cellStyle name="_Расчет RAB_Лен и МОЭСК_с 2010 года_14.04.2009_со сглаж_version 3.0_без ФСК_FORM3.REG(v1.0)" xfId="515" xr:uid="{00000000-0005-0000-0000-0000FF010000}"/>
    <cellStyle name="_Расчет RAB_Лен и МОЭСК_с 2010 года_14.04.2009_со сглаж_version 3.0_без ФСК_FORM910.2012(v1.1)" xfId="516" xr:uid="{00000000-0005-0000-0000-000000020000}"/>
    <cellStyle name="_Расчет RAB_Лен и МОЭСК_с 2010 года_14.04.2009_со сглаж_version 3.0_без ФСК_INDEX.STATION.2012(v2.1)" xfId="517" xr:uid="{00000000-0005-0000-0000-000001020000}"/>
    <cellStyle name="_Расчет RAB_Лен и МОЭСК_с 2010 года_14.04.2009_со сглаж_version 3.0_без ФСК_INDEX.STATION.2013(v1.0)_патч до 1.1" xfId="518" xr:uid="{00000000-0005-0000-0000-000002020000}"/>
    <cellStyle name="_Расчет RAB_Лен и МОЭСК_с 2010 года_14.04.2009_со сглаж_version 3.0_без ФСК_INVEST.EE.PLAN.4.78(v0.1)" xfId="519" xr:uid="{00000000-0005-0000-0000-000003020000}"/>
    <cellStyle name="_Расчет RAB_Лен и МОЭСК_с 2010 года_14.04.2009_со сглаж_version 3.0_без ФСК_INVEST.EE.PLAN.4.78(v0.3)" xfId="520" xr:uid="{00000000-0005-0000-0000-000004020000}"/>
    <cellStyle name="_Расчет RAB_Лен и МОЭСК_с 2010 года_14.04.2009_со сглаж_version 3.0_без ФСК_INVEST.EE.PLAN.4.78(v1.0)" xfId="521" xr:uid="{00000000-0005-0000-0000-000005020000}"/>
    <cellStyle name="_Расчет RAB_Лен и МОЭСК_с 2010 года_14.04.2009_со сглаж_version 3.0_без ФСК_INVEST.EE.PLAN.4.78(v1.0)_PASSPORT.TEPLO.PROIZV(v2.0)" xfId="522" xr:uid="{00000000-0005-0000-0000-000006020000}"/>
    <cellStyle name="_Расчет RAB_Лен и МОЭСК_с 2010 года_14.04.2009_со сглаж_version 3.0_без ФСК_INVEST.EE.PLAN.4.78(v1.0)_PASSPORT.TEPLO.PROIZV(v2.0)_INDEX.STATION.2013(v1.0)_патч до 1.1" xfId="523" xr:uid="{00000000-0005-0000-0000-000007020000}"/>
    <cellStyle name="_Расчет RAB_Лен и МОЭСК_с 2010 года_14.04.2009_со сглаж_version 3.0_без ФСК_INVEST.EE.PLAN.4.78(v1.0)_PASSPORT.TEPLO.PROIZV(v2.0)_TEPLO.PREDEL.2013(v2.0)" xfId="524" xr:uid="{00000000-0005-0000-0000-000008020000}"/>
    <cellStyle name="_Расчет RAB_Лен и МОЭСК_с 2010 года_14.04.2009_со сглаж_version 3.0_без ФСК_INVEST.PLAN.4.78(v0.1)" xfId="525" xr:uid="{00000000-0005-0000-0000-000009020000}"/>
    <cellStyle name="_Расчет RAB_Лен и МОЭСК_с 2010 года_14.04.2009_со сглаж_version 3.0_без ФСК_INVEST.WARM.PLAN.4.78(v0.1)" xfId="526" xr:uid="{00000000-0005-0000-0000-00000A020000}"/>
    <cellStyle name="_Расчет RAB_Лен и МОЭСК_с 2010 года_14.04.2009_со сглаж_version 3.0_без ФСК_INVEST_WARM_PLAN" xfId="527" xr:uid="{00000000-0005-0000-0000-00000B020000}"/>
    <cellStyle name="_Расчет RAB_Лен и МОЭСК_с 2010 года_14.04.2009_со сглаж_version 3.0_без ФСК_NADB.JNVLP.APTEKA.2012(v1.0)_21_02_12" xfId="528" xr:uid="{00000000-0005-0000-0000-00000C020000}"/>
    <cellStyle name="_Расчет RAB_Лен и МОЭСК_с 2010 года_14.04.2009_со сглаж_version 3.0_без ФСК_NADB.JNVLS.APTEKA.2011(v1.3.3)" xfId="529" xr:uid="{00000000-0005-0000-0000-00000D020000}"/>
    <cellStyle name="_Расчет RAB_Лен и МОЭСК_с 2010 года_14.04.2009_со сглаж_version 3.0_без ФСК_NADB.JNVLS.APTEKA.2011(v1.3.3)_46TE.2011(v1.0)" xfId="530" xr:uid="{00000000-0005-0000-0000-00000E020000}"/>
    <cellStyle name="_Расчет RAB_Лен и МОЭСК_с 2010 года_14.04.2009_со сглаж_version 3.0_без ФСК_NADB.JNVLS.APTEKA.2011(v1.3.3)_INDEX.STATION.2012(v1.0)_" xfId="531" xr:uid="{00000000-0005-0000-0000-00000F020000}"/>
    <cellStyle name="_Расчет RAB_Лен и МОЭСК_с 2010 года_14.04.2009_со сглаж_version 3.0_без ФСК_NADB.JNVLS.APTEKA.2011(v1.3.3)_INDEX.STATION.2012(v2.0)" xfId="532" xr:uid="{00000000-0005-0000-0000-000010020000}"/>
    <cellStyle name="_Расчет RAB_Лен и МОЭСК_с 2010 года_14.04.2009_со сглаж_version 3.0_без ФСК_NADB.JNVLS.APTEKA.2011(v1.3.3)_INDEX.STATION.2012(v2.1)" xfId="533" xr:uid="{00000000-0005-0000-0000-000011020000}"/>
    <cellStyle name="_Расчет RAB_Лен и МОЭСК_с 2010 года_14.04.2009_со сглаж_version 3.0_без ФСК_NADB.JNVLS.APTEKA.2011(v1.3.3)_TEPLO.PREDEL.2012.M(v1.1)_test" xfId="534" xr:uid="{00000000-0005-0000-0000-000012020000}"/>
    <cellStyle name="_Расчет RAB_Лен и МОЭСК_с 2010 года_14.04.2009_со сглаж_version 3.0_без ФСК_NADB.JNVLS.APTEKA.2011(v1.3.4)" xfId="535" xr:uid="{00000000-0005-0000-0000-000013020000}"/>
    <cellStyle name="_Расчет RAB_Лен и МОЭСК_с 2010 года_14.04.2009_со сглаж_version 3.0_без ФСК_NADB.JNVLS.APTEKA.2011(v1.3.4)_46TE.2011(v1.0)" xfId="536" xr:uid="{00000000-0005-0000-0000-000014020000}"/>
    <cellStyle name="_Расчет RAB_Лен и МОЭСК_с 2010 года_14.04.2009_со сглаж_version 3.0_без ФСК_NADB.JNVLS.APTEKA.2011(v1.3.4)_INDEX.STATION.2012(v1.0)_" xfId="537" xr:uid="{00000000-0005-0000-0000-000015020000}"/>
    <cellStyle name="_Расчет RAB_Лен и МОЭСК_с 2010 года_14.04.2009_со сглаж_version 3.0_без ФСК_NADB.JNVLS.APTEKA.2011(v1.3.4)_INDEX.STATION.2012(v2.0)" xfId="538" xr:uid="{00000000-0005-0000-0000-000016020000}"/>
    <cellStyle name="_Расчет RAB_Лен и МОЭСК_с 2010 года_14.04.2009_со сглаж_version 3.0_без ФСК_NADB.JNVLS.APTEKA.2011(v1.3.4)_INDEX.STATION.2012(v2.1)" xfId="539" xr:uid="{00000000-0005-0000-0000-000017020000}"/>
    <cellStyle name="_Расчет RAB_Лен и МОЭСК_с 2010 года_14.04.2009_со сглаж_version 3.0_без ФСК_NADB.JNVLS.APTEKA.2011(v1.3.4)_TEPLO.PREDEL.2012.M(v1.1)_test" xfId="540" xr:uid="{00000000-0005-0000-0000-000018020000}"/>
    <cellStyle name="_Расчет RAB_Лен и МОЭСК_с 2010 года_14.04.2009_со сглаж_version 3.0_без ФСК_PASSPORT.TEPLO.PROIZV(v2.0)" xfId="541" xr:uid="{00000000-0005-0000-0000-000019020000}"/>
    <cellStyle name="_Расчет RAB_Лен и МОЭСК_с 2010 года_14.04.2009_со сглаж_version 3.0_без ФСК_PASSPORT.TEPLO.PROIZV(v2.1)" xfId="542" xr:uid="{00000000-0005-0000-0000-00001A020000}"/>
    <cellStyle name="_Расчет RAB_Лен и МОЭСК_с 2010 года_14.04.2009_со сглаж_version 3.0_без ФСК_PASSPORT.TEPLO.SETI(v0.7)" xfId="543" xr:uid="{00000000-0005-0000-0000-00001B020000}"/>
    <cellStyle name="_Расчет RAB_Лен и МОЭСК_с 2010 года_14.04.2009_со сглаж_version 3.0_без ФСК_PASSPORT.TEPLO.SETI(v1.0)" xfId="544" xr:uid="{00000000-0005-0000-0000-00001C020000}"/>
    <cellStyle name="_Расчет RAB_Лен и МОЭСК_с 2010 года_14.04.2009_со сглаж_version 3.0_без ФСК_PREDEL.JKH.UTV.2011(v1.0.1)" xfId="545" xr:uid="{00000000-0005-0000-0000-00001D020000}"/>
    <cellStyle name="_Расчет RAB_Лен и МОЭСК_с 2010 года_14.04.2009_со сглаж_version 3.0_без ФСК_PREDEL.JKH.UTV.2011(v1.0.1)_46TE.2011(v1.0)" xfId="546" xr:uid="{00000000-0005-0000-0000-00001E020000}"/>
    <cellStyle name="_Расчет RAB_Лен и МОЭСК_с 2010 года_14.04.2009_со сглаж_version 3.0_без ФСК_PREDEL.JKH.UTV.2011(v1.0.1)_INDEX.STATION.2012(v1.0)_" xfId="547" xr:uid="{00000000-0005-0000-0000-00001F020000}"/>
    <cellStyle name="_Расчет RAB_Лен и МОЭСК_с 2010 года_14.04.2009_со сглаж_version 3.0_без ФСК_PREDEL.JKH.UTV.2011(v1.0.1)_INDEX.STATION.2012(v2.0)" xfId="548" xr:uid="{00000000-0005-0000-0000-000020020000}"/>
    <cellStyle name="_Расчет RAB_Лен и МОЭСК_с 2010 года_14.04.2009_со сглаж_version 3.0_без ФСК_PREDEL.JKH.UTV.2011(v1.0.1)_INDEX.STATION.2012(v2.1)" xfId="549" xr:uid="{00000000-0005-0000-0000-000021020000}"/>
    <cellStyle name="_Расчет RAB_Лен и МОЭСК_с 2010 года_14.04.2009_со сглаж_version 3.0_без ФСК_PREDEL.JKH.UTV.2011(v1.0.1)_TEPLO.PREDEL.2012.M(v1.1)_test" xfId="550" xr:uid="{00000000-0005-0000-0000-000022020000}"/>
    <cellStyle name="_Расчет RAB_Лен и МОЭСК_с 2010 года_14.04.2009_со сглаж_version 3.0_без ФСК_PREDEL.JKH.UTV.2011(v1.1)" xfId="551" xr:uid="{00000000-0005-0000-0000-000023020000}"/>
    <cellStyle name="_Расчет RAB_Лен и МОЭСК_с 2010 года_14.04.2009_со сглаж_version 3.0_без ФСК_REP.BLR.2012(v1.0)" xfId="552" xr:uid="{00000000-0005-0000-0000-000024020000}"/>
    <cellStyle name="_Расчет RAB_Лен и МОЭСК_с 2010 года_14.04.2009_со сглаж_version 3.0_без ФСК_TEHSHEET" xfId="553" xr:uid="{00000000-0005-0000-0000-000025020000}"/>
    <cellStyle name="_Расчет RAB_Лен и МОЭСК_с 2010 года_14.04.2009_со сглаж_version 3.0_без ФСК_TEPLO.PREDEL.2012.M(v1.1)" xfId="554" xr:uid="{00000000-0005-0000-0000-000026020000}"/>
    <cellStyle name="_Расчет RAB_Лен и МОЭСК_с 2010 года_14.04.2009_со сглаж_version 3.0_без ФСК_TEPLO.PREDEL.2013(v2.0)" xfId="555" xr:uid="{00000000-0005-0000-0000-000027020000}"/>
    <cellStyle name="_Расчет RAB_Лен и МОЭСК_с 2010 года_14.04.2009_со сглаж_version 3.0_без ФСК_TEST.TEMPLATE" xfId="556" xr:uid="{00000000-0005-0000-0000-000028020000}"/>
    <cellStyle name="_Расчет RAB_Лен и МОЭСК_с 2010 года_14.04.2009_со сглаж_version 3.0_без ФСК_UPDATE.46EE.2011.TO.1.1" xfId="557" xr:uid="{00000000-0005-0000-0000-000029020000}"/>
    <cellStyle name="_Расчет RAB_Лен и МОЭСК_с 2010 года_14.04.2009_со сглаж_version 3.0_без ФСК_UPDATE.46TE.2011.TO.1.1" xfId="558" xr:uid="{00000000-0005-0000-0000-00002A020000}"/>
    <cellStyle name="_Расчет RAB_Лен и МОЭСК_с 2010 года_14.04.2009_со сглаж_version 3.0_без ФСК_UPDATE.46TE.2011.TO.1.2" xfId="559" xr:uid="{00000000-0005-0000-0000-00002B020000}"/>
    <cellStyle name="_Расчет RAB_Лен и МОЭСК_с 2010 года_14.04.2009_со сглаж_version 3.0_без ФСК_UPDATE.BALANCE.WARM.2011YEAR.TO.1.1" xfId="560" xr:uid="{00000000-0005-0000-0000-00002C020000}"/>
    <cellStyle name="_Расчет RAB_Лен и МОЭСК_с 2010 года_14.04.2009_со сглаж_version 3.0_без ФСК_UPDATE.BALANCE.WARM.2011YEAR.TO.1.1_46TE.2011(v1.0)" xfId="561" xr:uid="{00000000-0005-0000-0000-00002D020000}"/>
    <cellStyle name="_Расчет RAB_Лен и МОЭСК_с 2010 года_14.04.2009_со сглаж_version 3.0_без ФСК_UPDATE.BALANCE.WARM.2011YEAR.TO.1.1_INDEX.STATION.2012(v1.0)_" xfId="562" xr:uid="{00000000-0005-0000-0000-00002E020000}"/>
    <cellStyle name="_Расчет RAB_Лен и МОЭСК_с 2010 года_14.04.2009_со сглаж_version 3.0_без ФСК_UPDATE.BALANCE.WARM.2011YEAR.TO.1.1_INDEX.STATION.2012(v2.0)" xfId="563" xr:uid="{00000000-0005-0000-0000-00002F020000}"/>
    <cellStyle name="_Расчет RAB_Лен и МОЭСК_с 2010 года_14.04.2009_со сглаж_version 3.0_без ФСК_UPDATE.BALANCE.WARM.2011YEAR.TO.1.1_INDEX.STATION.2012(v2.1)" xfId="564" xr:uid="{00000000-0005-0000-0000-000030020000}"/>
    <cellStyle name="_Расчет RAB_Лен и МОЭСК_с 2010 года_14.04.2009_со сглаж_version 3.0_без ФСК_UPDATE.BALANCE.WARM.2011YEAR.TO.1.1_OREP.KU.2011.MONTHLY.02(v1.1)" xfId="565" xr:uid="{00000000-0005-0000-0000-000031020000}"/>
    <cellStyle name="_Расчет RAB_Лен и МОЭСК_с 2010 года_14.04.2009_со сглаж_version 3.0_без ФСК_UPDATE.BALANCE.WARM.2011YEAR.TO.1.1_TEPLO.PREDEL.2012.M(v1.1)_test" xfId="566" xr:uid="{00000000-0005-0000-0000-000032020000}"/>
    <cellStyle name="_Расчет RAB_Лен и МОЭСК_с 2010 года_14.04.2009_со сглаж_version 3.0_без ФСК_UPDATE.BALANCE.WARM.2011YEAR.TO.1.2" xfId="567" xr:uid="{00000000-0005-0000-0000-000033020000}"/>
    <cellStyle name="_Расчет RAB_Лен и МОЭСК_с 2010 года_14.04.2009_со сглаж_version 3.0_без ФСК_UPDATE.BALANCE.WARM.2011YEAR.TO.1.4.64" xfId="568" xr:uid="{00000000-0005-0000-0000-000034020000}"/>
    <cellStyle name="_Расчет RAB_Лен и МОЭСК_с 2010 года_14.04.2009_со сглаж_version 3.0_без ФСК_UPDATE.BALANCE.WARM.2011YEAR.TO.1.5.64" xfId="569" xr:uid="{00000000-0005-0000-0000-000035020000}"/>
    <cellStyle name="_Расчет RAB_Лен и МОЭСК_с 2010 года_14.04.2009_со сглаж_version 3.0_без ФСК_UPDATE.MONITORING.OS.EE.2.02.TO.1.3.64" xfId="570" xr:uid="{00000000-0005-0000-0000-000036020000}"/>
    <cellStyle name="_Расчет RAB_Лен и МОЭСК_с 2010 года_14.04.2009_со сглаж_version 3.0_без ФСК_UPDATE.NADB.JNVLS.APTEKA.2011.TO.1.3.4" xfId="571" xr:uid="{00000000-0005-0000-0000-000037020000}"/>
    <cellStyle name="_Свод по ИПР (2)" xfId="572" xr:uid="{00000000-0005-0000-0000-000038020000}"/>
    <cellStyle name="_Свод по ИПР (2)_Новая инструкция1_фст" xfId="573" xr:uid="{00000000-0005-0000-0000-000039020000}"/>
    <cellStyle name="_Справочник затрат_ЛХ_20.10.05" xfId="574" xr:uid="{00000000-0005-0000-0000-00003A020000}"/>
    <cellStyle name="_таблицы для расчетов28-04-08_2006-2009_прибыль корр_по ИА" xfId="575" xr:uid="{00000000-0005-0000-0000-00003B020000}"/>
    <cellStyle name="_таблицы для расчетов28-04-08_2006-2009_прибыль корр_по ИА_Новая инструкция1_фст" xfId="576" xr:uid="{00000000-0005-0000-0000-00003C020000}"/>
    <cellStyle name="_таблицы для расчетов28-04-08_2006-2009с ИА" xfId="577" xr:uid="{00000000-0005-0000-0000-00003D020000}"/>
    <cellStyle name="_таблицы для расчетов28-04-08_2006-2009с ИА_Новая инструкция1_фст" xfId="578" xr:uid="{00000000-0005-0000-0000-00003E020000}"/>
    <cellStyle name="_Форма 6  РТК.xls(отчет по Адр пр. ЛО)" xfId="579" xr:uid="{00000000-0005-0000-0000-00003F020000}"/>
    <cellStyle name="_Форма 6  РТК.xls(отчет по Адр пр. ЛО)_Новая инструкция1_фст" xfId="580" xr:uid="{00000000-0005-0000-0000-000040020000}"/>
    <cellStyle name="_Формат разбивки по МРСК_РСК" xfId="581" xr:uid="{00000000-0005-0000-0000-000041020000}"/>
    <cellStyle name="_Формат разбивки по МРСК_РСК_Новая инструкция1_фст" xfId="582" xr:uid="{00000000-0005-0000-0000-000042020000}"/>
    <cellStyle name="_Формат_для Согласования" xfId="583" xr:uid="{00000000-0005-0000-0000-000043020000}"/>
    <cellStyle name="_Формат_для Согласования_Новая инструкция1_фст" xfId="584" xr:uid="{00000000-0005-0000-0000-000044020000}"/>
    <cellStyle name="_ХХХ Прил 2 Формы бюджетных документов 2007" xfId="585" xr:uid="{00000000-0005-0000-0000-000045020000}"/>
    <cellStyle name="_экон.форм-т ВО 1 с разбивкой" xfId="586" xr:uid="{00000000-0005-0000-0000-000046020000}"/>
    <cellStyle name="_экон.форм-т ВО 1 с разбивкой_Новая инструкция1_фст" xfId="587" xr:uid="{00000000-0005-0000-0000-000047020000}"/>
    <cellStyle name="’К‰Э [0.00]" xfId="588" xr:uid="{00000000-0005-0000-0000-000048020000}"/>
    <cellStyle name="”€ќђќ‘ћ‚›‰" xfId="591" xr:uid="{00000000-0005-0000-0000-000049020000}"/>
    <cellStyle name="”€љ‘€ђћ‚ђќќ›‰" xfId="592" xr:uid="{00000000-0005-0000-0000-00004A020000}"/>
    <cellStyle name="”ќђќ‘ћ‚›‰" xfId="593" xr:uid="{00000000-0005-0000-0000-00004B020000}"/>
    <cellStyle name="”ќђќ‘ћ‚›‰ 2" xfId="594" xr:uid="{00000000-0005-0000-0000-00004C020000}"/>
    <cellStyle name="”љ‘ђћ‚ђќќ›‰" xfId="595" xr:uid="{00000000-0005-0000-0000-00004D020000}"/>
    <cellStyle name="”љ‘ђћ‚ђќќ›‰ 2" xfId="596" xr:uid="{00000000-0005-0000-0000-00004E020000}"/>
    <cellStyle name="„…ќ…†ќ›‰" xfId="597" xr:uid="{00000000-0005-0000-0000-00004F020000}"/>
    <cellStyle name="„…ќ…†ќ›‰ 2" xfId="598" xr:uid="{00000000-0005-0000-0000-000050020000}"/>
    <cellStyle name="€’ћѓћ‚›‰" xfId="603" xr:uid="{00000000-0005-0000-0000-000051020000}"/>
    <cellStyle name="‡ђѓћ‹ћ‚ћљ1" xfId="599" xr:uid="{00000000-0005-0000-0000-000052020000}"/>
    <cellStyle name="‡ђѓћ‹ћ‚ћљ1 2" xfId="600" xr:uid="{00000000-0005-0000-0000-000053020000}"/>
    <cellStyle name="‡ђѓћ‹ћ‚ћљ2" xfId="601" xr:uid="{00000000-0005-0000-0000-000054020000}"/>
    <cellStyle name="‡ђѓћ‹ћ‚ћљ2 2" xfId="602" xr:uid="{00000000-0005-0000-0000-000055020000}"/>
    <cellStyle name="’ћѓћ‚›‰" xfId="589" xr:uid="{00000000-0005-0000-0000-000056020000}"/>
    <cellStyle name="’ћѓћ‚›‰ 2" xfId="590" xr:uid="{00000000-0005-0000-0000-000057020000}"/>
    <cellStyle name="1Normal" xfId="604" xr:uid="{00000000-0005-0000-0000-000058020000}"/>
    <cellStyle name="20% - Accent1" xfId="605" xr:uid="{00000000-0005-0000-0000-000059020000}"/>
    <cellStyle name="20% - Accent1 2" xfId="606" xr:uid="{00000000-0005-0000-0000-00005A020000}"/>
    <cellStyle name="20% - Accent1 3" xfId="607" xr:uid="{00000000-0005-0000-0000-00005B020000}"/>
    <cellStyle name="20% - Accent1_46EE.2011(v1.0)" xfId="608" xr:uid="{00000000-0005-0000-0000-00005C020000}"/>
    <cellStyle name="20% - Accent2" xfId="609" xr:uid="{00000000-0005-0000-0000-00005D020000}"/>
    <cellStyle name="20% - Accent2 2" xfId="610" xr:uid="{00000000-0005-0000-0000-00005E020000}"/>
    <cellStyle name="20% - Accent2 3" xfId="611" xr:uid="{00000000-0005-0000-0000-00005F020000}"/>
    <cellStyle name="20% - Accent2_46EE.2011(v1.0)" xfId="612" xr:uid="{00000000-0005-0000-0000-000060020000}"/>
    <cellStyle name="20% - Accent3" xfId="613" xr:uid="{00000000-0005-0000-0000-000061020000}"/>
    <cellStyle name="20% - Accent3 2" xfId="614" xr:uid="{00000000-0005-0000-0000-000062020000}"/>
    <cellStyle name="20% - Accent3 3" xfId="615" xr:uid="{00000000-0005-0000-0000-000063020000}"/>
    <cellStyle name="20% - Accent3_46EE.2011(v1.0)" xfId="616" xr:uid="{00000000-0005-0000-0000-000064020000}"/>
    <cellStyle name="20% - Accent4" xfId="617" xr:uid="{00000000-0005-0000-0000-000065020000}"/>
    <cellStyle name="20% - Accent4 2" xfId="618" xr:uid="{00000000-0005-0000-0000-000066020000}"/>
    <cellStyle name="20% - Accent4 3" xfId="619" xr:uid="{00000000-0005-0000-0000-000067020000}"/>
    <cellStyle name="20% - Accent4_46EE.2011(v1.0)" xfId="620" xr:uid="{00000000-0005-0000-0000-000068020000}"/>
    <cellStyle name="20% - Accent5" xfId="621" xr:uid="{00000000-0005-0000-0000-000069020000}"/>
    <cellStyle name="20% - Accent5 2" xfId="622" xr:uid="{00000000-0005-0000-0000-00006A020000}"/>
    <cellStyle name="20% - Accent5 3" xfId="623" xr:uid="{00000000-0005-0000-0000-00006B020000}"/>
    <cellStyle name="20% - Accent5_46EE.2011(v1.0)" xfId="624" xr:uid="{00000000-0005-0000-0000-00006C020000}"/>
    <cellStyle name="20% - Accent6" xfId="625" xr:uid="{00000000-0005-0000-0000-00006D020000}"/>
    <cellStyle name="20% - Accent6 2" xfId="626" xr:uid="{00000000-0005-0000-0000-00006E020000}"/>
    <cellStyle name="20% - Accent6 3" xfId="627" xr:uid="{00000000-0005-0000-0000-00006F020000}"/>
    <cellStyle name="20% - Accent6_46EE.2011(v1.0)" xfId="628" xr:uid="{00000000-0005-0000-0000-000070020000}"/>
    <cellStyle name="20% - Акцент1 10" xfId="630" xr:uid="{00000000-0005-0000-0000-000071020000}"/>
    <cellStyle name="20% - Акцент1 11" xfId="629" xr:uid="{00000000-0005-0000-0000-000072020000}"/>
    <cellStyle name="20% - Акцент1 2" xfId="631" xr:uid="{00000000-0005-0000-0000-000073020000}"/>
    <cellStyle name="20% - Акцент1 2 2" xfId="632" xr:uid="{00000000-0005-0000-0000-000074020000}"/>
    <cellStyle name="20% - Акцент1 2 3" xfId="633" xr:uid="{00000000-0005-0000-0000-000075020000}"/>
    <cellStyle name="20% - Акцент1 2_46EE.2011(v1.0)" xfId="634" xr:uid="{00000000-0005-0000-0000-000076020000}"/>
    <cellStyle name="20% - Акцент1 3" xfId="635" xr:uid="{00000000-0005-0000-0000-000077020000}"/>
    <cellStyle name="20% - Акцент1 3 2" xfId="636" xr:uid="{00000000-0005-0000-0000-000078020000}"/>
    <cellStyle name="20% - Акцент1 3 3" xfId="637" xr:uid="{00000000-0005-0000-0000-000079020000}"/>
    <cellStyle name="20% - Акцент1 3_46EE.2011(v1.0)" xfId="638" xr:uid="{00000000-0005-0000-0000-00007A020000}"/>
    <cellStyle name="20% - Акцент1 4" xfId="639" xr:uid="{00000000-0005-0000-0000-00007B020000}"/>
    <cellStyle name="20% - Акцент1 4 2" xfId="640" xr:uid="{00000000-0005-0000-0000-00007C020000}"/>
    <cellStyle name="20% - Акцент1 4 3" xfId="641" xr:uid="{00000000-0005-0000-0000-00007D020000}"/>
    <cellStyle name="20% - Акцент1 4_46EE.2011(v1.0)" xfId="642" xr:uid="{00000000-0005-0000-0000-00007E020000}"/>
    <cellStyle name="20% - Акцент1 5" xfId="643" xr:uid="{00000000-0005-0000-0000-00007F020000}"/>
    <cellStyle name="20% - Акцент1 5 2" xfId="644" xr:uid="{00000000-0005-0000-0000-000080020000}"/>
    <cellStyle name="20% - Акцент1 5 3" xfId="645" xr:uid="{00000000-0005-0000-0000-000081020000}"/>
    <cellStyle name="20% - Акцент1 5_46EE.2011(v1.0)" xfId="646" xr:uid="{00000000-0005-0000-0000-000082020000}"/>
    <cellStyle name="20% - Акцент1 6" xfId="647" xr:uid="{00000000-0005-0000-0000-000083020000}"/>
    <cellStyle name="20% - Акцент1 6 2" xfId="648" xr:uid="{00000000-0005-0000-0000-000084020000}"/>
    <cellStyle name="20% - Акцент1 6 3" xfId="649" xr:uid="{00000000-0005-0000-0000-000085020000}"/>
    <cellStyle name="20% - Акцент1 6_46EE.2011(v1.0)" xfId="650" xr:uid="{00000000-0005-0000-0000-000086020000}"/>
    <cellStyle name="20% - Акцент1 7" xfId="651" xr:uid="{00000000-0005-0000-0000-000087020000}"/>
    <cellStyle name="20% - Акцент1 7 2" xfId="652" xr:uid="{00000000-0005-0000-0000-000088020000}"/>
    <cellStyle name="20% - Акцент1 7 3" xfId="653" xr:uid="{00000000-0005-0000-0000-000089020000}"/>
    <cellStyle name="20% - Акцент1 7_46EE.2011(v1.0)" xfId="654" xr:uid="{00000000-0005-0000-0000-00008A020000}"/>
    <cellStyle name="20% - Акцент1 8" xfId="655" xr:uid="{00000000-0005-0000-0000-00008B020000}"/>
    <cellStyle name="20% - Акцент1 8 2" xfId="656" xr:uid="{00000000-0005-0000-0000-00008C020000}"/>
    <cellStyle name="20% - Акцент1 8 3" xfId="657" xr:uid="{00000000-0005-0000-0000-00008D020000}"/>
    <cellStyle name="20% - Акцент1 8_46EE.2011(v1.0)" xfId="658" xr:uid="{00000000-0005-0000-0000-00008E020000}"/>
    <cellStyle name="20% - Акцент1 9" xfId="659" xr:uid="{00000000-0005-0000-0000-00008F020000}"/>
    <cellStyle name="20% - Акцент1 9 2" xfId="660" xr:uid="{00000000-0005-0000-0000-000090020000}"/>
    <cellStyle name="20% - Акцент1 9 3" xfId="661" xr:uid="{00000000-0005-0000-0000-000091020000}"/>
    <cellStyle name="20% - Акцент1 9_46EE.2011(v1.0)" xfId="662" xr:uid="{00000000-0005-0000-0000-000092020000}"/>
    <cellStyle name="20% - Акцент2 10" xfId="664" xr:uid="{00000000-0005-0000-0000-000093020000}"/>
    <cellStyle name="20% - Акцент2 11" xfId="663" xr:uid="{00000000-0005-0000-0000-000094020000}"/>
    <cellStyle name="20% - Акцент2 2" xfId="665" xr:uid="{00000000-0005-0000-0000-000095020000}"/>
    <cellStyle name="20% - Акцент2 2 2" xfId="666" xr:uid="{00000000-0005-0000-0000-000096020000}"/>
    <cellStyle name="20% - Акцент2 2 3" xfId="667" xr:uid="{00000000-0005-0000-0000-000097020000}"/>
    <cellStyle name="20% - Акцент2 2_46EE.2011(v1.0)" xfId="668" xr:uid="{00000000-0005-0000-0000-000098020000}"/>
    <cellStyle name="20% - Акцент2 3" xfId="669" xr:uid="{00000000-0005-0000-0000-000099020000}"/>
    <cellStyle name="20% - Акцент2 3 2" xfId="670" xr:uid="{00000000-0005-0000-0000-00009A020000}"/>
    <cellStyle name="20% - Акцент2 3 3" xfId="671" xr:uid="{00000000-0005-0000-0000-00009B020000}"/>
    <cellStyle name="20% - Акцент2 3_46EE.2011(v1.0)" xfId="672" xr:uid="{00000000-0005-0000-0000-00009C020000}"/>
    <cellStyle name="20% - Акцент2 4" xfId="673" xr:uid="{00000000-0005-0000-0000-00009D020000}"/>
    <cellStyle name="20% - Акцент2 4 2" xfId="674" xr:uid="{00000000-0005-0000-0000-00009E020000}"/>
    <cellStyle name="20% - Акцент2 4 3" xfId="675" xr:uid="{00000000-0005-0000-0000-00009F020000}"/>
    <cellStyle name="20% - Акцент2 4_46EE.2011(v1.0)" xfId="676" xr:uid="{00000000-0005-0000-0000-0000A0020000}"/>
    <cellStyle name="20% - Акцент2 5" xfId="677" xr:uid="{00000000-0005-0000-0000-0000A1020000}"/>
    <cellStyle name="20% - Акцент2 5 2" xfId="678" xr:uid="{00000000-0005-0000-0000-0000A2020000}"/>
    <cellStyle name="20% - Акцент2 5 3" xfId="679" xr:uid="{00000000-0005-0000-0000-0000A3020000}"/>
    <cellStyle name="20% - Акцент2 5_46EE.2011(v1.0)" xfId="680" xr:uid="{00000000-0005-0000-0000-0000A4020000}"/>
    <cellStyle name="20% - Акцент2 6" xfId="681" xr:uid="{00000000-0005-0000-0000-0000A5020000}"/>
    <cellStyle name="20% - Акцент2 6 2" xfId="682" xr:uid="{00000000-0005-0000-0000-0000A6020000}"/>
    <cellStyle name="20% - Акцент2 6 3" xfId="683" xr:uid="{00000000-0005-0000-0000-0000A7020000}"/>
    <cellStyle name="20% - Акцент2 6_46EE.2011(v1.0)" xfId="684" xr:uid="{00000000-0005-0000-0000-0000A8020000}"/>
    <cellStyle name="20% - Акцент2 7" xfId="685" xr:uid="{00000000-0005-0000-0000-0000A9020000}"/>
    <cellStyle name="20% - Акцент2 7 2" xfId="686" xr:uid="{00000000-0005-0000-0000-0000AA020000}"/>
    <cellStyle name="20% - Акцент2 7 3" xfId="687" xr:uid="{00000000-0005-0000-0000-0000AB020000}"/>
    <cellStyle name="20% - Акцент2 7_46EE.2011(v1.0)" xfId="688" xr:uid="{00000000-0005-0000-0000-0000AC020000}"/>
    <cellStyle name="20% - Акцент2 8" xfId="689" xr:uid="{00000000-0005-0000-0000-0000AD020000}"/>
    <cellStyle name="20% - Акцент2 8 2" xfId="690" xr:uid="{00000000-0005-0000-0000-0000AE020000}"/>
    <cellStyle name="20% - Акцент2 8 3" xfId="691" xr:uid="{00000000-0005-0000-0000-0000AF020000}"/>
    <cellStyle name="20% - Акцент2 8_46EE.2011(v1.0)" xfId="692" xr:uid="{00000000-0005-0000-0000-0000B0020000}"/>
    <cellStyle name="20% - Акцент2 9" xfId="693" xr:uid="{00000000-0005-0000-0000-0000B1020000}"/>
    <cellStyle name="20% - Акцент2 9 2" xfId="694" xr:uid="{00000000-0005-0000-0000-0000B2020000}"/>
    <cellStyle name="20% - Акцент2 9 3" xfId="695" xr:uid="{00000000-0005-0000-0000-0000B3020000}"/>
    <cellStyle name="20% - Акцент2 9_46EE.2011(v1.0)" xfId="696" xr:uid="{00000000-0005-0000-0000-0000B4020000}"/>
    <cellStyle name="20% - Акцент3 10" xfId="698" xr:uid="{00000000-0005-0000-0000-0000B5020000}"/>
    <cellStyle name="20% - Акцент3 11" xfId="697" xr:uid="{00000000-0005-0000-0000-0000B6020000}"/>
    <cellStyle name="20% - Акцент3 2" xfId="699" xr:uid="{00000000-0005-0000-0000-0000B7020000}"/>
    <cellStyle name="20% - Акцент3 2 2" xfId="700" xr:uid="{00000000-0005-0000-0000-0000B8020000}"/>
    <cellStyle name="20% - Акцент3 2 3" xfId="701" xr:uid="{00000000-0005-0000-0000-0000B9020000}"/>
    <cellStyle name="20% - Акцент3 2_46EE.2011(v1.0)" xfId="702" xr:uid="{00000000-0005-0000-0000-0000BA020000}"/>
    <cellStyle name="20% - Акцент3 3" xfId="703" xr:uid="{00000000-0005-0000-0000-0000BB020000}"/>
    <cellStyle name="20% - Акцент3 3 2" xfId="704" xr:uid="{00000000-0005-0000-0000-0000BC020000}"/>
    <cellStyle name="20% - Акцент3 3 3" xfId="705" xr:uid="{00000000-0005-0000-0000-0000BD020000}"/>
    <cellStyle name="20% - Акцент3 3_46EE.2011(v1.0)" xfId="706" xr:uid="{00000000-0005-0000-0000-0000BE020000}"/>
    <cellStyle name="20% - Акцент3 4" xfId="707" xr:uid="{00000000-0005-0000-0000-0000BF020000}"/>
    <cellStyle name="20% - Акцент3 4 2" xfId="708" xr:uid="{00000000-0005-0000-0000-0000C0020000}"/>
    <cellStyle name="20% - Акцент3 4 3" xfId="709" xr:uid="{00000000-0005-0000-0000-0000C1020000}"/>
    <cellStyle name="20% - Акцент3 4_46EE.2011(v1.0)" xfId="710" xr:uid="{00000000-0005-0000-0000-0000C2020000}"/>
    <cellStyle name="20% - Акцент3 5" xfId="711" xr:uid="{00000000-0005-0000-0000-0000C3020000}"/>
    <cellStyle name="20% - Акцент3 5 2" xfId="712" xr:uid="{00000000-0005-0000-0000-0000C4020000}"/>
    <cellStyle name="20% - Акцент3 5 3" xfId="713" xr:uid="{00000000-0005-0000-0000-0000C5020000}"/>
    <cellStyle name="20% - Акцент3 5_46EE.2011(v1.0)" xfId="714" xr:uid="{00000000-0005-0000-0000-0000C6020000}"/>
    <cellStyle name="20% - Акцент3 6" xfId="715" xr:uid="{00000000-0005-0000-0000-0000C7020000}"/>
    <cellStyle name="20% - Акцент3 6 2" xfId="716" xr:uid="{00000000-0005-0000-0000-0000C8020000}"/>
    <cellStyle name="20% - Акцент3 6 3" xfId="717" xr:uid="{00000000-0005-0000-0000-0000C9020000}"/>
    <cellStyle name="20% - Акцент3 6_46EE.2011(v1.0)" xfId="718" xr:uid="{00000000-0005-0000-0000-0000CA020000}"/>
    <cellStyle name="20% - Акцент3 7" xfId="719" xr:uid="{00000000-0005-0000-0000-0000CB020000}"/>
    <cellStyle name="20% - Акцент3 7 2" xfId="720" xr:uid="{00000000-0005-0000-0000-0000CC020000}"/>
    <cellStyle name="20% - Акцент3 7 3" xfId="721" xr:uid="{00000000-0005-0000-0000-0000CD020000}"/>
    <cellStyle name="20% - Акцент3 7_46EE.2011(v1.0)" xfId="722" xr:uid="{00000000-0005-0000-0000-0000CE020000}"/>
    <cellStyle name="20% - Акцент3 8" xfId="723" xr:uid="{00000000-0005-0000-0000-0000CF020000}"/>
    <cellStyle name="20% - Акцент3 8 2" xfId="724" xr:uid="{00000000-0005-0000-0000-0000D0020000}"/>
    <cellStyle name="20% - Акцент3 8 3" xfId="725" xr:uid="{00000000-0005-0000-0000-0000D1020000}"/>
    <cellStyle name="20% - Акцент3 8_46EE.2011(v1.0)" xfId="726" xr:uid="{00000000-0005-0000-0000-0000D2020000}"/>
    <cellStyle name="20% - Акцент3 9" xfId="727" xr:uid="{00000000-0005-0000-0000-0000D3020000}"/>
    <cellStyle name="20% - Акцент3 9 2" xfId="728" xr:uid="{00000000-0005-0000-0000-0000D4020000}"/>
    <cellStyle name="20% - Акцент3 9 3" xfId="729" xr:uid="{00000000-0005-0000-0000-0000D5020000}"/>
    <cellStyle name="20% - Акцент3 9_46EE.2011(v1.0)" xfId="730" xr:uid="{00000000-0005-0000-0000-0000D6020000}"/>
    <cellStyle name="20% - Акцент4 10" xfId="732" xr:uid="{00000000-0005-0000-0000-0000D7020000}"/>
    <cellStyle name="20% - Акцент4 11" xfId="731" xr:uid="{00000000-0005-0000-0000-0000D8020000}"/>
    <cellStyle name="20% - Акцент4 2" xfId="733" xr:uid="{00000000-0005-0000-0000-0000D9020000}"/>
    <cellStyle name="20% - Акцент4 2 2" xfId="734" xr:uid="{00000000-0005-0000-0000-0000DA020000}"/>
    <cellStyle name="20% - Акцент4 2 3" xfId="735" xr:uid="{00000000-0005-0000-0000-0000DB020000}"/>
    <cellStyle name="20% - Акцент4 2_46EE.2011(v1.0)" xfId="736" xr:uid="{00000000-0005-0000-0000-0000DC020000}"/>
    <cellStyle name="20% - Акцент4 3" xfId="737" xr:uid="{00000000-0005-0000-0000-0000DD020000}"/>
    <cellStyle name="20% - Акцент4 3 2" xfId="738" xr:uid="{00000000-0005-0000-0000-0000DE020000}"/>
    <cellStyle name="20% - Акцент4 3 3" xfId="739" xr:uid="{00000000-0005-0000-0000-0000DF020000}"/>
    <cellStyle name="20% - Акцент4 3_46EE.2011(v1.0)" xfId="740" xr:uid="{00000000-0005-0000-0000-0000E0020000}"/>
    <cellStyle name="20% - Акцент4 4" xfId="741" xr:uid="{00000000-0005-0000-0000-0000E1020000}"/>
    <cellStyle name="20% - Акцент4 4 2" xfId="742" xr:uid="{00000000-0005-0000-0000-0000E2020000}"/>
    <cellStyle name="20% - Акцент4 4 3" xfId="743" xr:uid="{00000000-0005-0000-0000-0000E3020000}"/>
    <cellStyle name="20% - Акцент4 4_46EE.2011(v1.0)" xfId="744" xr:uid="{00000000-0005-0000-0000-0000E4020000}"/>
    <cellStyle name="20% - Акцент4 5" xfId="745" xr:uid="{00000000-0005-0000-0000-0000E5020000}"/>
    <cellStyle name="20% - Акцент4 5 2" xfId="746" xr:uid="{00000000-0005-0000-0000-0000E6020000}"/>
    <cellStyle name="20% - Акцент4 5 3" xfId="747" xr:uid="{00000000-0005-0000-0000-0000E7020000}"/>
    <cellStyle name="20% - Акцент4 5_46EE.2011(v1.0)" xfId="748" xr:uid="{00000000-0005-0000-0000-0000E8020000}"/>
    <cellStyle name="20% - Акцент4 6" xfId="749" xr:uid="{00000000-0005-0000-0000-0000E9020000}"/>
    <cellStyle name="20% - Акцент4 6 2" xfId="750" xr:uid="{00000000-0005-0000-0000-0000EA020000}"/>
    <cellStyle name="20% - Акцент4 6 3" xfId="751" xr:uid="{00000000-0005-0000-0000-0000EB020000}"/>
    <cellStyle name="20% - Акцент4 6_46EE.2011(v1.0)" xfId="752" xr:uid="{00000000-0005-0000-0000-0000EC020000}"/>
    <cellStyle name="20% - Акцент4 7" xfId="753" xr:uid="{00000000-0005-0000-0000-0000ED020000}"/>
    <cellStyle name="20% - Акцент4 7 2" xfId="754" xr:uid="{00000000-0005-0000-0000-0000EE020000}"/>
    <cellStyle name="20% - Акцент4 7 3" xfId="755" xr:uid="{00000000-0005-0000-0000-0000EF020000}"/>
    <cellStyle name="20% - Акцент4 7_46EE.2011(v1.0)" xfId="756" xr:uid="{00000000-0005-0000-0000-0000F0020000}"/>
    <cellStyle name="20% - Акцент4 8" xfId="757" xr:uid="{00000000-0005-0000-0000-0000F1020000}"/>
    <cellStyle name="20% - Акцент4 8 2" xfId="758" xr:uid="{00000000-0005-0000-0000-0000F2020000}"/>
    <cellStyle name="20% - Акцент4 8 3" xfId="759" xr:uid="{00000000-0005-0000-0000-0000F3020000}"/>
    <cellStyle name="20% - Акцент4 8_46EE.2011(v1.0)" xfId="760" xr:uid="{00000000-0005-0000-0000-0000F4020000}"/>
    <cellStyle name="20% - Акцент4 9" xfId="761" xr:uid="{00000000-0005-0000-0000-0000F5020000}"/>
    <cellStyle name="20% - Акцент4 9 2" xfId="762" xr:uid="{00000000-0005-0000-0000-0000F6020000}"/>
    <cellStyle name="20% - Акцент4 9 3" xfId="763" xr:uid="{00000000-0005-0000-0000-0000F7020000}"/>
    <cellStyle name="20% - Акцент4 9_46EE.2011(v1.0)" xfId="764" xr:uid="{00000000-0005-0000-0000-0000F8020000}"/>
    <cellStyle name="20% - Акцент5 10" xfId="766" xr:uid="{00000000-0005-0000-0000-0000F9020000}"/>
    <cellStyle name="20% - Акцент5 11" xfId="765" xr:uid="{00000000-0005-0000-0000-0000FA020000}"/>
    <cellStyle name="20% - Акцент5 2" xfId="767" xr:uid="{00000000-0005-0000-0000-0000FB020000}"/>
    <cellStyle name="20% - Акцент5 2 2" xfId="768" xr:uid="{00000000-0005-0000-0000-0000FC020000}"/>
    <cellStyle name="20% - Акцент5 2 3" xfId="769" xr:uid="{00000000-0005-0000-0000-0000FD020000}"/>
    <cellStyle name="20% - Акцент5 2_46EE.2011(v1.0)" xfId="770" xr:uid="{00000000-0005-0000-0000-0000FE020000}"/>
    <cellStyle name="20% - Акцент5 3" xfId="771" xr:uid="{00000000-0005-0000-0000-0000FF020000}"/>
    <cellStyle name="20% - Акцент5 3 2" xfId="772" xr:uid="{00000000-0005-0000-0000-000000030000}"/>
    <cellStyle name="20% - Акцент5 3 3" xfId="773" xr:uid="{00000000-0005-0000-0000-000001030000}"/>
    <cellStyle name="20% - Акцент5 3_46EE.2011(v1.0)" xfId="774" xr:uid="{00000000-0005-0000-0000-000002030000}"/>
    <cellStyle name="20% - Акцент5 4" xfId="775" xr:uid="{00000000-0005-0000-0000-000003030000}"/>
    <cellStyle name="20% - Акцент5 4 2" xfId="776" xr:uid="{00000000-0005-0000-0000-000004030000}"/>
    <cellStyle name="20% - Акцент5 4 3" xfId="777" xr:uid="{00000000-0005-0000-0000-000005030000}"/>
    <cellStyle name="20% - Акцент5 4_46EE.2011(v1.0)" xfId="778" xr:uid="{00000000-0005-0000-0000-000006030000}"/>
    <cellStyle name="20% - Акцент5 5" xfId="779" xr:uid="{00000000-0005-0000-0000-000007030000}"/>
    <cellStyle name="20% - Акцент5 5 2" xfId="780" xr:uid="{00000000-0005-0000-0000-000008030000}"/>
    <cellStyle name="20% - Акцент5 5 3" xfId="781" xr:uid="{00000000-0005-0000-0000-000009030000}"/>
    <cellStyle name="20% - Акцент5 5_46EE.2011(v1.0)" xfId="782" xr:uid="{00000000-0005-0000-0000-00000A030000}"/>
    <cellStyle name="20% - Акцент5 6" xfId="783" xr:uid="{00000000-0005-0000-0000-00000B030000}"/>
    <cellStyle name="20% - Акцент5 6 2" xfId="784" xr:uid="{00000000-0005-0000-0000-00000C030000}"/>
    <cellStyle name="20% - Акцент5 6 3" xfId="785" xr:uid="{00000000-0005-0000-0000-00000D030000}"/>
    <cellStyle name="20% - Акцент5 6_46EE.2011(v1.0)" xfId="786" xr:uid="{00000000-0005-0000-0000-00000E030000}"/>
    <cellStyle name="20% - Акцент5 7" xfId="787" xr:uid="{00000000-0005-0000-0000-00000F030000}"/>
    <cellStyle name="20% - Акцент5 7 2" xfId="788" xr:uid="{00000000-0005-0000-0000-000010030000}"/>
    <cellStyle name="20% - Акцент5 7 3" xfId="789" xr:uid="{00000000-0005-0000-0000-000011030000}"/>
    <cellStyle name="20% - Акцент5 7_46EE.2011(v1.0)" xfId="790" xr:uid="{00000000-0005-0000-0000-000012030000}"/>
    <cellStyle name="20% - Акцент5 8" xfId="791" xr:uid="{00000000-0005-0000-0000-000013030000}"/>
    <cellStyle name="20% - Акцент5 8 2" xfId="792" xr:uid="{00000000-0005-0000-0000-000014030000}"/>
    <cellStyle name="20% - Акцент5 8 3" xfId="793" xr:uid="{00000000-0005-0000-0000-000015030000}"/>
    <cellStyle name="20% - Акцент5 8_46EE.2011(v1.0)" xfId="794" xr:uid="{00000000-0005-0000-0000-000016030000}"/>
    <cellStyle name="20% - Акцент5 9" xfId="795" xr:uid="{00000000-0005-0000-0000-000017030000}"/>
    <cellStyle name="20% - Акцент5 9 2" xfId="796" xr:uid="{00000000-0005-0000-0000-000018030000}"/>
    <cellStyle name="20% - Акцент5 9 3" xfId="797" xr:uid="{00000000-0005-0000-0000-000019030000}"/>
    <cellStyle name="20% - Акцент5 9_46EE.2011(v1.0)" xfId="798" xr:uid="{00000000-0005-0000-0000-00001A030000}"/>
    <cellStyle name="20% - Акцент6 10" xfId="800" xr:uid="{00000000-0005-0000-0000-00001B030000}"/>
    <cellStyle name="20% - Акцент6 11" xfId="799" xr:uid="{00000000-0005-0000-0000-00001C030000}"/>
    <cellStyle name="20% - Акцент6 2" xfId="801" xr:uid="{00000000-0005-0000-0000-00001D030000}"/>
    <cellStyle name="20% - Акцент6 2 2" xfId="802" xr:uid="{00000000-0005-0000-0000-00001E030000}"/>
    <cellStyle name="20% - Акцент6 2 3" xfId="803" xr:uid="{00000000-0005-0000-0000-00001F030000}"/>
    <cellStyle name="20% - Акцент6 2_46EE.2011(v1.0)" xfId="804" xr:uid="{00000000-0005-0000-0000-000020030000}"/>
    <cellStyle name="20% - Акцент6 3" xfId="805" xr:uid="{00000000-0005-0000-0000-000021030000}"/>
    <cellStyle name="20% - Акцент6 3 2" xfId="806" xr:uid="{00000000-0005-0000-0000-000022030000}"/>
    <cellStyle name="20% - Акцент6 3 3" xfId="807" xr:uid="{00000000-0005-0000-0000-000023030000}"/>
    <cellStyle name="20% - Акцент6 3_46EE.2011(v1.0)" xfId="808" xr:uid="{00000000-0005-0000-0000-000024030000}"/>
    <cellStyle name="20% - Акцент6 4" xfId="809" xr:uid="{00000000-0005-0000-0000-000025030000}"/>
    <cellStyle name="20% - Акцент6 4 2" xfId="810" xr:uid="{00000000-0005-0000-0000-000026030000}"/>
    <cellStyle name="20% - Акцент6 4 3" xfId="811" xr:uid="{00000000-0005-0000-0000-000027030000}"/>
    <cellStyle name="20% - Акцент6 4_46EE.2011(v1.0)" xfId="812" xr:uid="{00000000-0005-0000-0000-000028030000}"/>
    <cellStyle name="20% - Акцент6 5" xfId="813" xr:uid="{00000000-0005-0000-0000-000029030000}"/>
    <cellStyle name="20% - Акцент6 5 2" xfId="814" xr:uid="{00000000-0005-0000-0000-00002A030000}"/>
    <cellStyle name="20% - Акцент6 5 3" xfId="815" xr:uid="{00000000-0005-0000-0000-00002B030000}"/>
    <cellStyle name="20% - Акцент6 5_46EE.2011(v1.0)" xfId="816" xr:uid="{00000000-0005-0000-0000-00002C030000}"/>
    <cellStyle name="20% - Акцент6 6" xfId="817" xr:uid="{00000000-0005-0000-0000-00002D030000}"/>
    <cellStyle name="20% - Акцент6 6 2" xfId="818" xr:uid="{00000000-0005-0000-0000-00002E030000}"/>
    <cellStyle name="20% - Акцент6 6 3" xfId="819" xr:uid="{00000000-0005-0000-0000-00002F030000}"/>
    <cellStyle name="20% - Акцент6 6_46EE.2011(v1.0)" xfId="820" xr:uid="{00000000-0005-0000-0000-000030030000}"/>
    <cellStyle name="20% - Акцент6 7" xfId="821" xr:uid="{00000000-0005-0000-0000-000031030000}"/>
    <cellStyle name="20% - Акцент6 7 2" xfId="822" xr:uid="{00000000-0005-0000-0000-000032030000}"/>
    <cellStyle name="20% - Акцент6 7 3" xfId="823" xr:uid="{00000000-0005-0000-0000-000033030000}"/>
    <cellStyle name="20% - Акцент6 7_46EE.2011(v1.0)" xfId="824" xr:uid="{00000000-0005-0000-0000-000034030000}"/>
    <cellStyle name="20% - Акцент6 8" xfId="825" xr:uid="{00000000-0005-0000-0000-000035030000}"/>
    <cellStyle name="20% - Акцент6 8 2" xfId="826" xr:uid="{00000000-0005-0000-0000-000036030000}"/>
    <cellStyle name="20% - Акцент6 8 3" xfId="827" xr:uid="{00000000-0005-0000-0000-000037030000}"/>
    <cellStyle name="20% - Акцент6 8_46EE.2011(v1.0)" xfId="828" xr:uid="{00000000-0005-0000-0000-000038030000}"/>
    <cellStyle name="20% - Акцент6 9" xfId="829" xr:uid="{00000000-0005-0000-0000-000039030000}"/>
    <cellStyle name="20% - Акцент6 9 2" xfId="830" xr:uid="{00000000-0005-0000-0000-00003A030000}"/>
    <cellStyle name="20% - Акцент6 9 3" xfId="831" xr:uid="{00000000-0005-0000-0000-00003B030000}"/>
    <cellStyle name="20% - Акцент6 9_46EE.2011(v1.0)" xfId="832" xr:uid="{00000000-0005-0000-0000-00003C030000}"/>
    <cellStyle name="40% - Accent1" xfId="833" xr:uid="{00000000-0005-0000-0000-00003D030000}"/>
    <cellStyle name="40% - Accent1 2" xfId="834" xr:uid="{00000000-0005-0000-0000-00003E030000}"/>
    <cellStyle name="40% - Accent1 3" xfId="835" xr:uid="{00000000-0005-0000-0000-00003F030000}"/>
    <cellStyle name="40% - Accent1_46EE.2011(v1.0)" xfId="836" xr:uid="{00000000-0005-0000-0000-000040030000}"/>
    <cellStyle name="40% - Accent2" xfId="837" xr:uid="{00000000-0005-0000-0000-000041030000}"/>
    <cellStyle name="40% - Accent2 2" xfId="838" xr:uid="{00000000-0005-0000-0000-000042030000}"/>
    <cellStyle name="40% - Accent2 3" xfId="839" xr:uid="{00000000-0005-0000-0000-000043030000}"/>
    <cellStyle name="40% - Accent2_46EE.2011(v1.0)" xfId="840" xr:uid="{00000000-0005-0000-0000-000044030000}"/>
    <cellStyle name="40% - Accent3" xfId="841" xr:uid="{00000000-0005-0000-0000-000045030000}"/>
    <cellStyle name="40% - Accent3 2" xfId="842" xr:uid="{00000000-0005-0000-0000-000046030000}"/>
    <cellStyle name="40% - Accent3 3" xfId="843" xr:uid="{00000000-0005-0000-0000-000047030000}"/>
    <cellStyle name="40% - Accent3_46EE.2011(v1.0)" xfId="844" xr:uid="{00000000-0005-0000-0000-000048030000}"/>
    <cellStyle name="40% - Accent4" xfId="845" xr:uid="{00000000-0005-0000-0000-000049030000}"/>
    <cellStyle name="40% - Accent4 2" xfId="846" xr:uid="{00000000-0005-0000-0000-00004A030000}"/>
    <cellStyle name="40% - Accent4 3" xfId="847" xr:uid="{00000000-0005-0000-0000-00004B030000}"/>
    <cellStyle name="40% - Accent4_46EE.2011(v1.0)" xfId="848" xr:uid="{00000000-0005-0000-0000-00004C030000}"/>
    <cellStyle name="40% - Accent5" xfId="849" xr:uid="{00000000-0005-0000-0000-00004D030000}"/>
    <cellStyle name="40% - Accent5 2" xfId="850" xr:uid="{00000000-0005-0000-0000-00004E030000}"/>
    <cellStyle name="40% - Accent5 3" xfId="851" xr:uid="{00000000-0005-0000-0000-00004F030000}"/>
    <cellStyle name="40% - Accent5_46EE.2011(v1.0)" xfId="852" xr:uid="{00000000-0005-0000-0000-000050030000}"/>
    <cellStyle name="40% - Accent6" xfId="853" xr:uid="{00000000-0005-0000-0000-000051030000}"/>
    <cellStyle name="40% - Accent6 2" xfId="854" xr:uid="{00000000-0005-0000-0000-000052030000}"/>
    <cellStyle name="40% - Accent6 3" xfId="855" xr:uid="{00000000-0005-0000-0000-000053030000}"/>
    <cellStyle name="40% - Accent6_46EE.2011(v1.0)" xfId="856" xr:uid="{00000000-0005-0000-0000-000054030000}"/>
    <cellStyle name="40% - Акцент1 10" xfId="858" xr:uid="{00000000-0005-0000-0000-000055030000}"/>
    <cellStyle name="40% - Акцент1 11" xfId="857" xr:uid="{00000000-0005-0000-0000-000056030000}"/>
    <cellStyle name="40% - Акцент1 2" xfId="859" xr:uid="{00000000-0005-0000-0000-000057030000}"/>
    <cellStyle name="40% - Акцент1 2 2" xfId="860" xr:uid="{00000000-0005-0000-0000-000058030000}"/>
    <cellStyle name="40% - Акцент1 2 3" xfId="861" xr:uid="{00000000-0005-0000-0000-000059030000}"/>
    <cellStyle name="40% - Акцент1 2_46EE.2011(v1.0)" xfId="862" xr:uid="{00000000-0005-0000-0000-00005A030000}"/>
    <cellStyle name="40% - Акцент1 3" xfId="863" xr:uid="{00000000-0005-0000-0000-00005B030000}"/>
    <cellStyle name="40% - Акцент1 3 2" xfId="864" xr:uid="{00000000-0005-0000-0000-00005C030000}"/>
    <cellStyle name="40% - Акцент1 3 3" xfId="865" xr:uid="{00000000-0005-0000-0000-00005D030000}"/>
    <cellStyle name="40% - Акцент1 3_46EE.2011(v1.0)" xfId="866" xr:uid="{00000000-0005-0000-0000-00005E030000}"/>
    <cellStyle name="40% - Акцент1 4" xfId="867" xr:uid="{00000000-0005-0000-0000-00005F030000}"/>
    <cellStyle name="40% - Акцент1 4 2" xfId="868" xr:uid="{00000000-0005-0000-0000-000060030000}"/>
    <cellStyle name="40% - Акцент1 4 3" xfId="869" xr:uid="{00000000-0005-0000-0000-000061030000}"/>
    <cellStyle name="40% - Акцент1 4_46EE.2011(v1.0)" xfId="870" xr:uid="{00000000-0005-0000-0000-000062030000}"/>
    <cellStyle name="40% - Акцент1 5" xfId="871" xr:uid="{00000000-0005-0000-0000-000063030000}"/>
    <cellStyle name="40% - Акцент1 5 2" xfId="872" xr:uid="{00000000-0005-0000-0000-000064030000}"/>
    <cellStyle name="40% - Акцент1 5 3" xfId="873" xr:uid="{00000000-0005-0000-0000-000065030000}"/>
    <cellStyle name="40% - Акцент1 5_46EE.2011(v1.0)" xfId="874" xr:uid="{00000000-0005-0000-0000-000066030000}"/>
    <cellStyle name="40% - Акцент1 6" xfId="875" xr:uid="{00000000-0005-0000-0000-000067030000}"/>
    <cellStyle name="40% - Акцент1 6 2" xfId="876" xr:uid="{00000000-0005-0000-0000-000068030000}"/>
    <cellStyle name="40% - Акцент1 6 3" xfId="877" xr:uid="{00000000-0005-0000-0000-000069030000}"/>
    <cellStyle name="40% - Акцент1 6_46EE.2011(v1.0)" xfId="878" xr:uid="{00000000-0005-0000-0000-00006A030000}"/>
    <cellStyle name="40% - Акцент1 7" xfId="879" xr:uid="{00000000-0005-0000-0000-00006B030000}"/>
    <cellStyle name="40% - Акцент1 7 2" xfId="880" xr:uid="{00000000-0005-0000-0000-00006C030000}"/>
    <cellStyle name="40% - Акцент1 7 3" xfId="881" xr:uid="{00000000-0005-0000-0000-00006D030000}"/>
    <cellStyle name="40% - Акцент1 7_46EE.2011(v1.0)" xfId="882" xr:uid="{00000000-0005-0000-0000-00006E030000}"/>
    <cellStyle name="40% - Акцент1 8" xfId="883" xr:uid="{00000000-0005-0000-0000-00006F030000}"/>
    <cellStyle name="40% - Акцент1 8 2" xfId="884" xr:uid="{00000000-0005-0000-0000-000070030000}"/>
    <cellStyle name="40% - Акцент1 8 3" xfId="885" xr:uid="{00000000-0005-0000-0000-000071030000}"/>
    <cellStyle name="40% - Акцент1 8_46EE.2011(v1.0)" xfId="886" xr:uid="{00000000-0005-0000-0000-000072030000}"/>
    <cellStyle name="40% - Акцент1 9" xfId="887" xr:uid="{00000000-0005-0000-0000-000073030000}"/>
    <cellStyle name="40% - Акцент1 9 2" xfId="888" xr:uid="{00000000-0005-0000-0000-000074030000}"/>
    <cellStyle name="40% - Акцент1 9 3" xfId="889" xr:uid="{00000000-0005-0000-0000-000075030000}"/>
    <cellStyle name="40% - Акцент1 9_46EE.2011(v1.0)" xfId="890" xr:uid="{00000000-0005-0000-0000-000076030000}"/>
    <cellStyle name="40% - Акцент2 10" xfId="892" xr:uid="{00000000-0005-0000-0000-000077030000}"/>
    <cellStyle name="40% - Акцент2 11" xfId="891" xr:uid="{00000000-0005-0000-0000-000078030000}"/>
    <cellStyle name="40% - Акцент2 2" xfId="893" xr:uid="{00000000-0005-0000-0000-000079030000}"/>
    <cellStyle name="40% - Акцент2 2 2" xfId="894" xr:uid="{00000000-0005-0000-0000-00007A030000}"/>
    <cellStyle name="40% - Акцент2 2 3" xfId="895" xr:uid="{00000000-0005-0000-0000-00007B030000}"/>
    <cellStyle name="40% - Акцент2 2_46EE.2011(v1.0)" xfId="896" xr:uid="{00000000-0005-0000-0000-00007C030000}"/>
    <cellStyle name="40% - Акцент2 3" xfId="897" xr:uid="{00000000-0005-0000-0000-00007D030000}"/>
    <cellStyle name="40% - Акцент2 3 2" xfId="898" xr:uid="{00000000-0005-0000-0000-00007E030000}"/>
    <cellStyle name="40% - Акцент2 3 3" xfId="899" xr:uid="{00000000-0005-0000-0000-00007F030000}"/>
    <cellStyle name="40% - Акцент2 3_46EE.2011(v1.0)" xfId="900" xr:uid="{00000000-0005-0000-0000-000080030000}"/>
    <cellStyle name="40% - Акцент2 4" xfId="901" xr:uid="{00000000-0005-0000-0000-000081030000}"/>
    <cellStyle name="40% - Акцент2 4 2" xfId="902" xr:uid="{00000000-0005-0000-0000-000082030000}"/>
    <cellStyle name="40% - Акцент2 4 3" xfId="903" xr:uid="{00000000-0005-0000-0000-000083030000}"/>
    <cellStyle name="40% - Акцент2 4_46EE.2011(v1.0)" xfId="904" xr:uid="{00000000-0005-0000-0000-000084030000}"/>
    <cellStyle name="40% - Акцент2 5" xfId="905" xr:uid="{00000000-0005-0000-0000-000085030000}"/>
    <cellStyle name="40% - Акцент2 5 2" xfId="906" xr:uid="{00000000-0005-0000-0000-000086030000}"/>
    <cellStyle name="40% - Акцент2 5 3" xfId="907" xr:uid="{00000000-0005-0000-0000-000087030000}"/>
    <cellStyle name="40% - Акцент2 5_46EE.2011(v1.0)" xfId="908" xr:uid="{00000000-0005-0000-0000-000088030000}"/>
    <cellStyle name="40% - Акцент2 6" xfId="909" xr:uid="{00000000-0005-0000-0000-000089030000}"/>
    <cellStyle name="40% - Акцент2 6 2" xfId="910" xr:uid="{00000000-0005-0000-0000-00008A030000}"/>
    <cellStyle name="40% - Акцент2 6 3" xfId="911" xr:uid="{00000000-0005-0000-0000-00008B030000}"/>
    <cellStyle name="40% - Акцент2 6_46EE.2011(v1.0)" xfId="912" xr:uid="{00000000-0005-0000-0000-00008C030000}"/>
    <cellStyle name="40% - Акцент2 7" xfId="913" xr:uid="{00000000-0005-0000-0000-00008D030000}"/>
    <cellStyle name="40% - Акцент2 7 2" xfId="914" xr:uid="{00000000-0005-0000-0000-00008E030000}"/>
    <cellStyle name="40% - Акцент2 7 3" xfId="915" xr:uid="{00000000-0005-0000-0000-00008F030000}"/>
    <cellStyle name="40% - Акцент2 7_46EE.2011(v1.0)" xfId="916" xr:uid="{00000000-0005-0000-0000-000090030000}"/>
    <cellStyle name="40% - Акцент2 8" xfId="917" xr:uid="{00000000-0005-0000-0000-000091030000}"/>
    <cellStyle name="40% - Акцент2 8 2" xfId="918" xr:uid="{00000000-0005-0000-0000-000092030000}"/>
    <cellStyle name="40% - Акцент2 8 3" xfId="919" xr:uid="{00000000-0005-0000-0000-000093030000}"/>
    <cellStyle name="40% - Акцент2 8_46EE.2011(v1.0)" xfId="920" xr:uid="{00000000-0005-0000-0000-000094030000}"/>
    <cellStyle name="40% - Акцент2 9" xfId="921" xr:uid="{00000000-0005-0000-0000-000095030000}"/>
    <cellStyle name="40% - Акцент2 9 2" xfId="922" xr:uid="{00000000-0005-0000-0000-000096030000}"/>
    <cellStyle name="40% - Акцент2 9 3" xfId="923" xr:uid="{00000000-0005-0000-0000-000097030000}"/>
    <cellStyle name="40% - Акцент2 9_46EE.2011(v1.0)" xfId="924" xr:uid="{00000000-0005-0000-0000-000098030000}"/>
    <cellStyle name="40% - Акцент3 10" xfId="926" xr:uid="{00000000-0005-0000-0000-000099030000}"/>
    <cellStyle name="40% - Акцент3 11" xfId="925" xr:uid="{00000000-0005-0000-0000-00009A030000}"/>
    <cellStyle name="40% - Акцент3 2" xfId="927" xr:uid="{00000000-0005-0000-0000-00009B030000}"/>
    <cellStyle name="40% - Акцент3 2 2" xfId="928" xr:uid="{00000000-0005-0000-0000-00009C030000}"/>
    <cellStyle name="40% - Акцент3 2 3" xfId="929" xr:uid="{00000000-0005-0000-0000-00009D030000}"/>
    <cellStyle name="40% - Акцент3 2_46EE.2011(v1.0)" xfId="930" xr:uid="{00000000-0005-0000-0000-00009E030000}"/>
    <cellStyle name="40% - Акцент3 3" xfId="931" xr:uid="{00000000-0005-0000-0000-00009F030000}"/>
    <cellStyle name="40% - Акцент3 3 2" xfId="932" xr:uid="{00000000-0005-0000-0000-0000A0030000}"/>
    <cellStyle name="40% - Акцент3 3 3" xfId="933" xr:uid="{00000000-0005-0000-0000-0000A1030000}"/>
    <cellStyle name="40% - Акцент3 3_46EE.2011(v1.0)" xfId="934" xr:uid="{00000000-0005-0000-0000-0000A2030000}"/>
    <cellStyle name="40% - Акцент3 4" xfId="935" xr:uid="{00000000-0005-0000-0000-0000A3030000}"/>
    <cellStyle name="40% - Акцент3 4 2" xfId="936" xr:uid="{00000000-0005-0000-0000-0000A4030000}"/>
    <cellStyle name="40% - Акцент3 4 3" xfId="937" xr:uid="{00000000-0005-0000-0000-0000A5030000}"/>
    <cellStyle name="40% - Акцент3 4_46EE.2011(v1.0)" xfId="938" xr:uid="{00000000-0005-0000-0000-0000A6030000}"/>
    <cellStyle name="40% - Акцент3 5" xfId="939" xr:uid="{00000000-0005-0000-0000-0000A7030000}"/>
    <cellStyle name="40% - Акцент3 5 2" xfId="940" xr:uid="{00000000-0005-0000-0000-0000A8030000}"/>
    <cellStyle name="40% - Акцент3 5 3" xfId="941" xr:uid="{00000000-0005-0000-0000-0000A9030000}"/>
    <cellStyle name="40% - Акцент3 5_46EE.2011(v1.0)" xfId="942" xr:uid="{00000000-0005-0000-0000-0000AA030000}"/>
    <cellStyle name="40% - Акцент3 6" xfId="943" xr:uid="{00000000-0005-0000-0000-0000AB030000}"/>
    <cellStyle name="40% - Акцент3 6 2" xfId="944" xr:uid="{00000000-0005-0000-0000-0000AC030000}"/>
    <cellStyle name="40% - Акцент3 6 3" xfId="945" xr:uid="{00000000-0005-0000-0000-0000AD030000}"/>
    <cellStyle name="40% - Акцент3 6_46EE.2011(v1.0)" xfId="946" xr:uid="{00000000-0005-0000-0000-0000AE030000}"/>
    <cellStyle name="40% - Акцент3 7" xfId="947" xr:uid="{00000000-0005-0000-0000-0000AF030000}"/>
    <cellStyle name="40% - Акцент3 7 2" xfId="948" xr:uid="{00000000-0005-0000-0000-0000B0030000}"/>
    <cellStyle name="40% - Акцент3 7 3" xfId="949" xr:uid="{00000000-0005-0000-0000-0000B1030000}"/>
    <cellStyle name="40% - Акцент3 7_46EE.2011(v1.0)" xfId="950" xr:uid="{00000000-0005-0000-0000-0000B2030000}"/>
    <cellStyle name="40% - Акцент3 8" xfId="951" xr:uid="{00000000-0005-0000-0000-0000B3030000}"/>
    <cellStyle name="40% - Акцент3 8 2" xfId="952" xr:uid="{00000000-0005-0000-0000-0000B4030000}"/>
    <cellStyle name="40% - Акцент3 8 3" xfId="953" xr:uid="{00000000-0005-0000-0000-0000B5030000}"/>
    <cellStyle name="40% - Акцент3 8_46EE.2011(v1.0)" xfId="954" xr:uid="{00000000-0005-0000-0000-0000B6030000}"/>
    <cellStyle name="40% - Акцент3 9" xfId="955" xr:uid="{00000000-0005-0000-0000-0000B7030000}"/>
    <cellStyle name="40% - Акцент3 9 2" xfId="956" xr:uid="{00000000-0005-0000-0000-0000B8030000}"/>
    <cellStyle name="40% - Акцент3 9 3" xfId="957" xr:uid="{00000000-0005-0000-0000-0000B9030000}"/>
    <cellStyle name="40% - Акцент3 9_46EE.2011(v1.0)" xfId="958" xr:uid="{00000000-0005-0000-0000-0000BA030000}"/>
    <cellStyle name="40% - Акцент4 10" xfId="960" xr:uid="{00000000-0005-0000-0000-0000BB030000}"/>
    <cellStyle name="40% - Акцент4 11" xfId="959" xr:uid="{00000000-0005-0000-0000-0000BC030000}"/>
    <cellStyle name="40% - Акцент4 2" xfId="961" xr:uid="{00000000-0005-0000-0000-0000BD030000}"/>
    <cellStyle name="40% - Акцент4 2 2" xfId="962" xr:uid="{00000000-0005-0000-0000-0000BE030000}"/>
    <cellStyle name="40% - Акцент4 2 3" xfId="963" xr:uid="{00000000-0005-0000-0000-0000BF030000}"/>
    <cellStyle name="40% - Акцент4 2_46EE.2011(v1.0)" xfId="964" xr:uid="{00000000-0005-0000-0000-0000C0030000}"/>
    <cellStyle name="40% - Акцент4 3" xfId="965" xr:uid="{00000000-0005-0000-0000-0000C1030000}"/>
    <cellStyle name="40% - Акцент4 3 2" xfId="966" xr:uid="{00000000-0005-0000-0000-0000C2030000}"/>
    <cellStyle name="40% - Акцент4 3 3" xfId="967" xr:uid="{00000000-0005-0000-0000-0000C3030000}"/>
    <cellStyle name="40% - Акцент4 3_46EE.2011(v1.0)" xfId="968" xr:uid="{00000000-0005-0000-0000-0000C4030000}"/>
    <cellStyle name="40% - Акцент4 4" xfId="969" xr:uid="{00000000-0005-0000-0000-0000C5030000}"/>
    <cellStyle name="40% - Акцент4 4 2" xfId="970" xr:uid="{00000000-0005-0000-0000-0000C6030000}"/>
    <cellStyle name="40% - Акцент4 4 3" xfId="971" xr:uid="{00000000-0005-0000-0000-0000C7030000}"/>
    <cellStyle name="40% - Акцент4 4_46EE.2011(v1.0)" xfId="972" xr:uid="{00000000-0005-0000-0000-0000C8030000}"/>
    <cellStyle name="40% - Акцент4 5" xfId="973" xr:uid="{00000000-0005-0000-0000-0000C9030000}"/>
    <cellStyle name="40% - Акцент4 5 2" xfId="974" xr:uid="{00000000-0005-0000-0000-0000CA030000}"/>
    <cellStyle name="40% - Акцент4 5 3" xfId="975" xr:uid="{00000000-0005-0000-0000-0000CB030000}"/>
    <cellStyle name="40% - Акцент4 5_46EE.2011(v1.0)" xfId="976" xr:uid="{00000000-0005-0000-0000-0000CC030000}"/>
    <cellStyle name="40% - Акцент4 6" xfId="977" xr:uid="{00000000-0005-0000-0000-0000CD030000}"/>
    <cellStyle name="40% - Акцент4 6 2" xfId="978" xr:uid="{00000000-0005-0000-0000-0000CE030000}"/>
    <cellStyle name="40% - Акцент4 6 3" xfId="979" xr:uid="{00000000-0005-0000-0000-0000CF030000}"/>
    <cellStyle name="40% - Акцент4 6_46EE.2011(v1.0)" xfId="980" xr:uid="{00000000-0005-0000-0000-0000D0030000}"/>
    <cellStyle name="40% - Акцент4 7" xfId="981" xr:uid="{00000000-0005-0000-0000-0000D1030000}"/>
    <cellStyle name="40% - Акцент4 7 2" xfId="982" xr:uid="{00000000-0005-0000-0000-0000D2030000}"/>
    <cellStyle name="40% - Акцент4 7 3" xfId="983" xr:uid="{00000000-0005-0000-0000-0000D3030000}"/>
    <cellStyle name="40% - Акцент4 7_46EE.2011(v1.0)" xfId="984" xr:uid="{00000000-0005-0000-0000-0000D4030000}"/>
    <cellStyle name="40% - Акцент4 8" xfId="985" xr:uid="{00000000-0005-0000-0000-0000D5030000}"/>
    <cellStyle name="40% - Акцент4 8 2" xfId="986" xr:uid="{00000000-0005-0000-0000-0000D6030000}"/>
    <cellStyle name="40% - Акцент4 8 3" xfId="987" xr:uid="{00000000-0005-0000-0000-0000D7030000}"/>
    <cellStyle name="40% - Акцент4 8_46EE.2011(v1.0)" xfId="988" xr:uid="{00000000-0005-0000-0000-0000D8030000}"/>
    <cellStyle name="40% - Акцент4 9" xfId="989" xr:uid="{00000000-0005-0000-0000-0000D9030000}"/>
    <cellStyle name="40% - Акцент4 9 2" xfId="990" xr:uid="{00000000-0005-0000-0000-0000DA030000}"/>
    <cellStyle name="40% - Акцент4 9 3" xfId="991" xr:uid="{00000000-0005-0000-0000-0000DB030000}"/>
    <cellStyle name="40% - Акцент4 9_46EE.2011(v1.0)" xfId="992" xr:uid="{00000000-0005-0000-0000-0000DC030000}"/>
    <cellStyle name="40% - Акцент5 10" xfId="994" xr:uid="{00000000-0005-0000-0000-0000DD030000}"/>
    <cellStyle name="40% - Акцент5 11" xfId="993" xr:uid="{00000000-0005-0000-0000-0000DE030000}"/>
    <cellStyle name="40% - Акцент5 2" xfId="995" xr:uid="{00000000-0005-0000-0000-0000DF030000}"/>
    <cellStyle name="40% - Акцент5 2 2" xfId="996" xr:uid="{00000000-0005-0000-0000-0000E0030000}"/>
    <cellStyle name="40% - Акцент5 2 3" xfId="997" xr:uid="{00000000-0005-0000-0000-0000E1030000}"/>
    <cellStyle name="40% - Акцент5 2_46EE.2011(v1.0)" xfId="998" xr:uid="{00000000-0005-0000-0000-0000E2030000}"/>
    <cellStyle name="40% - Акцент5 3" xfId="999" xr:uid="{00000000-0005-0000-0000-0000E3030000}"/>
    <cellStyle name="40% - Акцент5 3 2" xfId="1000" xr:uid="{00000000-0005-0000-0000-0000E4030000}"/>
    <cellStyle name="40% - Акцент5 3 3" xfId="1001" xr:uid="{00000000-0005-0000-0000-0000E5030000}"/>
    <cellStyle name="40% - Акцент5 3_46EE.2011(v1.0)" xfId="1002" xr:uid="{00000000-0005-0000-0000-0000E6030000}"/>
    <cellStyle name="40% - Акцент5 4" xfId="1003" xr:uid="{00000000-0005-0000-0000-0000E7030000}"/>
    <cellStyle name="40% - Акцент5 4 2" xfId="1004" xr:uid="{00000000-0005-0000-0000-0000E8030000}"/>
    <cellStyle name="40% - Акцент5 4 3" xfId="1005" xr:uid="{00000000-0005-0000-0000-0000E9030000}"/>
    <cellStyle name="40% - Акцент5 4_46EE.2011(v1.0)" xfId="1006" xr:uid="{00000000-0005-0000-0000-0000EA030000}"/>
    <cellStyle name="40% - Акцент5 5" xfId="1007" xr:uid="{00000000-0005-0000-0000-0000EB030000}"/>
    <cellStyle name="40% - Акцент5 5 2" xfId="1008" xr:uid="{00000000-0005-0000-0000-0000EC030000}"/>
    <cellStyle name="40% - Акцент5 5 3" xfId="1009" xr:uid="{00000000-0005-0000-0000-0000ED030000}"/>
    <cellStyle name="40% - Акцент5 5_46EE.2011(v1.0)" xfId="1010" xr:uid="{00000000-0005-0000-0000-0000EE030000}"/>
    <cellStyle name="40% - Акцент5 6" xfId="1011" xr:uid="{00000000-0005-0000-0000-0000EF030000}"/>
    <cellStyle name="40% - Акцент5 6 2" xfId="1012" xr:uid="{00000000-0005-0000-0000-0000F0030000}"/>
    <cellStyle name="40% - Акцент5 6 3" xfId="1013" xr:uid="{00000000-0005-0000-0000-0000F1030000}"/>
    <cellStyle name="40% - Акцент5 6_46EE.2011(v1.0)" xfId="1014" xr:uid="{00000000-0005-0000-0000-0000F2030000}"/>
    <cellStyle name="40% - Акцент5 7" xfId="1015" xr:uid="{00000000-0005-0000-0000-0000F3030000}"/>
    <cellStyle name="40% - Акцент5 7 2" xfId="1016" xr:uid="{00000000-0005-0000-0000-0000F4030000}"/>
    <cellStyle name="40% - Акцент5 7 3" xfId="1017" xr:uid="{00000000-0005-0000-0000-0000F5030000}"/>
    <cellStyle name="40% - Акцент5 7_46EE.2011(v1.0)" xfId="1018" xr:uid="{00000000-0005-0000-0000-0000F6030000}"/>
    <cellStyle name="40% - Акцент5 8" xfId="1019" xr:uid="{00000000-0005-0000-0000-0000F7030000}"/>
    <cellStyle name="40% - Акцент5 8 2" xfId="1020" xr:uid="{00000000-0005-0000-0000-0000F8030000}"/>
    <cellStyle name="40% - Акцент5 8 3" xfId="1021" xr:uid="{00000000-0005-0000-0000-0000F9030000}"/>
    <cellStyle name="40% - Акцент5 8_46EE.2011(v1.0)" xfId="1022" xr:uid="{00000000-0005-0000-0000-0000FA030000}"/>
    <cellStyle name="40% - Акцент5 9" xfId="1023" xr:uid="{00000000-0005-0000-0000-0000FB030000}"/>
    <cellStyle name="40% - Акцент5 9 2" xfId="1024" xr:uid="{00000000-0005-0000-0000-0000FC030000}"/>
    <cellStyle name="40% - Акцент5 9 3" xfId="1025" xr:uid="{00000000-0005-0000-0000-0000FD030000}"/>
    <cellStyle name="40% - Акцент5 9_46EE.2011(v1.0)" xfId="1026" xr:uid="{00000000-0005-0000-0000-0000FE030000}"/>
    <cellStyle name="40% - Акцент6 10" xfId="1028" xr:uid="{00000000-0005-0000-0000-0000FF030000}"/>
    <cellStyle name="40% - Акцент6 11" xfId="1027" xr:uid="{00000000-0005-0000-0000-000000040000}"/>
    <cellStyle name="40% - Акцент6 2" xfId="1029" xr:uid="{00000000-0005-0000-0000-000001040000}"/>
    <cellStyle name="40% - Акцент6 2 2" xfId="1030" xr:uid="{00000000-0005-0000-0000-000002040000}"/>
    <cellStyle name="40% - Акцент6 2 3" xfId="1031" xr:uid="{00000000-0005-0000-0000-000003040000}"/>
    <cellStyle name="40% - Акцент6 2_46EE.2011(v1.0)" xfId="1032" xr:uid="{00000000-0005-0000-0000-000004040000}"/>
    <cellStyle name="40% - Акцент6 3" xfId="1033" xr:uid="{00000000-0005-0000-0000-000005040000}"/>
    <cellStyle name="40% - Акцент6 3 2" xfId="1034" xr:uid="{00000000-0005-0000-0000-000006040000}"/>
    <cellStyle name="40% - Акцент6 3 3" xfId="1035" xr:uid="{00000000-0005-0000-0000-000007040000}"/>
    <cellStyle name="40% - Акцент6 3_46EE.2011(v1.0)" xfId="1036" xr:uid="{00000000-0005-0000-0000-000008040000}"/>
    <cellStyle name="40% - Акцент6 4" xfId="1037" xr:uid="{00000000-0005-0000-0000-000009040000}"/>
    <cellStyle name="40% - Акцент6 4 2" xfId="1038" xr:uid="{00000000-0005-0000-0000-00000A040000}"/>
    <cellStyle name="40% - Акцент6 4 3" xfId="1039" xr:uid="{00000000-0005-0000-0000-00000B040000}"/>
    <cellStyle name="40% - Акцент6 4_46EE.2011(v1.0)" xfId="1040" xr:uid="{00000000-0005-0000-0000-00000C040000}"/>
    <cellStyle name="40% - Акцент6 5" xfId="1041" xr:uid="{00000000-0005-0000-0000-00000D040000}"/>
    <cellStyle name="40% - Акцент6 5 2" xfId="1042" xr:uid="{00000000-0005-0000-0000-00000E040000}"/>
    <cellStyle name="40% - Акцент6 5 3" xfId="1043" xr:uid="{00000000-0005-0000-0000-00000F040000}"/>
    <cellStyle name="40% - Акцент6 5_46EE.2011(v1.0)" xfId="1044" xr:uid="{00000000-0005-0000-0000-000010040000}"/>
    <cellStyle name="40% - Акцент6 6" xfId="1045" xr:uid="{00000000-0005-0000-0000-000011040000}"/>
    <cellStyle name="40% - Акцент6 6 2" xfId="1046" xr:uid="{00000000-0005-0000-0000-000012040000}"/>
    <cellStyle name="40% - Акцент6 6 3" xfId="1047" xr:uid="{00000000-0005-0000-0000-000013040000}"/>
    <cellStyle name="40% - Акцент6 6_46EE.2011(v1.0)" xfId="1048" xr:uid="{00000000-0005-0000-0000-000014040000}"/>
    <cellStyle name="40% - Акцент6 7" xfId="1049" xr:uid="{00000000-0005-0000-0000-000015040000}"/>
    <cellStyle name="40% - Акцент6 7 2" xfId="1050" xr:uid="{00000000-0005-0000-0000-000016040000}"/>
    <cellStyle name="40% - Акцент6 7 3" xfId="1051" xr:uid="{00000000-0005-0000-0000-000017040000}"/>
    <cellStyle name="40% - Акцент6 7_46EE.2011(v1.0)" xfId="1052" xr:uid="{00000000-0005-0000-0000-000018040000}"/>
    <cellStyle name="40% - Акцент6 8" xfId="1053" xr:uid="{00000000-0005-0000-0000-000019040000}"/>
    <cellStyle name="40% - Акцент6 8 2" xfId="1054" xr:uid="{00000000-0005-0000-0000-00001A040000}"/>
    <cellStyle name="40% - Акцент6 8 3" xfId="1055" xr:uid="{00000000-0005-0000-0000-00001B040000}"/>
    <cellStyle name="40% - Акцент6 8_46EE.2011(v1.0)" xfId="1056" xr:uid="{00000000-0005-0000-0000-00001C040000}"/>
    <cellStyle name="40% - Акцент6 9" xfId="1057" xr:uid="{00000000-0005-0000-0000-00001D040000}"/>
    <cellStyle name="40% - Акцент6 9 2" xfId="1058" xr:uid="{00000000-0005-0000-0000-00001E040000}"/>
    <cellStyle name="40% - Акцент6 9 3" xfId="1059" xr:uid="{00000000-0005-0000-0000-00001F040000}"/>
    <cellStyle name="40% - Акцент6 9_46EE.2011(v1.0)" xfId="1060" xr:uid="{00000000-0005-0000-0000-000020040000}"/>
    <cellStyle name="60% - Accent1" xfId="1061" xr:uid="{00000000-0005-0000-0000-000021040000}"/>
    <cellStyle name="60% - Accent2" xfId="1062" xr:uid="{00000000-0005-0000-0000-000022040000}"/>
    <cellStyle name="60% - Accent3" xfId="1063" xr:uid="{00000000-0005-0000-0000-000023040000}"/>
    <cellStyle name="60% - Accent4" xfId="1064" xr:uid="{00000000-0005-0000-0000-000024040000}"/>
    <cellStyle name="60% - Accent5" xfId="1065" xr:uid="{00000000-0005-0000-0000-000025040000}"/>
    <cellStyle name="60% - Accent6" xfId="1066" xr:uid="{00000000-0005-0000-0000-000026040000}"/>
    <cellStyle name="60% - Акцент1 10" xfId="1068" xr:uid="{00000000-0005-0000-0000-000027040000}"/>
    <cellStyle name="60% - Акцент1 11" xfId="1067" xr:uid="{00000000-0005-0000-0000-000028040000}"/>
    <cellStyle name="60% - Акцент1 2" xfId="1069" xr:uid="{00000000-0005-0000-0000-000029040000}"/>
    <cellStyle name="60% - Акцент1 2 2" xfId="1070" xr:uid="{00000000-0005-0000-0000-00002A040000}"/>
    <cellStyle name="60% - Акцент1 3" xfId="1071" xr:uid="{00000000-0005-0000-0000-00002B040000}"/>
    <cellStyle name="60% - Акцент1 3 2" xfId="1072" xr:uid="{00000000-0005-0000-0000-00002C040000}"/>
    <cellStyle name="60% - Акцент1 4" xfId="1073" xr:uid="{00000000-0005-0000-0000-00002D040000}"/>
    <cellStyle name="60% - Акцент1 4 2" xfId="1074" xr:uid="{00000000-0005-0000-0000-00002E040000}"/>
    <cellStyle name="60% - Акцент1 5" xfId="1075" xr:uid="{00000000-0005-0000-0000-00002F040000}"/>
    <cellStyle name="60% - Акцент1 5 2" xfId="1076" xr:uid="{00000000-0005-0000-0000-000030040000}"/>
    <cellStyle name="60% - Акцент1 6" xfId="1077" xr:uid="{00000000-0005-0000-0000-000031040000}"/>
    <cellStyle name="60% - Акцент1 6 2" xfId="1078" xr:uid="{00000000-0005-0000-0000-000032040000}"/>
    <cellStyle name="60% - Акцент1 7" xfId="1079" xr:uid="{00000000-0005-0000-0000-000033040000}"/>
    <cellStyle name="60% - Акцент1 7 2" xfId="1080" xr:uid="{00000000-0005-0000-0000-000034040000}"/>
    <cellStyle name="60% - Акцент1 8" xfId="1081" xr:uid="{00000000-0005-0000-0000-000035040000}"/>
    <cellStyle name="60% - Акцент1 8 2" xfId="1082" xr:uid="{00000000-0005-0000-0000-000036040000}"/>
    <cellStyle name="60% - Акцент1 9" xfId="1083" xr:uid="{00000000-0005-0000-0000-000037040000}"/>
    <cellStyle name="60% - Акцент1 9 2" xfId="1084" xr:uid="{00000000-0005-0000-0000-000038040000}"/>
    <cellStyle name="60% - Акцент2 10" xfId="1086" xr:uid="{00000000-0005-0000-0000-000039040000}"/>
    <cellStyle name="60% - Акцент2 11" xfId="1085" xr:uid="{00000000-0005-0000-0000-00003A040000}"/>
    <cellStyle name="60% - Акцент2 2" xfId="1087" xr:uid="{00000000-0005-0000-0000-00003B040000}"/>
    <cellStyle name="60% - Акцент2 2 2" xfId="1088" xr:uid="{00000000-0005-0000-0000-00003C040000}"/>
    <cellStyle name="60% - Акцент2 3" xfId="1089" xr:uid="{00000000-0005-0000-0000-00003D040000}"/>
    <cellStyle name="60% - Акцент2 3 2" xfId="1090" xr:uid="{00000000-0005-0000-0000-00003E040000}"/>
    <cellStyle name="60% - Акцент2 4" xfId="1091" xr:uid="{00000000-0005-0000-0000-00003F040000}"/>
    <cellStyle name="60% - Акцент2 4 2" xfId="1092" xr:uid="{00000000-0005-0000-0000-000040040000}"/>
    <cellStyle name="60% - Акцент2 5" xfId="1093" xr:uid="{00000000-0005-0000-0000-000041040000}"/>
    <cellStyle name="60% - Акцент2 5 2" xfId="1094" xr:uid="{00000000-0005-0000-0000-000042040000}"/>
    <cellStyle name="60% - Акцент2 6" xfId="1095" xr:uid="{00000000-0005-0000-0000-000043040000}"/>
    <cellStyle name="60% - Акцент2 6 2" xfId="1096" xr:uid="{00000000-0005-0000-0000-000044040000}"/>
    <cellStyle name="60% - Акцент2 7" xfId="1097" xr:uid="{00000000-0005-0000-0000-000045040000}"/>
    <cellStyle name="60% - Акцент2 7 2" xfId="1098" xr:uid="{00000000-0005-0000-0000-000046040000}"/>
    <cellStyle name="60% - Акцент2 8" xfId="1099" xr:uid="{00000000-0005-0000-0000-000047040000}"/>
    <cellStyle name="60% - Акцент2 8 2" xfId="1100" xr:uid="{00000000-0005-0000-0000-000048040000}"/>
    <cellStyle name="60% - Акцент2 9" xfId="1101" xr:uid="{00000000-0005-0000-0000-000049040000}"/>
    <cellStyle name="60% - Акцент2 9 2" xfId="1102" xr:uid="{00000000-0005-0000-0000-00004A040000}"/>
    <cellStyle name="60% - Акцент3 10" xfId="1104" xr:uid="{00000000-0005-0000-0000-00004B040000}"/>
    <cellStyle name="60% - Акцент3 11" xfId="1103" xr:uid="{00000000-0005-0000-0000-00004C040000}"/>
    <cellStyle name="60% - Акцент3 2" xfId="1105" xr:uid="{00000000-0005-0000-0000-00004D040000}"/>
    <cellStyle name="60% - Акцент3 2 2" xfId="1106" xr:uid="{00000000-0005-0000-0000-00004E040000}"/>
    <cellStyle name="60% - Акцент3 3" xfId="1107" xr:uid="{00000000-0005-0000-0000-00004F040000}"/>
    <cellStyle name="60% - Акцент3 3 2" xfId="1108" xr:uid="{00000000-0005-0000-0000-000050040000}"/>
    <cellStyle name="60% - Акцент3 4" xfId="1109" xr:uid="{00000000-0005-0000-0000-000051040000}"/>
    <cellStyle name="60% - Акцент3 4 2" xfId="1110" xr:uid="{00000000-0005-0000-0000-000052040000}"/>
    <cellStyle name="60% - Акцент3 5" xfId="1111" xr:uid="{00000000-0005-0000-0000-000053040000}"/>
    <cellStyle name="60% - Акцент3 5 2" xfId="1112" xr:uid="{00000000-0005-0000-0000-000054040000}"/>
    <cellStyle name="60% - Акцент3 6" xfId="1113" xr:uid="{00000000-0005-0000-0000-000055040000}"/>
    <cellStyle name="60% - Акцент3 6 2" xfId="1114" xr:uid="{00000000-0005-0000-0000-000056040000}"/>
    <cellStyle name="60% - Акцент3 7" xfId="1115" xr:uid="{00000000-0005-0000-0000-000057040000}"/>
    <cellStyle name="60% - Акцент3 7 2" xfId="1116" xr:uid="{00000000-0005-0000-0000-000058040000}"/>
    <cellStyle name="60% - Акцент3 8" xfId="1117" xr:uid="{00000000-0005-0000-0000-000059040000}"/>
    <cellStyle name="60% - Акцент3 8 2" xfId="1118" xr:uid="{00000000-0005-0000-0000-00005A040000}"/>
    <cellStyle name="60% - Акцент3 9" xfId="1119" xr:uid="{00000000-0005-0000-0000-00005B040000}"/>
    <cellStyle name="60% - Акцент3 9 2" xfId="1120" xr:uid="{00000000-0005-0000-0000-00005C040000}"/>
    <cellStyle name="60% - Акцент4 10" xfId="1122" xr:uid="{00000000-0005-0000-0000-00005D040000}"/>
    <cellStyle name="60% - Акцент4 11" xfId="1121" xr:uid="{00000000-0005-0000-0000-00005E040000}"/>
    <cellStyle name="60% - Акцент4 2" xfId="1123" xr:uid="{00000000-0005-0000-0000-00005F040000}"/>
    <cellStyle name="60% - Акцент4 2 2" xfId="1124" xr:uid="{00000000-0005-0000-0000-000060040000}"/>
    <cellStyle name="60% - Акцент4 3" xfId="1125" xr:uid="{00000000-0005-0000-0000-000061040000}"/>
    <cellStyle name="60% - Акцент4 3 2" xfId="1126" xr:uid="{00000000-0005-0000-0000-000062040000}"/>
    <cellStyle name="60% - Акцент4 4" xfId="1127" xr:uid="{00000000-0005-0000-0000-000063040000}"/>
    <cellStyle name="60% - Акцент4 4 2" xfId="1128" xr:uid="{00000000-0005-0000-0000-000064040000}"/>
    <cellStyle name="60% - Акцент4 5" xfId="1129" xr:uid="{00000000-0005-0000-0000-000065040000}"/>
    <cellStyle name="60% - Акцент4 5 2" xfId="1130" xr:uid="{00000000-0005-0000-0000-000066040000}"/>
    <cellStyle name="60% - Акцент4 6" xfId="1131" xr:uid="{00000000-0005-0000-0000-000067040000}"/>
    <cellStyle name="60% - Акцент4 6 2" xfId="1132" xr:uid="{00000000-0005-0000-0000-000068040000}"/>
    <cellStyle name="60% - Акцент4 7" xfId="1133" xr:uid="{00000000-0005-0000-0000-000069040000}"/>
    <cellStyle name="60% - Акцент4 7 2" xfId="1134" xr:uid="{00000000-0005-0000-0000-00006A040000}"/>
    <cellStyle name="60% - Акцент4 8" xfId="1135" xr:uid="{00000000-0005-0000-0000-00006B040000}"/>
    <cellStyle name="60% - Акцент4 8 2" xfId="1136" xr:uid="{00000000-0005-0000-0000-00006C040000}"/>
    <cellStyle name="60% - Акцент4 9" xfId="1137" xr:uid="{00000000-0005-0000-0000-00006D040000}"/>
    <cellStyle name="60% - Акцент4 9 2" xfId="1138" xr:uid="{00000000-0005-0000-0000-00006E040000}"/>
    <cellStyle name="60% - Акцент5 10" xfId="1140" xr:uid="{00000000-0005-0000-0000-00006F040000}"/>
    <cellStyle name="60% - Акцент5 11" xfId="1139" xr:uid="{00000000-0005-0000-0000-000070040000}"/>
    <cellStyle name="60% - Акцент5 2" xfId="1141" xr:uid="{00000000-0005-0000-0000-000071040000}"/>
    <cellStyle name="60% - Акцент5 2 2" xfId="1142" xr:uid="{00000000-0005-0000-0000-000072040000}"/>
    <cellStyle name="60% - Акцент5 3" xfId="1143" xr:uid="{00000000-0005-0000-0000-000073040000}"/>
    <cellStyle name="60% - Акцент5 3 2" xfId="1144" xr:uid="{00000000-0005-0000-0000-000074040000}"/>
    <cellStyle name="60% - Акцент5 4" xfId="1145" xr:uid="{00000000-0005-0000-0000-000075040000}"/>
    <cellStyle name="60% - Акцент5 4 2" xfId="1146" xr:uid="{00000000-0005-0000-0000-000076040000}"/>
    <cellStyle name="60% - Акцент5 5" xfId="1147" xr:uid="{00000000-0005-0000-0000-000077040000}"/>
    <cellStyle name="60% - Акцент5 5 2" xfId="1148" xr:uid="{00000000-0005-0000-0000-000078040000}"/>
    <cellStyle name="60% - Акцент5 6" xfId="1149" xr:uid="{00000000-0005-0000-0000-000079040000}"/>
    <cellStyle name="60% - Акцент5 6 2" xfId="1150" xr:uid="{00000000-0005-0000-0000-00007A040000}"/>
    <cellStyle name="60% - Акцент5 7" xfId="1151" xr:uid="{00000000-0005-0000-0000-00007B040000}"/>
    <cellStyle name="60% - Акцент5 7 2" xfId="1152" xr:uid="{00000000-0005-0000-0000-00007C040000}"/>
    <cellStyle name="60% - Акцент5 8" xfId="1153" xr:uid="{00000000-0005-0000-0000-00007D040000}"/>
    <cellStyle name="60% - Акцент5 8 2" xfId="1154" xr:uid="{00000000-0005-0000-0000-00007E040000}"/>
    <cellStyle name="60% - Акцент5 9" xfId="1155" xr:uid="{00000000-0005-0000-0000-00007F040000}"/>
    <cellStyle name="60% - Акцент5 9 2" xfId="1156" xr:uid="{00000000-0005-0000-0000-000080040000}"/>
    <cellStyle name="60% - Акцент6 10" xfId="1158" xr:uid="{00000000-0005-0000-0000-000081040000}"/>
    <cellStyle name="60% - Акцент6 11" xfId="1157" xr:uid="{00000000-0005-0000-0000-000082040000}"/>
    <cellStyle name="60% - Акцент6 2" xfId="1159" xr:uid="{00000000-0005-0000-0000-000083040000}"/>
    <cellStyle name="60% - Акцент6 2 2" xfId="1160" xr:uid="{00000000-0005-0000-0000-000084040000}"/>
    <cellStyle name="60% - Акцент6 3" xfId="1161" xr:uid="{00000000-0005-0000-0000-000085040000}"/>
    <cellStyle name="60% - Акцент6 3 2" xfId="1162" xr:uid="{00000000-0005-0000-0000-000086040000}"/>
    <cellStyle name="60% - Акцент6 4" xfId="1163" xr:uid="{00000000-0005-0000-0000-000087040000}"/>
    <cellStyle name="60% - Акцент6 4 2" xfId="1164" xr:uid="{00000000-0005-0000-0000-000088040000}"/>
    <cellStyle name="60% - Акцент6 5" xfId="1165" xr:uid="{00000000-0005-0000-0000-000089040000}"/>
    <cellStyle name="60% - Акцент6 5 2" xfId="1166" xr:uid="{00000000-0005-0000-0000-00008A040000}"/>
    <cellStyle name="60% - Акцент6 6" xfId="1167" xr:uid="{00000000-0005-0000-0000-00008B040000}"/>
    <cellStyle name="60% - Акцент6 6 2" xfId="1168" xr:uid="{00000000-0005-0000-0000-00008C040000}"/>
    <cellStyle name="60% - Акцент6 7" xfId="1169" xr:uid="{00000000-0005-0000-0000-00008D040000}"/>
    <cellStyle name="60% - Акцент6 7 2" xfId="1170" xr:uid="{00000000-0005-0000-0000-00008E040000}"/>
    <cellStyle name="60% - Акцент6 8" xfId="1171" xr:uid="{00000000-0005-0000-0000-00008F040000}"/>
    <cellStyle name="60% - Акцент6 8 2" xfId="1172" xr:uid="{00000000-0005-0000-0000-000090040000}"/>
    <cellStyle name="60% - Акцент6 9" xfId="1173" xr:uid="{00000000-0005-0000-0000-000091040000}"/>
    <cellStyle name="60% - Акцент6 9 2" xfId="1174" xr:uid="{00000000-0005-0000-0000-000092040000}"/>
    <cellStyle name="Accent1" xfId="1175" xr:uid="{00000000-0005-0000-0000-000093040000}"/>
    <cellStyle name="Accent2" xfId="1176" xr:uid="{00000000-0005-0000-0000-000094040000}"/>
    <cellStyle name="Accent3" xfId="1177" xr:uid="{00000000-0005-0000-0000-000095040000}"/>
    <cellStyle name="Accent4" xfId="1178" xr:uid="{00000000-0005-0000-0000-000096040000}"/>
    <cellStyle name="Accent5" xfId="1179" xr:uid="{00000000-0005-0000-0000-000097040000}"/>
    <cellStyle name="Accent6" xfId="1180" xr:uid="{00000000-0005-0000-0000-000098040000}"/>
    <cellStyle name="Ăčďĺđńńűëęŕ" xfId="1181" xr:uid="{00000000-0005-0000-0000-000099040000}"/>
    <cellStyle name="AFE" xfId="1182" xr:uid="{00000000-0005-0000-0000-00009A040000}"/>
    <cellStyle name="Áĺççŕůčňíűé" xfId="1183" xr:uid="{00000000-0005-0000-0000-00009B040000}"/>
    <cellStyle name="Äĺíĺćíűé [0]_(ňŕá 3č)" xfId="1184" xr:uid="{00000000-0005-0000-0000-00009C040000}"/>
    <cellStyle name="Äĺíĺćíűé_(ňŕá 3č)" xfId="1185" xr:uid="{00000000-0005-0000-0000-00009D040000}"/>
    <cellStyle name="Bad" xfId="1186" xr:uid="{00000000-0005-0000-0000-00009E040000}"/>
    <cellStyle name="Blue" xfId="1187" xr:uid="{00000000-0005-0000-0000-00009F040000}"/>
    <cellStyle name="Body_$Dollars" xfId="1188" xr:uid="{00000000-0005-0000-0000-0000A0040000}"/>
    <cellStyle name="Calculation" xfId="1189" xr:uid="{00000000-0005-0000-0000-0000A1040000}"/>
    <cellStyle name="Check Cell" xfId="1190" xr:uid="{00000000-0005-0000-0000-0000A2040000}"/>
    <cellStyle name="Chek" xfId="1191" xr:uid="{00000000-0005-0000-0000-0000A3040000}"/>
    <cellStyle name="Comma [0]_Adjusted FS 1299" xfId="1192" xr:uid="{00000000-0005-0000-0000-0000A4040000}"/>
    <cellStyle name="Comma 0" xfId="1193" xr:uid="{00000000-0005-0000-0000-0000A5040000}"/>
    <cellStyle name="Comma 0*" xfId="1194" xr:uid="{00000000-0005-0000-0000-0000A6040000}"/>
    <cellStyle name="Comma 2" xfId="1195" xr:uid="{00000000-0005-0000-0000-0000A7040000}"/>
    <cellStyle name="Comma 3*" xfId="1196" xr:uid="{00000000-0005-0000-0000-0000A8040000}"/>
    <cellStyle name="Comma_Adjusted FS 1299" xfId="1197" xr:uid="{00000000-0005-0000-0000-0000A9040000}"/>
    <cellStyle name="Comma0" xfId="1198" xr:uid="{00000000-0005-0000-0000-0000AA040000}"/>
    <cellStyle name="Çŕůčňíűé" xfId="1199" xr:uid="{00000000-0005-0000-0000-0000AB040000}"/>
    <cellStyle name="Currency [0]" xfId="1200" xr:uid="{00000000-0005-0000-0000-0000AC040000}"/>
    <cellStyle name="Currency [0] 2" xfId="1201" xr:uid="{00000000-0005-0000-0000-0000AD040000}"/>
    <cellStyle name="Currency [0] 2 10" xfId="1202" xr:uid="{00000000-0005-0000-0000-0000AE040000}"/>
    <cellStyle name="Currency [0] 2 11" xfId="1203" xr:uid="{00000000-0005-0000-0000-0000AF040000}"/>
    <cellStyle name="Currency [0] 2 2" xfId="1204" xr:uid="{00000000-0005-0000-0000-0000B0040000}"/>
    <cellStyle name="Currency [0] 2 2 2" xfId="1205" xr:uid="{00000000-0005-0000-0000-0000B1040000}"/>
    <cellStyle name="Currency [0] 2 2 3" xfId="1206" xr:uid="{00000000-0005-0000-0000-0000B2040000}"/>
    <cellStyle name="Currency [0] 2 2 4" xfId="1207" xr:uid="{00000000-0005-0000-0000-0000B3040000}"/>
    <cellStyle name="Currency [0] 2 3" xfId="1208" xr:uid="{00000000-0005-0000-0000-0000B4040000}"/>
    <cellStyle name="Currency [0] 2 3 2" xfId="1209" xr:uid="{00000000-0005-0000-0000-0000B5040000}"/>
    <cellStyle name="Currency [0] 2 3 3" xfId="1210" xr:uid="{00000000-0005-0000-0000-0000B6040000}"/>
    <cellStyle name="Currency [0] 2 3 4" xfId="1211" xr:uid="{00000000-0005-0000-0000-0000B7040000}"/>
    <cellStyle name="Currency [0] 2 4" xfId="1212" xr:uid="{00000000-0005-0000-0000-0000B8040000}"/>
    <cellStyle name="Currency [0] 2 4 2" xfId="1213" xr:uid="{00000000-0005-0000-0000-0000B9040000}"/>
    <cellStyle name="Currency [0] 2 4 3" xfId="1214" xr:uid="{00000000-0005-0000-0000-0000BA040000}"/>
    <cellStyle name="Currency [0] 2 4 4" xfId="1215" xr:uid="{00000000-0005-0000-0000-0000BB040000}"/>
    <cellStyle name="Currency [0] 2 5" xfId="1216" xr:uid="{00000000-0005-0000-0000-0000BC040000}"/>
    <cellStyle name="Currency [0] 2 5 2" xfId="1217" xr:uid="{00000000-0005-0000-0000-0000BD040000}"/>
    <cellStyle name="Currency [0] 2 5 3" xfId="1218" xr:uid="{00000000-0005-0000-0000-0000BE040000}"/>
    <cellStyle name="Currency [0] 2 5 4" xfId="1219" xr:uid="{00000000-0005-0000-0000-0000BF040000}"/>
    <cellStyle name="Currency [0] 2 6" xfId="1220" xr:uid="{00000000-0005-0000-0000-0000C0040000}"/>
    <cellStyle name="Currency [0] 2 6 2" xfId="1221" xr:uid="{00000000-0005-0000-0000-0000C1040000}"/>
    <cellStyle name="Currency [0] 2 6 3" xfId="1222" xr:uid="{00000000-0005-0000-0000-0000C2040000}"/>
    <cellStyle name="Currency [0] 2 6 4" xfId="1223" xr:uid="{00000000-0005-0000-0000-0000C3040000}"/>
    <cellStyle name="Currency [0] 2 7" xfId="1224" xr:uid="{00000000-0005-0000-0000-0000C4040000}"/>
    <cellStyle name="Currency [0] 2 7 2" xfId="1225" xr:uid="{00000000-0005-0000-0000-0000C5040000}"/>
    <cellStyle name="Currency [0] 2 7 3" xfId="1226" xr:uid="{00000000-0005-0000-0000-0000C6040000}"/>
    <cellStyle name="Currency [0] 2 7 4" xfId="1227" xr:uid="{00000000-0005-0000-0000-0000C7040000}"/>
    <cellStyle name="Currency [0] 2 8" xfId="1228" xr:uid="{00000000-0005-0000-0000-0000C8040000}"/>
    <cellStyle name="Currency [0] 2 8 2" xfId="1229" xr:uid="{00000000-0005-0000-0000-0000C9040000}"/>
    <cellStyle name="Currency [0] 2 8 3" xfId="1230" xr:uid="{00000000-0005-0000-0000-0000CA040000}"/>
    <cellStyle name="Currency [0] 2 8 4" xfId="1231" xr:uid="{00000000-0005-0000-0000-0000CB040000}"/>
    <cellStyle name="Currency [0] 2 9" xfId="1232" xr:uid="{00000000-0005-0000-0000-0000CC040000}"/>
    <cellStyle name="Currency [0] 3" xfId="1233" xr:uid="{00000000-0005-0000-0000-0000CD040000}"/>
    <cellStyle name="Currency [0] 3 10" xfId="1234" xr:uid="{00000000-0005-0000-0000-0000CE040000}"/>
    <cellStyle name="Currency [0] 3 11" xfId="1235" xr:uid="{00000000-0005-0000-0000-0000CF040000}"/>
    <cellStyle name="Currency [0] 3 2" xfId="1236" xr:uid="{00000000-0005-0000-0000-0000D0040000}"/>
    <cellStyle name="Currency [0] 3 2 2" xfId="1237" xr:uid="{00000000-0005-0000-0000-0000D1040000}"/>
    <cellStyle name="Currency [0] 3 2 3" xfId="1238" xr:uid="{00000000-0005-0000-0000-0000D2040000}"/>
    <cellStyle name="Currency [0] 3 2 4" xfId="1239" xr:uid="{00000000-0005-0000-0000-0000D3040000}"/>
    <cellStyle name="Currency [0] 3 3" xfId="1240" xr:uid="{00000000-0005-0000-0000-0000D4040000}"/>
    <cellStyle name="Currency [0] 3 3 2" xfId="1241" xr:uid="{00000000-0005-0000-0000-0000D5040000}"/>
    <cellStyle name="Currency [0] 3 3 3" xfId="1242" xr:uid="{00000000-0005-0000-0000-0000D6040000}"/>
    <cellStyle name="Currency [0] 3 3 4" xfId="1243" xr:uid="{00000000-0005-0000-0000-0000D7040000}"/>
    <cellStyle name="Currency [0] 3 4" xfId="1244" xr:uid="{00000000-0005-0000-0000-0000D8040000}"/>
    <cellStyle name="Currency [0] 3 4 2" xfId="1245" xr:uid="{00000000-0005-0000-0000-0000D9040000}"/>
    <cellStyle name="Currency [0] 3 4 3" xfId="1246" xr:uid="{00000000-0005-0000-0000-0000DA040000}"/>
    <cellStyle name="Currency [0] 3 4 4" xfId="1247" xr:uid="{00000000-0005-0000-0000-0000DB040000}"/>
    <cellStyle name="Currency [0] 3 5" xfId="1248" xr:uid="{00000000-0005-0000-0000-0000DC040000}"/>
    <cellStyle name="Currency [0] 3 5 2" xfId="1249" xr:uid="{00000000-0005-0000-0000-0000DD040000}"/>
    <cellStyle name="Currency [0] 3 5 3" xfId="1250" xr:uid="{00000000-0005-0000-0000-0000DE040000}"/>
    <cellStyle name="Currency [0] 3 5 4" xfId="1251" xr:uid="{00000000-0005-0000-0000-0000DF040000}"/>
    <cellStyle name="Currency [0] 3 6" xfId="1252" xr:uid="{00000000-0005-0000-0000-0000E0040000}"/>
    <cellStyle name="Currency [0] 3 6 2" xfId="1253" xr:uid="{00000000-0005-0000-0000-0000E1040000}"/>
    <cellStyle name="Currency [0] 3 6 3" xfId="1254" xr:uid="{00000000-0005-0000-0000-0000E2040000}"/>
    <cellStyle name="Currency [0] 3 6 4" xfId="1255" xr:uid="{00000000-0005-0000-0000-0000E3040000}"/>
    <cellStyle name="Currency [0] 3 7" xfId="1256" xr:uid="{00000000-0005-0000-0000-0000E4040000}"/>
    <cellStyle name="Currency [0] 3 7 2" xfId="1257" xr:uid="{00000000-0005-0000-0000-0000E5040000}"/>
    <cellStyle name="Currency [0] 3 7 3" xfId="1258" xr:uid="{00000000-0005-0000-0000-0000E6040000}"/>
    <cellStyle name="Currency [0] 3 7 4" xfId="1259" xr:uid="{00000000-0005-0000-0000-0000E7040000}"/>
    <cellStyle name="Currency [0] 3 8" xfId="1260" xr:uid="{00000000-0005-0000-0000-0000E8040000}"/>
    <cellStyle name="Currency [0] 3 8 2" xfId="1261" xr:uid="{00000000-0005-0000-0000-0000E9040000}"/>
    <cellStyle name="Currency [0] 3 8 3" xfId="1262" xr:uid="{00000000-0005-0000-0000-0000EA040000}"/>
    <cellStyle name="Currency [0] 3 8 4" xfId="1263" xr:uid="{00000000-0005-0000-0000-0000EB040000}"/>
    <cellStyle name="Currency [0] 3 9" xfId="1264" xr:uid="{00000000-0005-0000-0000-0000EC040000}"/>
    <cellStyle name="Currency [0] 4" xfId="1265" xr:uid="{00000000-0005-0000-0000-0000ED040000}"/>
    <cellStyle name="Currency [0] 4 10" xfId="1266" xr:uid="{00000000-0005-0000-0000-0000EE040000}"/>
    <cellStyle name="Currency [0] 4 11" xfId="1267" xr:uid="{00000000-0005-0000-0000-0000EF040000}"/>
    <cellStyle name="Currency [0] 4 2" xfId="1268" xr:uid="{00000000-0005-0000-0000-0000F0040000}"/>
    <cellStyle name="Currency [0] 4 2 2" xfId="1269" xr:uid="{00000000-0005-0000-0000-0000F1040000}"/>
    <cellStyle name="Currency [0] 4 2 3" xfId="1270" xr:uid="{00000000-0005-0000-0000-0000F2040000}"/>
    <cellStyle name="Currency [0] 4 2 4" xfId="1271" xr:uid="{00000000-0005-0000-0000-0000F3040000}"/>
    <cellStyle name="Currency [0] 4 3" xfId="1272" xr:uid="{00000000-0005-0000-0000-0000F4040000}"/>
    <cellStyle name="Currency [0] 4 3 2" xfId="1273" xr:uid="{00000000-0005-0000-0000-0000F5040000}"/>
    <cellStyle name="Currency [0] 4 3 3" xfId="1274" xr:uid="{00000000-0005-0000-0000-0000F6040000}"/>
    <cellStyle name="Currency [0] 4 3 4" xfId="1275" xr:uid="{00000000-0005-0000-0000-0000F7040000}"/>
    <cellStyle name="Currency [0] 4 4" xfId="1276" xr:uid="{00000000-0005-0000-0000-0000F8040000}"/>
    <cellStyle name="Currency [0] 4 4 2" xfId="1277" xr:uid="{00000000-0005-0000-0000-0000F9040000}"/>
    <cellStyle name="Currency [0] 4 4 3" xfId="1278" xr:uid="{00000000-0005-0000-0000-0000FA040000}"/>
    <cellStyle name="Currency [0] 4 4 4" xfId="1279" xr:uid="{00000000-0005-0000-0000-0000FB040000}"/>
    <cellStyle name="Currency [0] 4 5" xfId="1280" xr:uid="{00000000-0005-0000-0000-0000FC040000}"/>
    <cellStyle name="Currency [0] 4 5 2" xfId="1281" xr:uid="{00000000-0005-0000-0000-0000FD040000}"/>
    <cellStyle name="Currency [0] 4 5 3" xfId="1282" xr:uid="{00000000-0005-0000-0000-0000FE040000}"/>
    <cellStyle name="Currency [0] 4 5 4" xfId="1283" xr:uid="{00000000-0005-0000-0000-0000FF040000}"/>
    <cellStyle name="Currency [0] 4 6" xfId="1284" xr:uid="{00000000-0005-0000-0000-000000050000}"/>
    <cellStyle name="Currency [0] 4 6 2" xfId="1285" xr:uid="{00000000-0005-0000-0000-000001050000}"/>
    <cellStyle name="Currency [0] 4 6 3" xfId="1286" xr:uid="{00000000-0005-0000-0000-000002050000}"/>
    <cellStyle name="Currency [0] 4 6 4" xfId="1287" xr:uid="{00000000-0005-0000-0000-000003050000}"/>
    <cellStyle name="Currency [0] 4 7" xfId="1288" xr:uid="{00000000-0005-0000-0000-000004050000}"/>
    <cellStyle name="Currency [0] 4 7 2" xfId="1289" xr:uid="{00000000-0005-0000-0000-000005050000}"/>
    <cellStyle name="Currency [0] 4 7 3" xfId="1290" xr:uid="{00000000-0005-0000-0000-000006050000}"/>
    <cellStyle name="Currency [0] 4 7 4" xfId="1291" xr:uid="{00000000-0005-0000-0000-000007050000}"/>
    <cellStyle name="Currency [0] 4 8" xfId="1292" xr:uid="{00000000-0005-0000-0000-000008050000}"/>
    <cellStyle name="Currency [0] 4 8 2" xfId="1293" xr:uid="{00000000-0005-0000-0000-000009050000}"/>
    <cellStyle name="Currency [0] 4 8 3" xfId="1294" xr:uid="{00000000-0005-0000-0000-00000A050000}"/>
    <cellStyle name="Currency [0] 4 8 4" xfId="1295" xr:uid="{00000000-0005-0000-0000-00000B050000}"/>
    <cellStyle name="Currency [0] 4 9" xfId="1296" xr:uid="{00000000-0005-0000-0000-00000C050000}"/>
    <cellStyle name="Currency [0] 5" xfId="1297" xr:uid="{00000000-0005-0000-0000-00000D050000}"/>
    <cellStyle name="Currency [0] 5 10" xfId="1298" xr:uid="{00000000-0005-0000-0000-00000E050000}"/>
    <cellStyle name="Currency [0] 5 11" xfId="1299" xr:uid="{00000000-0005-0000-0000-00000F050000}"/>
    <cellStyle name="Currency [0] 5 2" xfId="1300" xr:uid="{00000000-0005-0000-0000-000010050000}"/>
    <cellStyle name="Currency [0] 5 2 2" xfId="1301" xr:uid="{00000000-0005-0000-0000-000011050000}"/>
    <cellStyle name="Currency [0] 5 2 3" xfId="1302" xr:uid="{00000000-0005-0000-0000-000012050000}"/>
    <cellStyle name="Currency [0] 5 2 4" xfId="1303" xr:uid="{00000000-0005-0000-0000-000013050000}"/>
    <cellStyle name="Currency [0] 5 3" xfId="1304" xr:uid="{00000000-0005-0000-0000-000014050000}"/>
    <cellStyle name="Currency [0] 5 3 2" xfId="1305" xr:uid="{00000000-0005-0000-0000-000015050000}"/>
    <cellStyle name="Currency [0] 5 3 3" xfId="1306" xr:uid="{00000000-0005-0000-0000-000016050000}"/>
    <cellStyle name="Currency [0] 5 3 4" xfId="1307" xr:uid="{00000000-0005-0000-0000-000017050000}"/>
    <cellStyle name="Currency [0] 5 4" xfId="1308" xr:uid="{00000000-0005-0000-0000-000018050000}"/>
    <cellStyle name="Currency [0] 5 4 2" xfId="1309" xr:uid="{00000000-0005-0000-0000-000019050000}"/>
    <cellStyle name="Currency [0] 5 4 3" xfId="1310" xr:uid="{00000000-0005-0000-0000-00001A050000}"/>
    <cellStyle name="Currency [0] 5 4 4" xfId="1311" xr:uid="{00000000-0005-0000-0000-00001B050000}"/>
    <cellStyle name="Currency [0] 5 5" xfId="1312" xr:uid="{00000000-0005-0000-0000-00001C050000}"/>
    <cellStyle name="Currency [0] 5 5 2" xfId="1313" xr:uid="{00000000-0005-0000-0000-00001D050000}"/>
    <cellStyle name="Currency [0] 5 5 3" xfId="1314" xr:uid="{00000000-0005-0000-0000-00001E050000}"/>
    <cellStyle name="Currency [0] 5 5 4" xfId="1315" xr:uid="{00000000-0005-0000-0000-00001F050000}"/>
    <cellStyle name="Currency [0] 5 6" xfId="1316" xr:uid="{00000000-0005-0000-0000-000020050000}"/>
    <cellStyle name="Currency [0] 5 6 2" xfId="1317" xr:uid="{00000000-0005-0000-0000-000021050000}"/>
    <cellStyle name="Currency [0] 5 6 3" xfId="1318" xr:uid="{00000000-0005-0000-0000-000022050000}"/>
    <cellStyle name="Currency [0] 5 6 4" xfId="1319" xr:uid="{00000000-0005-0000-0000-000023050000}"/>
    <cellStyle name="Currency [0] 5 7" xfId="1320" xr:uid="{00000000-0005-0000-0000-000024050000}"/>
    <cellStyle name="Currency [0] 5 7 2" xfId="1321" xr:uid="{00000000-0005-0000-0000-000025050000}"/>
    <cellStyle name="Currency [0] 5 7 3" xfId="1322" xr:uid="{00000000-0005-0000-0000-000026050000}"/>
    <cellStyle name="Currency [0] 5 7 4" xfId="1323" xr:uid="{00000000-0005-0000-0000-000027050000}"/>
    <cellStyle name="Currency [0] 5 8" xfId="1324" xr:uid="{00000000-0005-0000-0000-000028050000}"/>
    <cellStyle name="Currency [0] 5 8 2" xfId="1325" xr:uid="{00000000-0005-0000-0000-000029050000}"/>
    <cellStyle name="Currency [0] 5 8 3" xfId="1326" xr:uid="{00000000-0005-0000-0000-00002A050000}"/>
    <cellStyle name="Currency [0] 5 8 4" xfId="1327" xr:uid="{00000000-0005-0000-0000-00002B050000}"/>
    <cellStyle name="Currency [0] 5 9" xfId="1328" xr:uid="{00000000-0005-0000-0000-00002C050000}"/>
    <cellStyle name="Currency [0] 6" xfId="1329" xr:uid="{00000000-0005-0000-0000-00002D050000}"/>
    <cellStyle name="Currency [0] 6 2" xfId="1330" xr:uid="{00000000-0005-0000-0000-00002E050000}"/>
    <cellStyle name="Currency [0] 6 3" xfId="1331" xr:uid="{00000000-0005-0000-0000-00002F050000}"/>
    <cellStyle name="Currency [0] 6 4" xfId="1332" xr:uid="{00000000-0005-0000-0000-000030050000}"/>
    <cellStyle name="Currency [0] 7" xfId="1333" xr:uid="{00000000-0005-0000-0000-000031050000}"/>
    <cellStyle name="Currency [0] 7 2" xfId="1334" xr:uid="{00000000-0005-0000-0000-000032050000}"/>
    <cellStyle name="Currency [0] 7 3" xfId="1335" xr:uid="{00000000-0005-0000-0000-000033050000}"/>
    <cellStyle name="Currency [0] 7 4" xfId="1336" xr:uid="{00000000-0005-0000-0000-000034050000}"/>
    <cellStyle name="Currency [0] 8" xfId="1337" xr:uid="{00000000-0005-0000-0000-000035050000}"/>
    <cellStyle name="Currency [0] 8 2" xfId="1338" xr:uid="{00000000-0005-0000-0000-000036050000}"/>
    <cellStyle name="Currency [0] 8 3" xfId="1339" xr:uid="{00000000-0005-0000-0000-000037050000}"/>
    <cellStyle name="Currency [0] 8 4" xfId="1340" xr:uid="{00000000-0005-0000-0000-000038050000}"/>
    <cellStyle name="Currency 0" xfId="1341" xr:uid="{00000000-0005-0000-0000-000039050000}"/>
    <cellStyle name="Currency 2" xfId="1342" xr:uid="{00000000-0005-0000-0000-00003A050000}"/>
    <cellStyle name="Currency_06_9m" xfId="1343" xr:uid="{00000000-0005-0000-0000-00003B050000}"/>
    <cellStyle name="Currency0" xfId="1344" xr:uid="{00000000-0005-0000-0000-00003C050000}"/>
    <cellStyle name="Currency2" xfId="1345" xr:uid="{00000000-0005-0000-0000-00003D050000}"/>
    <cellStyle name="Date" xfId="1346" xr:uid="{00000000-0005-0000-0000-00003E050000}"/>
    <cellStyle name="Date Aligned" xfId="1347" xr:uid="{00000000-0005-0000-0000-00003F050000}"/>
    <cellStyle name="Dates" xfId="1348" xr:uid="{00000000-0005-0000-0000-000040050000}"/>
    <cellStyle name="Dezimal [0]_NEGS" xfId="1349" xr:uid="{00000000-0005-0000-0000-000041050000}"/>
    <cellStyle name="Dezimal_NEGS" xfId="1350" xr:uid="{00000000-0005-0000-0000-000042050000}"/>
    <cellStyle name="Dotted Line" xfId="1351" xr:uid="{00000000-0005-0000-0000-000043050000}"/>
    <cellStyle name="E&amp;Y House" xfId="1352" xr:uid="{00000000-0005-0000-0000-000044050000}"/>
    <cellStyle name="E-mail" xfId="1353" xr:uid="{00000000-0005-0000-0000-000045050000}"/>
    <cellStyle name="E-mail 2" xfId="1354" xr:uid="{00000000-0005-0000-0000-000046050000}"/>
    <cellStyle name="E-mail_46EP.2011(v2.0)" xfId="1355" xr:uid="{00000000-0005-0000-0000-000047050000}"/>
    <cellStyle name="Euro" xfId="1356" xr:uid="{00000000-0005-0000-0000-000048050000}"/>
    <cellStyle name="Euro 2" xfId="1357" xr:uid="{00000000-0005-0000-0000-000049050000}"/>
    <cellStyle name="ew" xfId="1358" xr:uid="{00000000-0005-0000-0000-00004A050000}"/>
    <cellStyle name="Explanatory Text" xfId="1359" xr:uid="{00000000-0005-0000-0000-00004B050000}"/>
    <cellStyle name="F2" xfId="1360" xr:uid="{00000000-0005-0000-0000-00004C050000}"/>
    <cellStyle name="F3" xfId="1361" xr:uid="{00000000-0005-0000-0000-00004D050000}"/>
    <cellStyle name="F4" xfId="1362" xr:uid="{00000000-0005-0000-0000-00004E050000}"/>
    <cellStyle name="F5" xfId="1363" xr:uid="{00000000-0005-0000-0000-00004F050000}"/>
    <cellStyle name="F6" xfId="1364" xr:uid="{00000000-0005-0000-0000-000050050000}"/>
    <cellStyle name="F7" xfId="1365" xr:uid="{00000000-0005-0000-0000-000051050000}"/>
    <cellStyle name="F8" xfId="1366" xr:uid="{00000000-0005-0000-0000-000052050000}"/>
    <cellStyle name="Fixed" xfId="1367" xr:uid="{00000000-0005-0000-0000-000053050000}"/>
    <cellStyle name="fo]_x000d__x000a_UserName=Murat Zelef_x000d__x000a_UserCompany=Bumerang_x000d__x000a__x000d__x000a_[File Paths]_x000d__x000a_WorkingDirectory=C:\EQUIS\DLWIN_x000d__x000a_DownLoader=C" xfId="1368" xr:uid="{00000000-0005-0000-0000-000054050000}"/>
    <cellStyle name="Followed Hyperlink" xfId="1369" xr:uid="{00000000-0005-0000-0000-000055050000}"/>
    <cellStyle name="Footnote" xfId="1370" xr:uid="{00000000-0005-0000-0000-000056050000}"/>
    <cellStyle name="Good" xfId="1371" xr:uid="{00000000-0005-0000-0000-000057050000}"/>
    <cellStyle name="hard no" xfId="1372" xr:uid="{00000000-0005-0000-0000-000058050000}"/>
    <cellStyle name="Hard Percent" xfId="1373" xr:uid="{00000000-0005-0000-0000-000059050000}"/>
    <cellStyle name="hardno" xfId="1374" xr:uid="{00000000-0005-0000-0000-00005A050000}"/>
    <cellStyle name="Header" xfId="1375" xr:uid="{00000000-0005-0000-0000-00005B050000}"/>
    <cellStyle name="Heading" xfId="1376" xr:uid="{00000000-0005-0000-0000-00005C050000}"/>
    <cellStyle name="Heading 1" xfId="1377" xr:uid="{00000000-0005-0000-0000-00005D050000}"/>
    <cellStyle name="Heading 1 2" xfId="1378" xr:uid="{00000000-0005-0000-0000-00005E050000}"/>
    <cellStyle name="Heading 2" xfId="1379" xr:uid="{00000000-0005-0000-0000-00005F050000}"/>
    <cellStyle name="Heading 2 2" xfId="1380" xr:uid="{00000000-0005-0000-0000-000060050000}"/>
    <cellStyle name="Heading 3" xfId="1381" xr:uid="{00000000-0005-0000-0000-000061050000}"/>
    <cellStyle name="Heading 4" xfId="1382" xr:uid="{00000000-0005-0000-0000-000062050000}"/>
    <cellStyle name="Heading_GP.ITOG.4.78(v1.0) - для разделения" xfId="1383" xr:uid="{00000000-0005-0000-0000-000063050000}"/>
    <cellStyle name="Heading2" xfId="1384" xr:uid="{00000000-0005-0000-0000-000064050000}"/>
    <cellStyle name="Heading2 2" xfId="1385" xr:uid="{00000000-0005-0000-0000-000065050000}"/>
    <cellStyle name="Heading2_46EP.2011(v2.0)" xfId="1386" xr:uid="{00000000-0005-0000-0000-000066050000}"/>
    <cellStyle name="Hyperlink" xfId="1387" xr:uid="{00000000-0005-0000-0000-000067050000}"/>
    <cellStyle name="Îáű÷íűé__FES" xfId="1388" xr:uid="{00000000-0005-0000-0000-000068050000}"/>
    <cellStyle name="Îáû÷íûé_cogs" xfId="1389" xr:uid="{00000000-0005-0000-0000-000069050000}"/>
    <cellStyle name="Îňęđűâŕâřŕ˙ń˙ ăčďĺđńńűëęŕ" xfId="1390" xr:uid="{00000000-0005-0000-0000-00006A050000}"/>
    <cellStyle name="Info" xfId="1391" xr:uid="{00000000-0005-0000-0000-00006B050000}"/>
    <cellStyle name="Input" xfId="1392" xr:uid="{00000000-0005-0000-0000-00006C050000}"/>
    <cellStyle name="InputCurrency" xfId="1393" xr:uid="{00000000-0005-0000-0000-00006D050000}"/>
    <cellStyle name="InputCurrency2" xfId="1394" xr:uid="{00000000-0005-0000-0000-00006E050000}"/>
    <cellStyle name="InputMultiple1" xfId="1395" xr:uid="{00000000-0005-0000-0000-00006F050000}"/>
    <cellStyle name="InputPercent1" xfId="1396" xr:uid="{00000000-0005-0000-0000-000070050000}"/>
    <cellStyle name="Inputs" xfId="1397" xr:uid="{00000000-0005-0000-0000-000071050000}"/>
    <cellStyle name="Inputs (const)" xfId="1398" xr:uid="{00000000-0005-0000-0000-000072050000}"/>
    <cellStyle name="Inputs (const) 2" xfId="1399" xr:uid="{00000000-0005-0000-0000-000073050000}"/>
    <cellStyle name="Inputs (const)_46EP.2011(v2.0)" xfId="1400" xr:uid="{00000000-0005-0000-0000-000074050000}"/>
    <cellStyle name="Inputs 2" xfId="1401" xr:uid="{00000000-0005-0000-0000-000075050000}"/>
    <cellStyle name="Inputs 3" xfId="1402" xr:uid="{00000000-0005-0000-0000-000076050000}"/>
    <cellStyle name="Inputs Co" xfId="1403" xr:uid="{00000000-0005-0000-0000-000077050000}"/>
    <cellStyle name="Inputs_46EE.2011(v1.0)" xfId="1404" xr:uid="{00000000-0005-0000-0000-000078050000}"/>
    <cellStyle name="Linked Cell" xfId="1405" xr:uid="{00000000-0005-0000-0000-000079050000}"/>
    <cellStyle name="Millares [0]_RESULTS" xfId="1406" xr:uid="{00000000-0005-0000-0000-00007A050000}"/>
    <cellStyle name="Millares_RESULTS" xfId="1407" xr:uid="{00000000-0005-0000-0000-00007B050000}"/>
    <cellStyle name="Milliers [0]_RESULTS" xfId="1408" xr:uid="{00000000-0005-0000-0000-00007C050000}"/>
    <cellStyle name="Milliers_RESULTS" xfId="1409" xr:uid="{00000000-0005-0000-0000-00007D050000}"/>
    <cellStyle name="mnb" xfId="1410" xr:uid="{00000000-0005-0000-0000-00007E050000}"/>
    <cellStyle name="Moneda [0]_RESULTS" xfId="1411" xr:uid="{00000000-0005-0000-0000-00007F050000}"/>
    <cellStyle name="Moneda_RESULTS" xfId="1412" xr:uid="{00000000-0005-0000-0000-000080050000}"/>
    <cellStyle name="Monétaire [0]_RESULTS" xfId="1413" xr:uid="{00000000-0005-0000-0000-000081050000}"/>
    <cellStyle name="Monétaire_RESULTS" xfId="1414" xr:uid="{00000000-0005-0000-0000-000082050000}"/>
    <cellStyle name="Multiple" xfId="1415" xr:uid="{00000000-0005-0000-0000-000083050000}"/>
    <cellStyle name="Multiple1" xfId="1416" xr:uid="{00000000-0005-0000-0000-000084050000}"/>
    <cellStyle name="MultipleBelow" xfId="1417" xr:uid="{00000000-0005-0000-0000-000085050000}"/>
    <cellStyle name="namber" xfId="1418" xr:uid="{00000000-0005-0000-0000-000086050000}"/>
    <cellStyle name="Neutral" xfId="1419" xr:uid="{00000000-0005-0000-0000-000087050000}"/>
    <cellStyle name="Norma11l" xfId="1420" xr:uid="{00000000-0005-0000-0000-000088050000}"/>
    <cellStyle name="normal" xfId="1421" xr:uid="{00000000-0005-0000-0000-000089050000}"/>
    <cellStyle name="Normal - Style1" xfId="1422" xr:uid="{00000000-0005-0000-0000-00008A050000}"/>
    <cellStyle name="normal 10" xfId="1423" xr:uid="{00000000-0005-0000-0000-00008B050000}"/>
    <cellStyle name="normal 11" xfId="1424" xr:uid="{00000000-0005-0000-0000-00008C050000}"/>
    <cellStyle name="normal 12" xfId="1425" xr:uid="{00000000-0005-0000-0000-00008D050000}"/>
    <cellStyle name="normal 13" xfId="1426" xr:uid="{00000000-0005-0000-0000-00008E050000}"/>
    <cellStyle name="normal 14" xfId="1427" xr:uid="{00000000-0005-0000-0000-00008F050000}"/>
    <cellStyle name="normal 15" xfId="1428" xr:uid="{00000000-0005-0000-0000-000090050000}"/>
    <cellStyle name="normal 16" xfId="1429" xr:uid="{00000000-0005-0000-0000-000091050000}"/>
    <cellStyle name="normal 17" xfId="1430" xr:uid="{00000000-0005-0000-0000-000092050000}"/>
    <cellStyle name="normal 18" xfId="1431" xr:uid="{00000000-0005-0000-0000-000093050000}"/>
    <cellStyle name="normal 19" xfId="1432" xr:uid="{00000000-0005-0000-0000-000094050000}"/>
    <cellStyle name="Normal 2" xfId="1433" xr:uid="{00000000-0005-0000-0000-000095050000}"/>
    <cellStyle name="Normal 2 2" xfId="1434" xr:uid="{00000000-0005-0000-0000-000096050000}"/>
    <cellStyle name="Normal 2 3" xfId="1435" xr:uid="{00000000-0005-0000-0000-000097050000}"/>
    <cellStyle name="Normal 2 4" xfId="1436" xr:uid="{00000000-0005-0000-0000-000098050000}"/>
    <cellStyle name="Normal 2_Общехоз." xfId="1437" xr:uid="{00000000-0005-0000-0000-000099050000}"/>
    <cellStyle name="normal 20" xfId="1438" xr:uid="{00000000-0005-0000-0000-00009A050000}"/>
    <cellStyle name="normal 21" xfId="1439" xr:uid="{00000000-0005-0000-0000-00009B050000}"/>
    <cellStyle name="normal 22" xfId="1440" xr:uid="{00000000-0005-0000-0000-00009C050000}"/>
    <cellStyle name="normal 23" xfId="1441" xr:uid="{00000000-0005-0000-0000-00009D050000}"/>
    <cellStyle name="normal 24" xfId="1442" xr:uid="{00000000-0005-0000-0000-00009E050000}"/>
    <cellStyle name="normal 25" xfId="1443" xr:uid="{00000000-0005-0000-0000-00009F050000}"/>
    <cellStyle name="normal 26" xfId="1444" xr:uid="{00000000-0005-0000-0000-0000A0050000}"/>
    <cellStyle name="normal 3" xfId="1445" xr:uid="{00000000-0005-0000-0000-0000A1050000}"/>
    <cellStyle name="normal 4" xfId="1446" xr:uid="{00000000-0005-0000-0000-0000A2050000}"/>
    <cellStyle name="normal 5" xfId="1447" xr:uid="{00000000-0005-0000-0000-0000A3050000}"/>
    <cellStyle name="normal 6" xfId="1448" xr:uid="{00000000-0005-0000-0000-0000A4050000}"/>
    <cellStyle name="normal 7" xfId="1449" xr:uid="{00000000-0005-0000-0000-0000A5050000}"/>
    <cellStyle name="normal 8" xfId="1450" xr:uid="{00000000-0005-0000-0000-0000A6050000}"/>
    <cellStyle name="normal 9" xfId="1451" xr:uid="{00000000-0005-0000-0000-0000A7050000}"/>
    <cellStyle name="Normal." xfId="1452" xr:uid="{00000000-0005-0000-0000-0000A8050000}"/>
    <cellStyle name="Normal_06_9m" xfId="1453" xr:uid="{00000000-0005-0000-0000-0000A9050000}"/>
    <cellStyle name="Normal1" xfId="1454" xr:uid="{00000000-0005-0000-0000-0000AA050000}"/>
    <cellStyle name="Normal2" xfId="1455" xr:uid="{00000000-0005-0000-0000-0000AB050000}"/>
    <cellStyle name="NormalGB" xfId="1456" xr:uid="{00000000-0005-0000-0000-0000AC050000}"/>
    <cellStyle name="Normalny_24. 02. 97." xfId="1457" xr:uid="{00000000-0005-0000-0000-0000AD050000}"/>
    <cellStyle name="normбlnм_laroux" xfId="1458" xr:uid="{00000000-0005-0000-0000-0000AE050000}"/>
    <cellStyle name="Note" xfId="1459" xr:uid="{00000000-0005-0000-0000-0000AF050000}"/>
    <cellStyle name="number" xfId="1460" xr:uid="{00000000-0005-0000-0000-0000B0050000}"/>
    <cellStyle name="Ôčíŕíńîâűé [0]_(ňŕá 3č)" xfId="1461" xr:uid="{00000000-0005-0000-0000-0000B1050000}"/>
    <cellStyle name="Ôčíŕíńîâűé_(ňŕá 3č)" xfId="1462" xr:uid="{00000000-0005-0000-0000-0000B2050000}"/>
    <cellStyle name="Option" xfId="1463" xr:uid="{00000000-0005-0000-0000-0000B3050000}"/>
    <cellStyle name="Òûñÿ÷è [0]_cogs" xfId="1464" xr:uid="{00000000-0005-0000-0000-0000B4050000}"/>
    <cellStyle name="Òûñÿ÷è_cogs" xfId="1465" xr:uid="{00000000-0005-0000-0000-0000B5050000}"/>
    <cellStyle name="Output" xfId="1466" xr:uid="{00000000-0005-0000-0000-0000B6050000}"/>
    <cellStyle name="Page Number" xfId="1467" xr:uid="{00000000-0005-0000-0000-0000B7050000}"/>
    <cellStyle name="pb_page_heading_LS" xfId="1468" xr:uid="{00000000-0005-0000-0000-0000B8050000}"/>
    <cellStyle name="Percent_RS_Lianozovo-Samara_9m01" xfId="1469" xr:uid="{00000000-0005-0000-0000-0000B9050000}"/>
    <cellStyle name="Percent1" xfId="1470" xr:uid="{00000000-0005-0000-0000-0000BA050000}"/>
    <cellStyle name="Piug" xfId="1471" xr:uid="{00000000-0005-0000-0000-0000BB050000}"/>
    <cellStyle name="Plug" xfId="1472" xr:uid="{00000000-0005-0000-0000-0000BC050000}"/>
    <cellStyle name="Price_Body" xfId="1473" xr:uid="{00000000-0005-0000-0000-0000BD050000}"/>
    <cellStyle name="prochrek" xfId="1474" xr:uid="{00000000-0005-0000-0000-0000BE050000}"/>
    <cellStyle name="Protected" xfId="1475" xr:uid="{00000000-0005-0000-0000-0000BF050000}"/>
    <cellStyle name="Salomon Logo" xfId="1476" xr:uid="{00000000-0005-0000-0000-0000C0050000}"/>
    <cellStyle name="SAPBEXaggData" xfId="1477" xr:uid="{00000000-0005-0000-0000-0000C1050000}"/>
    <cellStyle name="SAPBEXaggDataEmph" xfId="1478" xr:uid="{00000000-0005-0000-0000-0000C2050000}"/>
    <cellStyle name="SAPBEXaggItem" xfId="1479" xr:uid="{00000000-0005-0000-0000-0000C3050000}"/>
    <cellStyle name="SAPBEXaggItemX" xfId="1480" xr:uid="{00000000-0005-0000-0000-0000C4050000}"/>
    <cellStyle name="SAPBEXchaText" xfId="1481" xr:uid="{00000000-0005-0000-0000-0000C5050000}"/>
    <cellStyle name="SAPBEXexcBad7" xfId="1482" xr:uid="{00000000-0005-0000-0000-0000C6050000}"/>
    <cellStyle name="SAPBEXexcBad8" xfId="1483" xr:uid="{00000000-0005-0000-0000-0000C7050000}"/>
    <cellStyle name="SAPBEXexcBad9" xfId="1484" xr:uid="{00000000-0005-0000-0000-0000C8050000}"/>
    <cellStyle name="SAPBEXexcCritical4" xfId="1485" xr:uid="{00000000-0005-0000-0000-0000C9050000}"/>
    <cellStyle name="SAPBEXexcCritical5" xfId="1486" xr:uid="{00000000-0005-0000-0000-0000CA050000}"/>
    <cellStyle name="SAPBEXexcCritical6" xfId="1487" xr:uid="{00000000-0005-0000-0000-0000CB050000}"/>
    <cellStyle name="SAPBEXexcGood1" xfId="1488" xr:uid="{00000000-0005-0000-0000-0000CC050000}"/>
    <cellStyle name="SAPBEXexcGood2" xfId="1489" xr:uid="{00000000-0005-0000-0000-0000CD050000}"/>
    <cellStyle name="SAPBEXexcGood3" xfId="1490" xr:uid="{00000000-0005-0000-0000-0000CE050000}"/>
    <cellStyle name="SAPBEXfilterDrill" xfId="1491" xr:uid="{00000000-0005-0000-0000-0000CF050000}"/>
    <cellStyle name="SAPBEXfilterItem" xfId="1492" xr:uid="{00000000-0005-0000-0000-0000D0050000}"/>
    <cellStyle name="SAPBEXfilterText" xfId="1493" xr:uid="{00000000-0005-0000-0000-0000D1050000}"/>
    <cellStyle name="SAPBEXformats" xfId="1494" xr:uid="{00000000-0005-0000-0000-0000D2050000}"/>
    <cellStyle name="SAPBEXheaderItem" xfId="1495" xr:uid="{00000000-0005-0000-0000-0000D3050000}"/>
    <cellStyle name="SAPBEXheaderText" xfId="1496" xr:uid="{00000000-0005-0000-0000-0000D4050000}"/>
    <cellStyle name="SAPBEXHLevel0" xfId="1497" xr:uid="{00000000-0005-0000-0000-0000D5050000}"/>
    <cellStyle name="SAPBEXHLevel0X" xfId="1498" xr:uid="{00000000-0005-0000-0000-0000D6050000}"/>
    <cellStyle name="SAPBEXHLevel1" xfId="1499" xr:uid="{00000000-0005-0000-0000-0000D7050000}"/>
    <cellStyle name="SAPBEXHLevel1X" xfId="1500" xr:uid="{00000000-0005-0000-0000-0000D8050000}"/>
    <cellStyle name="SAPBEXHLevel2" xfId="1501" xr:uid="{00000000-0005-0000-0000-0000D9050000}"/>
    <cellStyle name="SAPBEXHLevel2X" xfId="1502" xr:uid="{00000000-0005-0000-0000-0000DA050000}"/>
    <cellStyle name="SAPBEXHLevel3" xfId="1503" xr:uid="{00000000-0005-0000-0000-0000DB050000}"/>
    <cellStyle name="SAPBEXHLevel3X" xfId="1504" xr:uid="{00000000-0005-0000-0000-0000DC050000}"/>
    <cellStyle name="SAPBEXinputData" xfId="1505" xr:uid="{00000000-0005-0000-0000-0000DD050000}"/>
    <cellStyle name="SAPBEXinputData 2" xfId="1506" xr:uid="{00000000-0005-0000-0000-0000DE050000}"/>
    <cellStyle name="SAPBEXinputData 3" xfId="1507" xr:uid="{00000000-0005-0000-0000-0000DF050000}"/>
    <cellStyle name="SAPBEXinputData 4" xfId="1508" xr:uid="{00000000-0005-0000-0000-0000E0050000}"/>
    <cellStyle name="SAPBEXresData" xfId="1509" xr:uid="{00000000-0005-0000-0000-0000E1050000}"/>
    <cellStyle name="SAPBEXresDataEmph" xfId="1510" xr:uid="{00000000-0005-0000-0000-0000E2050000}"/>
    <cellStyle name="SAPBEXresItem" xfId="1511" xr:uid="{00000000-0005-0000-0000-0000E3050000}"/>
    <cellStyle name="SAPBEXresItemX" xfId="1512" xr:uid="{00000000-0005-0000-0000-0000E4050000}"/>
    <cellStyle name="SAPBEXstdData" xfId="1513" xr:uid="{00000000-0005-0000-0000-0000E5050000}"/>
    <cellStyle name="SAPBEXstdDataEmph" xfId="1514" xr:uid="{00000000-0005-0000-0000-0000E6050000}"/>
    <cellStyle name="SAPBEXstdItem" xfId="1515" xr:uid="{00000000-0005-0000-0000-0000E7050000}"/>
    <cellStyle name="SAPBEXstdItemX" xfId="1516" xr:uid="{00000000-0005-0000-0000-0000E8050000}"/>
    <cellStyle name="SAPBEXtitle" xfId="1517" xr:uid="{00000000-0005-0000-0000-0000E9050000}"/>
    <cellStyle name="SAPBEXundefined" xfId="1518" xr:uid="{00000000-0005-0000-0000-0000EA050000}"/>
    <cellStyle name="st1" xfId="1519" xr:uid="{00000000-0005-0000-0000-0000EB050000}"/>
    <cellStyle name="Standard_NEGS" xfId="1520" xr:uid="{00000000-0005-0000-0000-0000EC050000}"/>
    <cellStyle name="Style 1" xfId="1521" xr:uid="{00000000-0005-0000-0000-0000ED050000}"/>
    <cellStyle name="Table Head" xfId="1522" xr:uid="{00000000-0005-0000-0000-0000EE050000}"/>
    <cellStyle name="Table Head Aligned" xfId="1523" xr:uid="{00000000-0005-0000-0000-0000EF050000}"/>
    <cellStyle name="Table Head Blue" xfId="1524" xr:uid="{00000000-0005-0000-0000-0000F0050000}"/>
    <cellStyle name="Table Head Green" xfId="1525" xr:uid="{00000000-0005-0000-0000-0000F1050000}"/>
    <cellStyle name="Table Head_Val_Sum_Graph" xfId="1526" xr:uid="{00000000-0005-0000-0000-0000F2050000}"/>
    <cellStyle name="Table Heading" xfId="1527" xr:uid="{00000000-0005-0000-0000-0000F3050000}"/>
    <cellStyle name="Table Heading 2" xfId="1528" xr:uid="{00000000-0005-0000-0000-0000F4050000}"/>
    <cellStyle name="Table Heading_46EP.2011(v2.0)" xfId="1529" xr:uid="{00000000-0005-0000-0000-0000F5050000}"/>
    <cellStyle name="Table Text" xfId="1530" xr:uid="{00000000-0005-0000-0000-0000F6050000}"/>
    <cellStyle name="Table Title" xfId="1531" xr:uid="{00000000-0005-0000-0000-0000F7050000}"/>
    <cellStyle name="Table Units" xfId="1532" xr:uid="{00000000-0005-0000-0000-0000F8050000}"/>
    <cellStyle name="Table_Header" xfId="1533" xr:uid="{00000000-0005-0000-0000-0000F9050000}"/>
    <cellStyle name="Text" xfId="1534" xr:uid="{00000000-0005-0000-0000-0000FA050000}"/>
    <cellStyle name="Text 1" xfId="1535" xr:uid="{00000000-0005-0000-0000-0000FB050000}"/>
    <cellStyle name="Text Head" xfId="1536" xr:uid="{00000000-0005-0000-0000-0000FC050000}"/>
    <cellStyle name="Text Head 1" xfId="1537" xr:uid="{00000000-0005-0000-0000-0000FD050000}"/>
    <cellStyle name="Title" xfId="1538" xr:uid="{00000000-0005-0000-0000-0000FE050000}"/>
    <cellStyle name="Total" xfId="1539" xr:uid="{00000000-0005-0000-0000-0000FF050000}"/>
    <cellStyle name="Total 2" xfId="1540" xr:uid="{00000000-0005-0000-0000-000000060000}"/>
    <cellStyle name="TotalCurrency" xfId="1541" xr:uid="{00000000-0005-0000-0000-000001060000}"/>
    <cellStyle name="Underline_Single" xfId="1542" xr:uid="{00000000-0005-0000-0000-000002060000}"/>
    <cellStyle name="Unit" xfId="1543" xr:uid="{00000000-0005-0000-0000-000003060000}"/>
    <cellStyle name="Warning Text" xfId="1544" xr:uid="{00000000-0005-0000-0000-000004060000}"/>
    <cellStyle name="year" xfId="1545" xr:uid="{00000000-0005-0000-0000-000005060000}"/>
    <cellStyle name="Акцент1 10" xfId="1547" xr:uid="{00000000-0005-0000-0000-000006060000}"/>
    <cellStyle name="Акцент1 11" xfId="1546" xr:uid="{00000000-0005-0000-0000-000007060000}"/>
    <cellStyle name="Акцент1 2" xfId="1548" xr:uid="{00000000-0005-0000-0000-000008060000}"/>
    <cellStyle name="Акцент1 2 2" xfId="1549" xr:uid="{00000000-0005-0000-0000-000009060000}"/>
    <cellStyle name="Акцент1 3" xfId="1550" xr:uid="{00000000-0005-0000-0000-00000A060000}"/>
    <cellStyle name="Акцент1 3 2" xfId="1551" xr:uid="{00000000-0005-0000-0000-00000B060000}"/>
    <cellStyle name="Акцент1 4" xfId="1552" xr:uid="{00000000-0005-0000-0000-00000C060000}"/>
    <cellStyle name="Акцент1 4 2" xfId="1553" xr:uid="{00000000-0005-0000-0000-00000D060000}"/>
    <cellStyle name="Акцент1 5" xfId="1554" xr:uid="{00000000-0005-0000-0000-00000E060000}"/>
    <cellStyle name="Акцент1 5 2" xfId="1555" xr:uid="{00000000-0005-0000-0000-00000F060000}"/>
    <cellStyle name="Акцент1 6" xfId="1556" xr:uid="{00000000-0005-0000-0000-000010060000}"/>
    <cellStyle name="Акцент1 6 2" xfId="1557" xr:uid="{00000000-0005-0000-0000-000011060000}"/>
    <cellStyle name="Акцент1 7" xfId="1558" xr:uid="{00000000-0005-0000-0000-000012060000}"/>
    <cellStyle name="Акцент1 7 2" xfId="1559" xr:uid="{00000000-0005-0000-0000-000013060000}"/>
    <cellStyle name="Акцент1 8" xfId="1560" xr:uid="{00000000-0005-0000-0000-000014060000}"/>
    <cellStyle name="Акцент1 8 2" xfId="1561" xr:uid="{00000000-0005-0000-0000-000015060000}"/>
    <cellStyle name="Акцент1 9" xfId="1562" xr:uid="{00000000-0005-0000-0000-000016060000}"/>
    <cellStyle name="Акцент1 9 2" xfId="1563" xr:uid="{00000000-0005-0000-0000-000017060000}"/>
    <cellStyle name="Акцент2 10" xfId="1565" xr:uid="{00000000-0005-0000-0000-000018060000}"/>
    <cellStyle name="Акцент2 11" xfId="1564" xr:uid="{00000000-0005-0000-0000-000019060000}"/>
    <cellStyle name="Акцент2 2" xfId="1566" xr:uid="{00000000-0005-0000-0000-00001A060000}"/>
    <cellStyle name="Акцент2 2 2" xfId="1567" xr:uid="{00000000-0005-0000-0000-00001B060000}"/>
    <cellStyle name="Акцент2 3" xfId="1568" xr:uid="{00000000-0005-0000-0000-00001C060000}"/>
    <cellStyle name="Акцент2 3 2" xfId="1569" xr:uid="{00000000-0005-0000-0000-00001D060000}"/>
    <cellStyle name="Акцент2 4" xfId="1570" xr:uid="{00000000-0005-0000-0000-00001E060000}"/>
    <cellStyle name="Акцент2 4 2" xfId="1571" xr:uid="{00000000-0005-0000-0000-00001F060000}"/>
    <cellStyle name="Акцент2 5" xfId="1572" xr:uid="{00000000-0005-0000-0000-000020060000}"/>
    <cellStyle name="Акцент2 5 2" xfId="1573" xr:uid="{00000000-0005-0000-0000-000021060000}"/>
    <cellStyle name="Акцент2 6" xfId="1574" xr:uid="{00000000-0005-0000-0000-000022060000}"/>
    <cellStyle name="Акцент2 6 2" xfId="1575" xr:uid="{00000000-0005-0000-0000-000023060000}"/>
    <cellStyle name="Акцент2 7" xfId="1576" xr:uid="{00000000-0005-0000-0000-000024060000}"/>
    <cellStyle name="Акцент2 7 2" xfId="1577" xr:uid="{00000000-0005-0000-0000-000025060000}"/>
    <cellStyle name="Акцент2 8" xfId="1578" xr:uid="{00000000-0005-0000-0000-000026060000}"/>
    <cellStyle name="Акцент2 8 2" xfId="1579" xr:uid="{00000000-0005-0000-0000-000027060000}"/>
    <cellStyle name="Акцент2 9" xfId="1580" xr:uid="{00000000-0005-0000-0000-000028060000}"/>
    <cellStyle name="Акцент2 9 2" xfId="1581" xr:uid="{00000000-0005-0000-0000-000029060000}"/>
    <cellStyle name="Акцент3 10" xfId="1583" xr:uid="{00000000-0005-0000-0000-00002A060000}"/>
    <cellStyle name="Акцент3 11" xfId="1582" xr:uid="{00000000-0005-0000-0000-00002B060000}"/>
    <cellStyle name="Акцент3 2" xfId="1584" xr:uid="{00000000-0005-0000-0000-00002C060000}"/>
    <cellStyle name="Акцент3 2 2" xfId="1585" xr:uid="{00000000-0005-0000-0000-00002D060000}"/>
    <cellStyle name="Акцент3 3" xfId="1586" xr:uid="{00000000-0005-0000-0000-00002E060000}"/>
    <cellStyle name="Акцент3 3 2" xfId="1587" xr:uid="{00000000-0005-0000-0000-00002F060000}"/>
    <cellStyle name="Акцент3 4" xfId="1588" xr:uid="{00000000-0005-0000-0000-000030060000}"/>
    <cellStyle name="Акцент3 4 2" xfId="1589" xr:uid="{00000000-0005-0000-0000-000031060000}"/>
    <cellStyle name="Акцент3 5" xfId="1590" xr:uid="{00000000-0005-0000-0000-000032060000}"/>
    <cellStyle name="Акцент3 5 2" xfId="1591" xr:uid="{00000000-0005-0000-0000-000033060000}"/>
    <cellStyle name="Акцент3 6" xfId="1592" xr:uid="{00000000-0005-0000-0000-000034060000}"/>
    <cellStyle name="Акцент3 6 2" xfId="1593" xr:uid="{00000000-0005-0000-0000-000035060000}"/>
    <cellStyle name="Акцент3 7" xfId="1594" xr:uid="{00000000-0005-0000-0000-000036060000}"/>
    <cellStyle name="Акцент3 7 2" xfId="1595" xr:uid="{00000000-0005-0000-0000-000037060000}"/>
    <cellStyle name="Акцент3 8" xfId="1596" xr:uid="{00000000-0005-0000-0000-000038060000}"/>
    <cellStyle name="Акцент3 8 2" xfId="1597" xr:uid="{00000000-0005-0000-0000-000039060000}"/>
    <cellStyle name="Акцент3 9" xfId="1598" xr:uid="{00000000-0005-0000-0000-00003A060000}"/>
    <cellStyle name="Акцент3 9 2" xfId="1599" xr:uid="{00000000-0005-0000-0000-00003B060000}"/>
    <cellStyle name="Акцент4 10" xfId="1601" xr:uid="{00000000-0005-0000-0000-00003C060000}"/>
    <cellStyle name="Акцент4 11" xfId="1600" xr:uid="{00000000-0005-0000-0000-00003D060000}"/>
    <cellStyle name="Акцент4 2" xfId="1602" xr:uid="{00000000-0005-0000-0000-00003E060000}"/>
    <cellStyle name="Акцент4 2 2" xfId="1603" xr:uid="{00000000-0005-0000-0000-00003F060000}"/>
    <cellStyle name="Акцент4 3" xfId="1604" xr:uid="{00000000-0005-0000-0000-000040060000}"/>
    <cellStyle name="Акцент4 3 2" xfId="1605" xr:uid="{00000000-0005-0000-0000-000041060000}"/>
    <cellStyle name="Акцент4 4" xfId="1606" xr:uid="{00000000-0005-0000-0000-000042060000}"/>
    <cellStyle name="Акцент4 4 2" xfId="1607" xr:uid="{00000000-0005-0000-0000-000043060000}"/>
    <cellStyle name="Акцент4 5" xfId="1608" xr:uid="{00000000-0005-0000-0000-000044060000}"/>
    <cellStyle name="Акцент4 5 2" xfId="1609" xr:uid="{00000000-0005-0000-0000-000045060000}"/>
    <cellStyle name="Акцент4 6" xfId="1610" xr:uid="{00000000-0005-0000-0000-000046060000}"/>
    <cellStyle name="Акцент4 6 2" xfId="1611" xr:uid="{00000000-0005-0000-0000-000047060000}"/>
    <cellStyle name="Акцент4 7" xfId="1612" xr:uid="{00000000-0005-0000-0000-000048060000}"/>
    <cellStyle name="Акцент4 7 2" xfId="1613" xr:uid="{00000000-0005-0000-0000-000049060000}"/>
    <cellStyle name="Акцент4 8" xfId="1614" xr:uid="{00000000-0005-0000-0000-00004A060000}"/>
    <cellStyle name="Акцент4 8 2" xfId="1615" xr:uid="{00000000-0005-0000-0000-00004B060000}"/>
    <cellStyle name="Акцент4 9" xfId="1616" xr:uid="{00000000-0005-0000-0000-00004C060000}"/>
    <cellStyle name="Акцент4 9 2" xfId="1617" xr:uid="{00000000-0005-0000-0000-00004D060000}"/>
    <cellStyle name="Акцент5 10" xfId="1619" xr:uid="{00000000-0005-0000-0000-00004E060000}"/>
    <cellStyle name="Акцент5 11" xfId="1618" xr:uid="{00000000-0005-0000-0000-00004F060000}"/>
    <cellStyle name="Акцент5 2" xfId="1620" xr:uid="{00000000-0005-0000-0000-000050060000}"/>
    <cellStyle name="Акцент5 2 2" xfId="1621" xr:uid="{00000000-0005-0000-0000-000051060000}"/>
    <cellStyle name="Акцент5 3" xfId="1622" xr:uid="{00000000-0005-0000-0000-000052060000}"/>
    <cellStyle name="Акцент5 3 2" xfId="1623" xr:uid="{00000000-0005-0000-0000-000053060000}"/>
    <cellStyle name="Акцент5 4" xfId="1624" xr:uid="{00000000-0005-0000-0000-000054060000}"/>
    <cellStyle name="Акцент5 4 2" xfId="1625" xr:uid="{00000000-0005-0000-0000-000055060000}"/>
    <cellStyle name="Акцент5 5" xfId="1626" xr:uid="{00000000-0005-0000-0000-000056060000}"/>
    <cellStyle name="Акцент5 5 2" xfId="1627" xr:uid="{00000000-0005-0000-0000-000057060000}"/>
    <cellStyle name="Акцент5 6" xfId="1628" xr:uid="{00000000-0005-0000-0000-000058060000}"/>
    <cellStyle name="Акцент5 6 2" xfId="1629" xr:uid="{00000000-0005-0000-0000-000059060000}"/>
    <cellStyle name="Акцент5 7" xfId="1630" xr:uid="{00000000-0005-0000-0000-00005A060000}"/>
    <cellStyle name="Акцент5 7 2" xfId="1631" xr:uid="{00000000-0005-0000-0000-00005B060000}"/>
    <cellStyle name="Акцент5 8" xfId="1632" xr:uid="{00000000-0005-0000-0000-00005C060000}"/>
    <cellStyle name="Акцент5 8 2" xfId="1633" xr:uid="{00000000-0005-0000-0000-00005D060000}"/>
    <cellStyle name="Акцент5 9" xfId="1634" xr:uid="{00000000-0005-0000-0000-00005E060000}"/>
    <cellStyle name="Акцент5 9 2" xfId="1635" xr:uid="{00000000-0005-0000-0000-00005F060000}"/>
    <cellStyle name="Акцент6 10" xfId="1637" xr:uid="{00000000-0005-0000-0000-000060060000}"/>
    <cellStyle name="Акцент6 11" xfId="1636" xr:uid="{00000000-0005-0000-0000-000061060000}"/>
    <cellStyle name="Акцент6 2" xfId="1638" xr:uid="{00000000-0005-0000-0000-000062060000}"/>
    <cellStyle name="Акцент6 2 2" xfId="1639" xr:uid="{00000000-0005-0000-0000-000063060000}"/>
    <cellStyle name="Акцент6 3" xfId="1640" xr:uid="{00000000-0005-0000-0000-000064060000}"/>
    <cellStyle name="Акцент6 3 2" xfId="1641" xr:uid="{00000000-0005-0000-0000-000065060000}"/>
    <cellStyle name="Акцент6 4" xfId="1642" xr:uid="{00000000-0005-0000-0000-000066060000}"/>
    <cellStyle name="Акцент6 4 2" xfId="1643" xr:uid="{00000000-0005-0000-0000-000067060000}"/>
    <cellStyle name="Акцент6 5" xfId="1644" xr:uid="{00000000-0005-0000-0000-000068060000}"/>
    <cellStyle name="Акцент6 5 2" xfId="1645" xr:uid="{00000000-0005-0000-0000-000069060000}"/>
    <cellStyle name="Акцент6 6" xfId="1646" xr:uid="{00000000-0005-0000-0000-00006A060000}"/>
    <cellStyle name="Акцент6 6 2" xfId="1647" xr:uid="{00000000-0005-0000-0000-00006B060000}"/>
    <cellStyle name="Акцент6 7" xfId="1648" xr:uid="{00000000-0005-0000-0000-00006C060000}"/>
    <cellStyle name="Акцент6 7 2" xfId="1649" xr:uid="{00000000-0005-0000-0000-00006D060000}"/>
    <cellStyle name="Акцент6 8" xfId="1650" xr:uid="{00000000-0005-0000-0000-00006E060000}"/>
    <cellStyle name="Акцент6 8 2" xfId="1651" xr:uid="{00000000-0005-0000-0000-00006F060000}"/>
    <cellStyle name="Акцент6 9" xfId="1652" xr:uid="{00000000-0005-0000-0000-000070060000}"/>
    <cellStyle name="Акцент6 9 2" xfId="1653" xr:uid="{00000000-0005-0000-0000-000071060000}"/>
    <cellStyle name="Беззащитный" xfId="1654" xr:uid="{00000000-0005-0000-0000-000072060000}"/>
    <cellStyle name="Ввод  10" xfId="1656" xr:uid="{00000000-0005-0000-0000-000073060000}"/>
    <cellStyle name="Ввод  11" xfId="1655" xr:uid="{00000000-0005-0000-0000-000074060000}"/>
    <cellStyle name="Ввод  2" xfId="1657" xr:uid="{00000000-0005-0000-0000-000075060000}"/>
    <cellStyle name="Ввод  2 2" xfId="1658" xr:uid="{00000000-0005-0000-0000-000076060000}"/>
    <cellStyle name="Ввод  2_46EE.2011(v1.0)" xfId="1659" xr:uid="{00000000-0005-0000-0000-000077060000}"/>
    <cellStyle name="Ввод  3" xfId="1660" xr:uid="{00000000-0005-0000-0000-000078060000}"/>
    <cellStyle name="Ввод  3 2" xfId="1661" xr:uid="{00000000-0005-0000-0000-000079060000}"/>
    <cellStyle name="Ввод  3_46EE.2011(v1.0)" xfId="1662" xr:uid="{00000000-0005-0000-0000-00007A060000}"/>
    <cellStyle name="Ввод  4" xfId="1663" xr:uid="{00000000-0005-0000-0000-00007B060000}"/>
    <cellStyle name="Ввод  4 2" xfId="1664" xr:uid="{00000000-0005-0000-0000-00007C060000}"/>
    <cellStyle name="Ввод  4_46EE.2011(v1.0)" xfId="1665" xr:uid="{00000000-0005-0000-0000-00007D060000}"/>
    <cellStyle name="Ввод  5" xfId="1666" xr:uid="{00000000-0005-0000-0000-00007E060000}"/>
    <cellStyle name="Ввод  5 2" xfId="1667" xr:uid="{00000000-0005-0000-0000-00007F060000}"/>
    <cellStyle name="Ввод  5_46EE.2011(v1.0)" xfId="1668" xr:uid="{00000000-0005-0000-0000-000080060000}"/>
    <cellStyle name="Ввод  6" xfId="1669" xr:uid="{00000000-0005-0000-0000-000081060000}"/>
    <cellStyle name="Ввод  6 2" xfId="1670" xr:uid="{00000000-0005-0000-0000-000082060000}"/>
    <cellStyle name="Ввод  6_46EE.2011(v1.0)" xfId="1671" xr:uid="{00000000-0005-0000-0000-000083060000}"/>
    <cellStyle name="Ввод  7" xfId="1672" xr:uid="{00000000-0005-0000-0000-000084060000}"/>
    <cellStyle name="Ввод  7 2" xfId="1673" xr:uid="{00000000-0005-0000-0000-000085060000}"/>
    <cellStyle name="Ввод  7_46EE.2011(v1.0)" xfId="1674" xr:uid="{00000000-0005-0000-0000-000086060000}"/>
    <cellStyle name="Ввод  8" xfId="1675" xr:uid="{00000000-0005-0000-0000-000087060000}"/>
    <cellStyle name="Ввод  8 2" xfId="1676" xr:uid="{00000000-0005-0000-0000-000088060000}"/>
    <cellStyle name="Ввод  8_46EE.2011(v1.0)" xfId="1677" xr:uid="{00000000-0005-0000-0000-000089060000}"/>
    <cellStyle name="Ввод  9" xfId="1678" xr:uid="{00000000-0005-0000-0000-00008A060000}"/>
    <cellStyle name="Ввод  9 2" xfId="1679" xr:uid="{00000000-0005-0000-0000-00008B060000}"/>
    <cellStyle name="Ввод  9_46EE.2011(v1.0)" xfId="1680" xr:uid="{00000000-0005-0000-0000-00008C060000}"/>
    <cellStyle name="Верт. заголовок" xfId="1681" xr:uid="{00000000-0005-0000-0000-00008D060000}"/>
    <cellStyle name="Вес_продукта" xfId="1682" xr:uid="{00000000-0005-0000-0000-00008E060000}"/>
    <cellStyle name="Вывод 10" xfId="1684" xr:uid="{00000000-0005-0000-0000-00008F060000}"/>
    <cellStyle name="Вывод 11" xfId="1683" xr:uid="{00000000-0005-0000-0000-000090060000}"/>
    <cellStyle name="Вывод 2" xfId="1685" xr:uid="{00000000-0005-0000-0000-000091060000}"/>
    <cellStyle name="Вывод 2 2" xfId="1686" xr:uid="{00000000-0005-0000-0000-000092060000}"/>
    <cellStyle name="Вывод 2_46EE.2011(v1.0)" xfId="1687" xr:uid="{00000000-0005-0000-0000-000093060000}"/>
    <cellStyle name="Вывод 3" xfId="1688" xr:uid="{00000000-0005-0000-0000-000094060000}"/>
    <cellStyle name="Вывод 3 2" xfId="1689" xr:uid="{00000000-0005-0000-0000-000095060000}"/>
    <cellStyle name="Вывод 3_46EE.2011(v1.0)" xfId="1690" xr:uid="{00000000-0005-0000-0000-000096060000}"/>
    <cellStyle name="Вывод 4" xfId="1691" xr:uid="{00000000-0005-0000-0000-000097060000}"/>
    <cellStyle name="Вывод 4 2" xfId="1692" xr:uid="{00000000-0005-0000-0000-000098060000}"/>
    <cellStyle name="Вывод 4_46EE.2011(v1.0)" xfId="1693" xr:uid="{00000000-0005-0000-0000-000099060000}"/>
    <cellStyle name="Вывод 5" xfId="1694" xr:uid="{00000000-0005-0000-0000-00009A060000}"/>
    <cellStyle name="Вывод 5 2" xfId="1695" xr:uid="{00000000-0005-0000-0000-00009B060000}"/>
    <cellStyle name="Вывод 5_46EE.2011(v1.0)" xfId="1696" xr:uid="{00000000-0005-0000-0000-00009C060000}"/>
    <cellStyle name="Вывод 6" xfId="1697" xr:uid="{00000000-0005-0000-0000-00009D060000}"/>
    <cellStyle name="Вывод 6 2" xfId="1698" xr:uid="{00000000-0005-0000-0000-00009E060000}"/>
    <cellStyle name="Вывод 6_46EE.2011(v1.0)" xfId="1699" xr:uid="{00000000-0005-0000-0000-00009F060000}"/>
    <cellStyle name="Вывод 7" xfId="1700" xr:uid="{00000000-0005-0000-0000-0000A0060000}"/>
    <cellStyle name="Вывод 7 2" xfId="1701" xr:uid="{00000000-0005-0000-0000-0000A1060000}"/>
    <cellStyle name="Вывод 7_46EE.2011(v1.0)" xfId="1702" xr:uid="{00000000-0005-0000-0000-0000A2060000}"/>
    <cellStyle name="Вывод 8" xfId="1703" xr:uid="{00000000-0005-0000-0000-0000A3060000}"/>
    <cellStyle name="Вывод 8 2" xfId="1704" xr:uid="{00000000-0005-0000-0000-0000A4060000}"/>
    <cellStyle name="Вывод 8_46EE.2011(v1.0)" xfId="1705" xr:uid="{00000000-0005-0000-0000-0000A5060000}"/>
    <cellStyle name="Вывод 9" xfId="1706" xr:uid="{00000000-0005-0000-0000-0000A6060000}"/>
    <cellStyle name="Вывод 9 2" xfId="1707" xr:uid="{00000000-0005-0000-0000-0000A7060000}"/>
    <cellStyle name="Вывод 9_46EE.2011(v1.0)" xfId="1708" xr:uid="{00000000-0005-0000-0000-0000A8060000}"/>
    <cellStyle name="Вычисление 10" xfId="1710" xr:uid="{00000000-0005-0000-0000-0000A9060000}"/>
    <cellStyle name="Вычисление 11" xfId="1709" xr:uid="{00000000-0005-0000-0000-0000AA060000}"/>
    <cellStyle name="Вычисление 2" xfId="1711" xr:uid="{00000000-0005-0000-0000-0000AB060000}"/>
    <cellStyle name="Вычисление 2 2" xfId="1712" xr:uid="{00000000-0005-0000-0000-0000AC060000}"/>
    <cellStyle name="Вычисление 2_46EE.2011(v1.0)" xfId="1713" xr:uid="{00000000-0005-0000-0000-0000AD060000}"/>
    <cellStyle name="Вычисление 3" xfId="1714" xr:uid="{00000000-0005-0000-0000-0000AE060000}"/>
    <cellStyle name="Вычисление 3 2" xfId="1715" xr:uid="{00000000-0005-0000-0000-0000AF060000}"/>
    <cellStyle name="Вычисление 3_46EE.2011(v1.0)" xfId="1716" xr:uid="{00000000-0005-0000-0000-0000B0060000}"/>
    <cellStyle name="Вычисление 4" xfId="1717" xr:uid="{00000000-0005-0000-0000-0000B1060000}"/>
    <cellStyle name="Вычисление 4 2" xfId="1718" xr:uid="{00000000-0005-0000-0000-0000B2060000}"/>
    <cellStyle name="Вычисление 4_46EE.2011(v1.0)" xfId="1719" xr:uid="{00000000-0005-0000-0000-0000B3060000}"/>
    <cellStyle name="Вычисление 5" xfId="1720" xr:uid="{00000000-0005-0000-0000-0000B4060000}"/>
    <cellStyle name="Вычисление 5 2" xfId="1721" xr:uid="{00000000-0005-0000-0000-0000B5060000}"/>
    <cellStyle name="Вычисление 5_46EE.2011(v1.0)" xfId="1722" xr:uid="{00000000-0005-0000-0000-0000B6060000}"/>
    <cellStyle name="Вычисление 6" xfId="1723" xr:uid="{00000000-0005-0000-0000-0000B7060000}"/>
    <cellStyle name="Вычисление 6 2" xfId="1724" xr:uid="{00000000-0005-0000-0000-0000B8060000}"/>
    <cellStyle name="Вычисление 6_46EE.2011(v1.0)" xfId="1725" xr:uid="{00000000-0005-0000-0000-0000B9060000}"/>
    <cellStyle name="Вычисление 7" xfId="1726" xr:uid="{00000000-0005-0000-0000-0000BA060000}"/>
    <cellStyle name="Вычисление 7 2" xfId="1727" xr:uid="{00000000-0005-0000-0000-0000BB060000}"/>
    <cellStyle name="Вычисление 7_46EE.2011(v1.0)" xfId="1728" xr:uid="{00000000-0005-0000-0000-0000BC060000}"/>
    <cellStyle name="Вычисление 8" xfId="1729" xr:uid="{00000000-0005-0000-0000-0000BD060000}"/>
    <cellStyle name="Вычисление 8 2" xfId="1730" xr:uid="{00000000-0005-0000-0000-0000BE060000}"/>
    <cellStyle name="Вычисление 8_46EE.2011(v1.0)" xfId="1731" xr:uid="{00000000-0005-0000-0000-0000BF060000}"/>
    <cellStyle name="Вычисление 9" xfId="1732" xr:uid="{00000000-0005-0000-0000-0000C0060000}"/>
    <cellStyle name="Вычисление 9 2" xfId="1733" xr:uid="{00000000-0005-0000-0000-0000C1060000}"/>
    <cellStyle name="Вычисление 9_46EE.2011(v1.0)" xfId="1734" xr:uid="{00000000-0005-0000-0000-0000C2060000}"/>
    <cellStyle name="Гиперссылка 2" xfId="1735" xr:uid="{00000000-0005-0000-0000-0000C3060000}"/>
    <cellStyle name="Гиперссылка 3" xfId="1736" xr:uid="{00000000-0005-0000-0000-0000C4060000}"/>
    <cellStyle name="Гиперссылка 4" xfId="1737" xr:uid="{00000000-0005-0000-0000-0000C5060000}"/>
    <cellStyle name="Гиперссылка 4 2" xfId="1738" xr:uid="{00000000-0005-0000-0000-0000C6060000}"/>
    <cellStyle name="Гиперссылка 5" xfId="1739" xr:uid="{00000000-0005-0000-0000-0000C7060000}"/>
    <cellStyle name="Группа" xfId="1740" xr:uid="{00000000-0005-0000-0000-0000C8060000}"/>
    <cellStyle name="Группа 0" xfId="1741" xr:uid="{00000000-0005-0000-0000-0000C9060000}"/>
    <cellStyle name="Группа 1" xfId="1742" xr:uid="{00000000-0005-0000-0000-0000CA060000}"/>
    <cellStyle name="Группа 2" xfId="1743" xr:uid="{00000000-0005-0000-0000-0000CB060000}"/>
    <cellStyle name="Группа 3" xfId="1744" xr:uid="{00000000-0005-0000-0000-0000CC060000}"/>
    <cellStyle name="Группа 4" xfId="1745" xr:uid="{00000000-0005-0000-0000-0000CD060000}"/>
    <cellStyle name="Группа 5" xfId="1746" xr:uid="{00000000-0005-0000-0000-0000CE060000}"/>
    <cellStyle name="Группа 6" xfId="1747" xr:uid="{00000000-0005-0000-0000-0000CF060000}"/>
    <cellStyle name="Группа 7" xfId="1748" xr:uid="{00000000-0005-0000-0000-0000D0060000}"/>
    <cellStyle name="Группа 8" xfId="1749" xr:uid="{00000000-0005-0000-0000-0000D1060000}"/>
    <cellStyle name="Группа_4DNS.UPDATE.EXAMPLE" xfId="1750" xr:uid="{00000000-0005-0000-0000-0000D2060000}"/>
    <cellStyle name="ДАТА" xfId="1751" xr:uid="{00000000-0005-0000-0000-0000D3060000}"/>
    <cellStyle name="ДАТА 2" xfId="1752" xr:uid="{00000000-0005-0000-0000-0000D4060000}"/>
    <cellStyle name="ДАТА 3" xfId="1753" xr:uid="{00000000-0005-0000-0000-0000D5060000}"/>
    <cellStyle name="ДАТА 4" xfId="1754" xr:uid="{00000000-0005-0000-0000-0000D6060000}"/>
    <cellStyle name="ДАТА 5" xfId="1755" xr:uid="{00000000-0005-0000-0000-0000D7060000}"/>
    <cellStyle name="ДАТА 6" xfId="1756" xr:uid="{00000000-0005-0000-0000-0000D8060000}"/>
    <cellStyle name="ДАТА 7" xfId="1757" xr:uid="{00000000-0005-0000-0000-0000D9060000}"/>
    <cellStyle name="ДАТА 8" xfId="1758" xr:uid="{00000000-0005-0000-0000-0000DA060000}"/>
    <cellStyle name="ДАТА 9" xfId="1759" xr:uid="{00000000-0005-0000-0000-0000DB060000}"/>
    <cellStyle name="ДАТА_1" xfId="1760" xr:uid="{00000000-0005-0000-0000-0000DC060000}"/>
    <cellStyle name="Денежный 2" xfId="1761" xr:uid="{00000000-0005-0000-0000-0000DD060000}"/>
    <cellStyle name="Денежный 2 2" xfId="1762" xr:uid="{00000000-0005-0000-0000-0000DE060000}"/>
    <cellStyle name="Денежный 2_INDEX.STATION.2012(v1.0)_" xfId="1763" xr:uid="{00000000-0005-0000-0000-0000DF060000}"/>
    <cellStyle name="Заголовок" xfId="1764" xr:uid="{00000000-0005-0000-0000-0000E0060000}"/>
    <cellStyle name="Заголовок 1 10" xfId="1766" xr:uid="{00000000-0005-0000-0000-0000E1060000}"/>
    <cellStyle name="Заголовок 1 11" xfId="1765" xr:uid="{00000000-0005-0000-0000-0000E2060000}"/>
    <cellStyle name="Заголовок 1 2" xfId="1767" xr:uid="{00000000-0005-0000-0000-0000E3060000}"/>
    <cellStyle name="Заголовок 1 2 2" xfId="1768" xr:uid="{00000000-0005-0000-0000-0000E4060000}"/>
    <cellStyle name="Заголовок 1 2_46EE.2011(v1.0)" xfId="1769" xr:uid="{00000000-0005-0000-0000-0000E5060000}"/>
    <cellStyle name="Заголовок 1 3" xfId="1770" xr:uid="{00000000-0005-0000-0000-0000E6060000}"/>
    <cellStyle name="Заголовок 1 3 2" xfId="1771" xr:uid="{00000000-0005-0000-0000-0000E7060000}"/>
    <cellStyle name="Заголовок 1 3_46EE.2011(v1.0)" xfId="1772" xr:uid="{00000000-0005-0000-0000-0000E8060000}"/>
    <cellStyle name="Заголовок 1 4" xfId="1773" xr:uid="{00000000-0005-0000-0000-0000E9060000}"/>
    <cellStyle name="Заголовок 1 4 2" xfId="1774" xr:uid="{00000000-0005-0000-0000-0000EA060000}"/>
    <cellStyle name="Заголовок 1 4_46EE.2011(v1.0)" xfId="1775" xr:uid="{00000000-0005-0000-0000-0000EB060000}"/>
    <cellStyle name="Заголовок 1 5" xfId="1776" xr:uid="{00000000-0005-0000-0000-0000EC060000}"/>
    <cellStyle name="Заголовок 1 5 2" xfId="1777" xr:uid="{00000000-0005-0000-0000-0000ED060000}"/>
    <cellStyle name="Заголовок 1 5_46EE.2011(v1.0)" xfId="1778" xr:uid="{00000000-0005-0000-0000-0000EE060000}"/>
    <cellStyle name="Заголовок 1 6" xfId="1779" xr:uid="{00000000-0005-0000-0000-0000EF060000}"/>
    <cellStyle name="Заголовок 1 6 2" xfId="1780" xr:uid="{00000000-0005-0000-0000-0000F0060000}"/>
    <cellStyle name="Заголовок 1 6_46EE.2011(v1.0)" xfId="1781" xr:uid="{00000000-0005-0000-0000-0000F1060000}"/>
    <cellStyle name="Заголовок 1 7" xfId="1782" xr:uid="{00000000-0005-0000-0000-0000F2060000}"/>
    <cellStyle name="Заголовок 1 7 2" xfId="1783" xr:uid="{00000000-0005-0000-0000-0000F3060000}"/>
    <cellStyle name="Заголовок 1 7_46EE.2011(v1.0)" xfId="1784" xr:uid="{00000000-0005-0000-0000-0000F4060000}"/>
    <cellStyle name="Заголовок 1 8" xfId="1785" xr:uid="{00000000-0005-0000-0000-0000F5060000}"/>
    <cellStyle name="Заголовок 1 8 2" xfId="1786" xr:uid="{00000000-0005-0000-0000-0000F6060000}"/>
    <cellStyle name="Заголовок 1 8_46EE.2011(v1.0)" xfId="1787" xr:uid="{00000000-0005-0000-0000-0000F7060000}"/>
    <cellStyle name="Заголовок 1 9" xfId="1788" xr:uid="{00000000-0005-0000-0000-0000F8060000}"/>
    <cellStyle name="Заголовок 1 9 2" xfId="1789" xr:uid="{00000000-0005-0000-0000-0000F9060000}"/>
    <cellStyle name="Заголовок 1 9_46EE.2011(v1.0)" xfId="1790" xr:uid="{00000000-0005-0000-0000-0000FA060000}"/>
    <cellStyle name="Заголовок 2 10" xfId="1792" xr:uid="{00000000-0005-0000-0000-0000FB060000}"/>
    <cellStyle name="Заголовок 2 11" xfId="1791" xr:uid="{00000000-0005-0000-0000-0000FC060000}"/>
    <cellStyle name="Заголовок 2 2" xfId="1793" xr:uid="{00000000-0005-0000-0000-0000FD060000}"/>
    <cellStyle name="Заголовок 2 2 2" xfId="1794" xr:uid="{00000000-0005-0000-0000-0000FE060000}"/>
    <cellStyle name="Заголовок 2 2_46EE.2011(v1.0)" xfId="1795" xr:uid="{00000000-0005-0000-0000-0000FF060000}"/>
    <cellStyle name="Заголовок 2 3" xfId="1796" xr:uid="{00000000-0005-0000-0000-000000070000}"/>
    <cellStyle name="Заголовок 2 3 2" xfId="1797" xr:uid="{00000000-0005-0000-0000-000001070000}"/>
    <cellStyle name="Заголовок 2 3_46EE.2011(v1.0)" xfId="1798" xr:uid="{00000000-0005-0000-0000-000002070000}"/>
    <cellStyle name="Заголовок 2 4" xfId="1799" xr:uid="{00000000-0005-0000-0000-000003070000}"/>
    <cellStyle name="Заголовок 2 4 2" xfId="1800" xr:uid="{00000000-0005-0000-0000-000004070000}"/>
    <cellStyle name="Заголовок 2 4_46EE.2011(v1.0)" xfId="1801" xr:uid="{00000000-0005-0000-0000-000005070000}"/>
    <cellStyle name="Заголовок 2 5" xfId="1802" xr:uid="{00000000-0005-0000-0000-000006070000}"/>
    <cellStyle name="Заголовок 2 5 2" xfId="1803" xr:uid="{00000000-0005-0000-0000-000007070000}"/>
    <cellStyle name="Заголовок 2 5_46EE.2011(v1.0)" xfId="1804" xr:uid="{00000000-0005-0000-0000-000008070000}"/>
    <cellStyle name="Заголовок 2 6" xfId="1805" xr:uid="{00000000-0005-0000-0000-000009070000}"/>
    <cellStyle name="Заголовок 2 6 2" xfId="1806" xr:uid="{00000000-0005-0000-0000-00000A070000}"/>
    <cellStyle name="Заголовок 2 6_46EE.2011(v1.0)" xfId="1807" xr:uid="{00000000-0005-0000-0000-00000B070000}"/>
    <cellStyle name="Заголовок 2 7" xfId="1808" xr:uid="{00000000-0005-0000-0000-00000C070000}"/>
    <cellStyle name="Заголовок 2 7 2" xfId="1809" xr:uid="{00000000-0005-0000-0000-00000D070000}"/>
    <cellStyle name="Заголовок 2 7_46EE.2011(v1.0)" xfId="1810" xr:uid="{00000000-0005-0000-0000-00000E070000}"/>
    <cellStyle name="Заголовок 2 8" xfId="1811" xr:uid="{00000000-0005-0000-0000-00000F070000}"/>
    <cellStyle name="Заголовок 2 8 2" xfId="1812" xr:uid="{00000000-0005-0000-0000-000010070000}"/>
    <cellStyle name="Заголовок 2 8_46EE.2011(v1.0)" xfId="1813" xr:uid="{00000000-0005-0000-0000-000011070000}"/>
    <cellStyle name="Заголовок 2 9" xfId="1814" xr:uid="{00000000-0005-0000-0000-000012070000}"/>
    <cellStyle name="Заголовок 2 9 2" xfId="1815" xr:uid="{00000000-0005-0000-0000-000013070000}"/>
    <cellStyle name="Заголовок 2 9_46EE.2011(v1.0)" xfId="1816" xr:uid="{00000000-0005-0000-0000-000014070000}"/>
    <cellStyle name="Заголовок 3 10" xfId="1818" xr:uid="{00000000-0005-0000-0000-000015070000}"/>
    <cellStyle name="Заголовок 3 11" xfId="1817" xr:uid="{00000000-0005-0000-0000-000016070000}"/>
    <cellStyle name="Заголовок 3 2" xfId="1819" xr:uid="{00000000-0005-0000-0000-000017070000}"/>
    <cellStyle name="Заголовок 3 2 2" xfId="1820" xr:uid="{00000000-0005-0000-0000-000018070000}"/>
    <cellStyle name="Заголовок 3 2_46EE.2011(v1.0)" xfId="1821" xr:uid="{00000000-0005-0000-0000-000019070000}"/>
    <cellStyle name="Заголовок 3 3" xfId="1822" xr:uid="{00000000-0005-0000-0000-00001A070000}"/>
    <cellStyle name="Заголовок 3 3 2" xfId="1823" xr:uid="{00000000-0005-0000-0000-00001B070000}"/>
    <cellStyle name="Заголовок 3 3_46EE.2011(v1.0)" xfId="1824" xr:uid="{00000000-0005-0000-0000-00001C070000}"/>
    <cellStyle name="Заголовок 3 4" xfId="1825" xr:uid="{00000000-0005-0000-0000-00001D070000}"/>
    <cellStyle name="Заголовок 3 4 2" xfId="1826" xr:uid="{00000000-0005-0000-0000-00001E070000}"/>
    <cellStyle name="Заголовок 3 4_46EE.2011(v1.0)" xfId="1827" xr:uid="{00000000-0005-0000-0000-00001F070000}"/>
    <cellStyle name="Заголовок 3 5" xfId="1828" xr:uid="{00000000-0005-0000-0000-000020070000}"/>
    <cellStyle name="Заголовок 3 5 2" xfId="1829" xr:uid="{00000000-0005-0000-0000-000021070000}"/>
    <cellStyle name="Заголовок 3 5_46EE.2011(v1.0)" xfId="1830" xr:uid="{00000000-0005-0000-0000-000022070000}"/>
    <cellStyle name="Заголовок 3 6" xfId="1831" xr:uid="{00000000-0005-0000-0000-000023070000}"/>
    <cellStyle name="Заголовок 3 6 2" xfId="1832" xr:uid="{00000000-0005-0000-0000-000024070000}"/>
    <cellStyle name="Заголовок 3 6_46EE.2011(v1.0)" xfId="1833" xr:uid="{00000000-0005-0000-0000-000025070000}"/>
    <cellStyle name="Заголовок 3 7" xfId="1834" xr:uid="{00000000-0005-0000-0000-000026070000}"/>
    <cellStyle name="Заголовок 3 7 2" xfId="1835" xr:uid="{00000000-0005-0000-0000-000027070000}"/>
    <cellStyle name="Заголовок 3 7_46EE.2011(v1.0)" xfId="1836" xr:uid="{00000000-0005-0000-0000-000028070000}"/>
    <cellStyle name="Заголовок 3 8" xfId="1837" xr:uid="{00000000-0005-0000-0000-000029070000}"/>
    <cellStyle name="Заголовок 3 8 2" xfId="1838" xr:uid="{00000000-0005-0000-0000-00002A070000}"/>
    <cellStyle name="Заголовок 3 8_46EE.2011(v1.0)" xfId="1839" xr:uid="{00000000-0005-0000-0000-00002B070000}"/>
    <cellStyle name="Заголовок 3 9" xfId="1840" xr:uid="{00000000-0005-0000-0000-00002C070000}"/>
    <cellStyle name="Заголовок 3 9 2" xfId="1841" xr:uid="{00000000-0005-0000-0000-00002D070000}"/>
    <cellStyle name="Заголовок 3 9_46EE.2011(v1.0)" xfId="1842" xr:uid="{00000000-0005-0000-0000-00002E070000}"/>
    <cellStyle name="Заголовок 4 10" xfId="1844" xr:uid="{00000000-0005-0000-0000-00002F070000}"/>
    <cellStyle name="Заголовок 4 11" xfId="1843" xr:uid="{00000000-0005-0000-0000-000030070000}"/>
    <cellStyle name="Заголовок 4 2" xfId="1845" xr:uid="{00000000-0005-0000-0000-000031070000}"/>
    <cellStyle name="Заголовок 4 2 2" xfId="1846" xr:uid="{00000000-0005-0000-0000-000032070000}"/>
    <cellStyle name="Заголовок 4 3" xfId="1847" xr:uid="{00000000-0005-0000-0000-000033070000}"/>
    <cellStyle name="Заголовок 4 3 2" xfId="1848" xr:uid="{00000000-0005-0000-0000-000034070000}"/>
    <cellStyle name="Заголовок 4 4" xfId="1849" xr:uid="{00000000-0005-0000-0000-000035070000}"/>
    <cellStyle name="Заголовок 4 4 2" xfId="1850" xr:uid="{00000000-0005-0000-0000-000036070000}"/>
    <cellStyle name="Заголовок 4 5" xfId="1851" xr:uid="{00000000-0005-0000-0000-000037070000}"/>
    <cellStyle name="Заголовок 4 5 2" xfId="1852" xr:uid="{00000000-0005-0000-0000-000038070000}"/>
    <cellStyle name="Заголовок 4 6" xfId="1853" xr:uid="{00000000-0005-0000-0000-000039070000}"/>
    <cellStyle name="Заголовок 4 6 2" xfId="1854" xr:uid="{00000000-0005-0000-0000-00003A070000}"/>
    <cellStyle name="Заголовок 4 7" xfId="1855" xr:uid="{00000000-0005-0000-0000-00003B070000}"/>
    <cellStyle name="Заголовок 4 7 2" xfId="1856" xr:uid="{00000000-0005-0000-0000-00003C070000}"/>
    <cellStyle name="Заголовок 4 8" xfId="1857" xr:uid="{00000000-0005-0000-0000-00003D070000}"/>
    <cellStyle name="Заголовок 4 8 2" xfId="1858" xr:uid="{00000000-0005-0000-0000-00003E070000}"/>
    <cellStyle name="Заголовок 4 9" xfId="1859" xr:uid="{00000000-0005-0000-0000-00003F070000}"/>
    <cellStyle name="Заголовок 4 9 2" xfId="1860" xr:uid="{00000000-0005-0000-0000-000040070000}"/>
    <cellStyle name="ЗАГОЛОВОК1" xfId="1861" xr:uid="{00000000-0005-0000-0000-000041070000}"/>
    <cellStyle name="ЗАГОЛОВОК2" xfId="1862" xr:uid="{00000000-0005-0000-0000-000042070000}"/>
    <cellStyle name="ЗаголовокСтолбца" xfId="1863" xr:uid="{00000000-0005-0000-0000-000043070000}"/>
    <cellStyle name="Защитный" xfId="1864" xr:uid="{00000000-0005-0000-0000-000044070000}"/>
    <cellStyle name="Значение" xfId="1865" xr:uid="{00000000-0005-0000-0000-000045070000}"/>
    <cellStyle name="Зоголовок" xfId="1866" xr:uid="{00000000-0005-0000-0000-000046070000}"/>
    <cellStyle name="Итог 10" xfId="1868" xr:uid="{00000000-0005-0000-0000-000047070000}"/>
    <cellStyle name="Итог 11" xfId="1867" xr:uid="{00000000-0005-0000-0000-000048070000}"/>
    <cellStyle name="Итог 2" xfId="1869" xr:uid="{00000000-0005-0000-0000-000049070000}"/>
    <cellStyle name="Итог 2 2" xfId="1870" xr:uid="{00000000-0005-0000-0000-00004A070000}"/>
    <cellStyle name="Итог 2_46EE.2011(v1.0)" xfId="1871" xr:uid="{00000000-0005-0000-0000-00004B070000}"/>
    <cellStyle name="Итог 3" xfId="1872" xr:uid="{00000000-0005-0000-0000-00004C070000}"/>
    <cellStyle name="Итог 3 2" xfId="1873" xr:uid="{00000000-0005-0000-0000-00004D070000}"/>
    <cellStyle name="Итог 3_46EE.2011(v1.0)" xfId="1874" xr:uid="{00000000-0005-0000-0000-00004E070000}"/>
    <cellStyle name="Итог 4" xfId="1875" xr:uid="{00000000-0005-0000-0000-00004F070000}"/>
    <cellStyle name="Итог 4 2" xfId="1876" xr:uid="{00000000-0005-0000-0000-000050070000}"/>
    <cellStyle name="Итог 4_46EE.2011(v1.0)" xfId="1877" xr:uid="{00000000-0005-0000-0000-000051070000}"/>
    <cellStyle name="Итог 5" xfId="1878" xr:uid="{00000000-0005-0000-0000-000052070000}"/>
    <cellStyle name="Итог 5 2" xfId="1879" xr:uid="{00000000-0005-0000-0000-000053070000}"/>
    <cellStyle name="Итог 5_46EE.2011(v1.0)" xfId="1880" xr:uid="{00000000-0005-0000-0000-000054070000}"/>
    <cellStyle name="Итог 6" xfId="1881" xr:uid="{00000000-0005-0000-0000-000055070000}"/>
    <cellStyle name="Итог 6 2" xfId="1882" xr:uid="{00000000-0005-0000-0000-000056070000}"/>
    <cellStyle name="Итог 6_46EE.2011(v1.0)" xfId="1883" xr:uid="{00000000-0005-0000-0000-000057070000}"/>
    <cellStyle name="Итог 7" xfId="1884" xr:uid="{00000000-0005-0000-0000-000058070000}"/>
    <cellStyle name="Итог 7 2" xfId="1885" xr:uid="{00000000-0005-0000-0000-000059070000}"/>
    <cellStyle name="Итог 7_46EE.2011(v1.0)" xfId="1886" xr:uid="{00000000-0005-0000-0000-00005A070000}"/>
    <cellStyle name="Итог 8" xfId="1887" xr:uid="{00000000-0005-0000-0000-00005B070000}"/>
    <cellStyle name="Итог 8 2" xfId="1888" xr:uid="{00000000-0005-0000-0000-00005C070000}"/>
    <cellStyle name="Итог 8_46EE.2011(v1.0)" xfId="1889" xr:uid="{00000000-0005-0000-0000-00005D070000}"/>
    <cellStyle name="Итог 9" xfId="1890" xr:uid="{00000000-0005-0000-0000-00005E070000}"/>
    <cellStyle name="Итог 9 2" xfId="1891" xr:uid="{00000000-0005-0000-0000-00005F070000}"/>
    <cellStyle name="Итог 9_46EE.2011(v1.0)" xfId="1892" xr:uid="{00000000-0005-0000-0000-000060070000}"/>
    <cellStyle name="Итого" xfId="1893" xr:uid="{00000000-0005-0000-0000-000061070000}"/>
    <cellStyle name="ИТОГОВЫЙ" xfId="1894" xr:uid="{00000000-0005-0000-0000-000062070000}"/>
    <cellStyle name="ИТОГОВЫЙ 2" xfId="1895" xr:uid="{00000000-0005-0000-0000-000063070000}"/>
    <cellStyle name="ИТОГОВЫЙ 3" xfId="1896" xr:uid="{00000000-0005-0000-0000-000064070000}"/>
    <cellStyle name="ИТОГОВЫЙ 4" xfId="1897" xr:uid="{00000000-0005-0000-0000-000065070000}"/>
    <cellStyle name="ИТОГОВЫЙ 5" xfId="1898" xr:uid="{00000000-0005-0000-0000-000066070000}"/>
    <cellStyle name="ИТОГОВЫЙ 6" xfId="1899" xr:uid="{00000000-0005-0000-0000-000067070000}"/>
    <cellStyle name="ИТОГОВЫЙ 7" xfId="1900" xr:uid="{00000000-0005-0000-0000-000068070000}"/>
    <cellStyle name="ИТОГОВЫЙ 8" xfId="1901" xr:uid="{00000000-0005-0000-0000-000069070000}"/>
    <cellStyle name="ИТОГОВЫЙ 9" xfId="1902" xr:uid="{00000000-0005-0000-0000-00006A070000}"/>
    <cellStyle name="ИТОГОВЫЙ_1" xfId="1903" xr:uid="{00000000-0005-0000-0000-00006B070000}"/>
    <cellStyle name="Контрольная ячейка 10" xfId="1905" xr:uid="{00000000-0005-0000-0000-00006C070000}"/>
    <cellStyle name="Контрольная ячейка 11" xfId="1904" xr:uid="{00000000-0005-0000-0000-00006D070000}"/>
    <cellStyle name="Контрольная ячейка 2" xfId="1906" xr:uid="{00000000-0005-0000-0000-00006E070000}"/>
    <cellStyle name="Контрольная ячейка 2 2" xfId="1907" xr:uid="{00000000-0005-0000-0000-00006F070000}"/>
    <cellStyle name="Контрольная ячейка 2_46EE.2011(v1.0)" xfId="1908" xr:uid="{00000000-0005-0000-0000-000070070000}"/>
    <cellStyle name="Контрольная ячейка 3" xfId="1909" xr:uid="{00000000-0005-0000-0000-000071070000}"/>
    <cellStyle name="Контрольная ячейка 3 2" xfId="1910" xr:uid="{00000000-0005-0000-0000-000072070000}"/>
    <cellStyle name="Контрольная ячейка 3_46EE.2011(v1.0)" xfId="1911" xr:uid="{00000000-0005-0000-0000-000073070000}"/>
    <cellStyle name="Контрольная ячейка 4" xfId="1912" xr:uid="{00000000-0005-0000-0000-000074070000}"/>
    <cellStyle name="Контрольная ячейка 4 2" xfId="1913" xr:uid="{00000000-0005-0000-0000-000075070000}"/>
    <cellStyle name="Контрольная ячейка 4_46EE.2011(v1.0)" xfId="1914" xr:uid="{00000000-0005-0000-0000-000076070000}"/>
    <cellStyle name="Контрольная ячейка 5" xfId="1915" xr:uid="{00000000-0005-0000-0000-000077070000}"/>
    <cellStyle name="Контрольная ячейка 5 2" xfId="1916" xr:uid="{00000000-0005-0000-0000-000078070000}"/>
    <cellStyle name="Контрольная ячейка 5_46EE.2011(v1.0)" xfId="1917" xr:uid="{00000000-0005-0000-0000-000079070000}"/>
    <cellStyle name="Контрольная ячейка 6" xfId="1918" xr:uid="{00000000-0005-0000-0000-00007A070000}"/>
    <cellStyle name="Контрольная ячейка 6 2" xfId="1919" xr:uid="{00000000-0005-0000-0000-00007B070000}"/>
    <cellStyle name="Контрольная ячейка 6_46EE.2011(v1.0)" xfId="1920" xr:uid="{00000000-0005-0000-0000-00007C070000}"/>
    <cellStyle name="Контрольная ячейка 7" xfId="1921" xr:uid="{00000000-0005-0000-0000-00007D070000}"/>
    <cellStyle name="Контрольная ячейка 7 2" xfId="1922" xr:uid="{00000000-0005-0000-0000-00007E070000}"/>
    <cellStyle name="Контрольная ячейка 7_46EE.2011(v1.0)" xfId="1923" xr:uid="{00000000-0005-0000-0000-00007F070000}"/>
    <cellStyle name="Контрольная ячейка 8" xfId="1924" xr:uid="{00000000-0005-0000-0000-000080070000}"/>
    <cellStyle name="Контрольная ячейка 8 2" xfId="1925" xr:uid="{00000000-0005-0000-0000-000081070000}"/>
    <cellStyle name="Контрольная ячейка 8_46EE.2011(v1.0)" xfId="1926" xr:uid="{00000000-0005-0000-0000-000082070000}"/>
    <cellStyle name="Контрольная ячейка 9" xfId="1927" xr:uid="{00000000-0005-0000-0000-000083070000}"/>
    <cellStyle name="Контрольная ячейка 9 2" xfId="1928" xr:uid="{00000000-0005-0000-0000-000084070000}"/>
    <cellStyle name="Контрольная ячейка 9_46EE.2011(v1.0)" xfId="1929" xr:uid="{00000000-0005-0000-0000-000085070000}"/>
    <cellStyle name="Миша (бланки отчетности)" xfId="1930" xr:uid="{00000000-0005-0000-0000-000086070000}"/>
    <cellStyle name="Мои наименования показателей" xfId="1931" xr:uid="{00000000-0005-0000-0000-00008B070000}"/>
    <cellStyle name="Мои наименования показателей 10" xfId="1932" xr:uid="{00000000-0005-0000-0000-00008C070000}"/>
    <cellStyle name="Мои наименования показателей 11" xfId="1933" xr:uid="{00000000-0005-0000-0000-00008D070000}"/>
    <cellStyle name="Мои наименования показателей 2" xfId="1934" xr:uid="{00000000-0005-0000-0000-00008E070000}"/>
    <cellStyle name="Мои наименования показателей 2 2" xfId="1935" xr:uid="{00000000-0005-0000-0000-00008F070000}"/>
    <cellStyle name="Мои наименования показателей 2 3" xfId="1936" xr:uid="{00000000-0005-0000-0000-000090070000}"/>
    <cellStyle name="Мои наименования показателей 2 4" xfId="1937" xr:uid="{00000000-0005-0000-0000-000091070000}"/>
    <cellStyle name="Мои наименования показателей 2 5" xfId="1938" xr:uid="{00000000-0005-0000-0000-000092070000}"/>
    <cellStyle name="Мои наименования показателей 2 6" xfId="1939" xr:uid="{00000000-0005-0000-0000-000093070000}"/>
    <cellStyle name="Мои наименования показателей 2 7" xfId="1940" xr:uid="{00000000-0005-0000-0000-000094070000}"/>
    <cellStyle name="Мои наименования показателей 2 8" xfId="1941" xr:uid="{00000000-0005-0000-0000-000095070000}"/>
    <cellStyle name="Мои наименования показателей 2 9" xfId="1942" xr:uid="{00000000-0005-0000-0000-000096070000}"/>
    <cellStyle name="Мои наименования показателей 2_1" xfId="1943" xr:uid="{00000000-0005-0000-0000-000097070000}"/>
    <cellStyle name="Мои наименования показателей 3" xfId="1944" xr:uid="{00000000-0005-0000-0000-000098070000}"/>
    <cellStyle name="Мои наименования показателей 3 2" xfId="1945" xr:uid="{00000000-0005-0000-0000-000099070000}"/>
    <cellStyle name="Мои наименования показателей 3 3" xfId="1946" xr:uid="{00000000-0005-0000-0000-00009A070000}"/>
    <cellStyle name="Мои наименования показателей 3 4" xfId="1947" xr:uid="{00000000-0005-0000-0000-00009B070000}"/>
    <cellStyle name="Мои наименования показателей 3 5" xfId="1948" xr:uid="{00000000-0005-0000-0000-00009C070000}"/>
    <cellStyle name="Мои наименования показателей 3 6" xfId="1949" xr:uid="{00000000-0005-0000-0000-00009D070000}"/>
    <cellStyle name="Мои наименования показателей 3 7" xfId="1950" xr:uid="{00000000-0005-0000-0000-00009E070000}"/>
    <cellStyle name="Мои наименования показателей 3 8" xfId="1951" xr:uid="{00000000-0005-0000-0000-00009F070000}"/>
    <cellStyle name="Мои наименования показателей 3 9" xfId="1952" xr:uid="{00000000-0005-0000-0000-0000A0070000}"/>
    <cellStyle name="Мои наименования показателей 3_1" xfId="1953" xr:uid="{00000000-0005-0000-0000-0000A1070000}"/>
    <cellStyle name="Мои наименования показателей 4" xfId="1954" xr:uid="{00000000-0005-0000-0000-0000A2070000}"/>
    <cellStyle name="Мои наименования показателей 4 2" xfId="1955" xr:uid="{00000000-0005-0000-0000-0000A3070000}"/>
    <cellStyle name="Мои наименования показателей 4 3" xfId="1956" xr:uid="{00000000-0005-0000-0000-0000A4070000}"/>
    <cellStyle name="Мои наименования показателей 4 4" xfId="1957" xr:uid="{00000000-0005-0000-0000-0000A5070000}"/>
    <cellStyle name="Мои наименования показателей 4 5" xfId="1958" xr:uid="{00000000-0005-0000-0000-0000A6070000}"/>
    <cellStyle name="Мои наименования показателей 4 6" xfId="1959" xr:uid="{00000000-0005-0000-0000-0000A7070000}"/>
    <cellStyle name="Мои наименования показателей 4 7" xfId="1960" xr:uid="{00000000-0005-0000-0000-0000A8070000}"/>
    <cellStyle name="Мои наименования показателей 4 8" xfId="1961" xr:uid="{00000000-0005-0000-0000-0000A9070000}"/>
    <cellStyle name="Мои наименования показателей 4 9" xfId="1962" xr:uid="{00000000-0005-0000-0000-0000AA070000}"/>
    <cellStyle name="Мои наименования показателей 4_1" xfId="1963" xr:uid="{00000000-0005-0000-0000-0000AB070000}"/>
    <cellStyle name="Мои наименования показателей 5" xfId="1964" xr:uid="{00000000-0005-0000-0000-0000AC070000}"/>
    <cellStyle name="Мои наименования показателей 5 2" xfId="1965" xr:uid="{00000000-0005-0000-0000-0000AD070000}"/>
    <cellStyle name="Мои наименования показателей 5 3" xfId="1966" xr:uid="{00000000-0005-0000-0000-0000AE070000}"/>
    <cellStyle name="Мои наименования показателей 5 4" xfId="1967" xr:uid="{00000000-0005-0000-0000-0000AF070000}"/>
    <cellStyle name="Мои наименования показателей 5 5" xfId="1968" xr:uid="{00000000-0005-0000-0000-0000B0070000}"/>
    <cellStyle name="Мои наименования показателей 5 6" xfId="1969" xr:uid="{00000000-0005-0000-0000-0000B1070000}"/>
    <cellStyle name="Мои наименования показателей 5 7" xfId="1970" xr:uid="{00000000-0005-0000-0000-0000B2070000}"/>
    <cellStyle name="Мои наименования показателей 5 8" xfId="1971" xr:uid="{00000000-0005-0000-0000-0000B3070000}"/>
    <cellStyle name="Мои наименования показателей 5 9" xfId="1972" xr:uid="{00000000-0005-0000-0000-0000B4070000}"/>
    <cellStyle name="Мои наименования показателей 5_1" xfId="1973" xr:uid="{00000000-0005-0000-0000-0000B5070000}"/>
    <cellStyle name="Мои наименования показателей 6" xfId="1974" xr:uid="{00000000-0005-0000-0000-0000B6070000}"/>
    <cellStyle name="Мои наименования показателей 6 2" xfId="1975" xr:uid="{00000000-0005-0000-0000-0000B7070000}"/>
    <cellStyle name="Мои наименования показателей 6 3" xfId="1976" xr:uid="{00000000-0005-0000-0000-0000B8070000}"/>
    <cellStyle name="Мои наименования показателей 6_46EE.2011(v1.0)" xfId="1977" xr:uid="{00000000-0005-0000-0000-0000B9070000}"/>
    <cellStyle name="Мои наименования показателей 7" xfId="1978" xr:uid="{00000000-0005-0000-0000-0000BA070000}"/>
    <cellStyle name="Мои наименования показателей 7 2" xfId="1979" xr:uid="{00000000-0005-0000-0000-0000BB070000}"/>
    <cellStyle name="Мои наименования показателей 7 3" xfId="1980" xr:uid="{00000000-0005-0000-0000-0000BC070000}"/>
    <cellStyle name="Мои наименования показателей 7_46EE.2011(v1.0)" xfId="1981" xr:uid="{00000000-0005-0000-0000-0000BD070000}"/>
    <cellStyle name="Мои наименования показателей 8" xfId="1982" xr:uid="{00000000-0005-0000-0000-0000BE070000}"/>
    <cellStyle name="Мои наименования показателей 8 2" xfId="1983" xr:uid="{00000000-0005-0000-0000-0000BF070000}"/>
    <cellStyle name="Мои наименования показателей 8 3" xfId="1984" xr:uid="{00000000-0005-0000-0000-0000C0070000}"/>
    <cellStyle name="Мои наименования показателей 8_46EE.2011(v1.0)" xfId="1985" xr:uid="{00000000-0005-0000-0000-0000C1070000}"/>
    <cellStyle name="Мои наименования показателей 9" xfId="1986" xr:uid="{00000000-0005-0000-0000-0000C2070000}"/>
    <cellStyle name="Мои наименования показателей_46EE.2011" xfId="1987" xr:uid="{00000000-0005-0000-0000-0000C3070000}"/>
    <cellStyle name="Мой заголовок" xfId="1988" xr:uid="{00000000-0005-0000-0000-000087070000}"/>
    <cellStyle name="Мой заголовок листа" xfId="1989" xr:uid="{00000000-0005-0000-0000-000088070000}"/>
    <cellStyle name="Мой заголовок листа 2" xfId="1990" xr:uid="{00000000-0005-0000-0000-000089070000}"/>
    <cellStyle name="Мой заголовок_Новая инструкция1_фст" xfId="1991" xr:uid="{00000000-0005-0000-0000-00008A070000}"/>
    <cellStyle name="назв фил" xfId="1992" xr:uid="{00000000-0005-0000-0000-0000C4070000}"/>
    <cellStyle name="Название 10" xfId="1994" xr:uid="{00000000-0005-0000-0000-0000C5070000}"/>
    <cellStyle name="Название 11" xfId="1993" xr:uid="{00000000-0005-0000-0000-0000C6070000}"/>
    <cellStyle name="Название 2" xfId="1995" xr:uid="{00000000-0005-0000-0000-0000C7070000}"/>
    <cellStyle name="Название 2 2" xfId="1996" xr:uid="{00000000-0005-0000-0000-0000C8070000}"/>
    <cellStyle name="Название 3" xfId="1997" xr:uid="{00000000-0005-0000-0000-0000C9070000}"/>
    <cellStyle name="Название 3 2" xfId="1998" xr:uid="{00000000-0005-0000-0000-0000CA070000}"/>
    <cellStyle name="Название 4" xfId="1999" xr:uid="{00000000-0005-0000-0000-0000CB070000}"/>
    <cellStyle name="Название 4 2" xfId="2000" xr:uid="{00000000-0005-0000-0000-0000CC070000}"/>
    <cellStyle name="Название 5" xfId="2001" xr:uid="{00000000-0005-0000-0000-0000CD070000}"/>
    <cellStyle name="Название 5 2" xfId="2002" xr:uid="{00000000-0005-0000-0000-0000CE070000}"/>
    <cellStyle name="Название 6" xfId="2003" xr:uid="{00000000-0005-0000-0000-0000CF070000}"/>
    <cellStyle name="Название 6 2" xfId="2004" xr:uid="{00000000-0005-0000-0000-0000D0070000}"/>
    <cellStyle name="Название 7" xfId="2005" xr:uid="{00000000-0005-0000-0000-0000D1070000}"/>
    <cellStyle name="Название 7 2" xfId="2006" xr:uid="{00000000-0005-0000-0000-0000D2070000}"/>
    <cellStyle name="Название 8" xfId="2007" xr:uid="{00000000-0005-0000-0000-0000D3070000}"/>
    <cellStyle name="Название 8 2" xfId="2008" xr:uid="{00000000-0005-0000-0000-0000D4070000}"/>
    <cellStyle name="Название 9" xfId="2009" xr:uid="{00000000-0005-0000-0000-0000D5070000}"/>
    <cellStyle name="Название 9 2" xfId="2010" xr:uid="{00000000-0005-0000-0000-0000D6070000}"/>
    <cellStyle name="Невидимый" xfId="2011" xr:uid="{00000000-0005-0000-0000-0000D7070000}"/>
    <cellStyle name="Нейтральный 10" xfId="2013" xr:uid="{00000000-0005-0000-0000-0000D8070000}"/>
    <cellStyle name="Нейтральный 11" xfId="2012" xr:uid="{00000000-0005-0000-0000-0000D9070000}"/>
    <cellStyle name="Нейтральный 2" xfId="2014" xr:uid="{00000000-0005-0000-0000-0000DA070000}"/>
    <cellStyle name="Нейтральный 2 2" xfId="2015" xr:uid="{00000000-0005-0000-0000-0000DB070000}"/>
    <cellStyle name="Нейтральный 3" xfId="2016" xr:uid="{00000000-0005-0000-0000-0000DC070000}"/>
    <cellStyle name="Нейтральный 3 2" xfId="2017" xr:uid="{00000000-0005-0000-0000-0000DD070000}"/>
    <cellStyle name="Нейтральный 4" xfId="2018" xr:uid="{00000000-0005-0000-0000-0000DE070000}"/>
    <cellStyle name="Нейтральный 4 2" xfId="2019" xr:uid="{00000000-0005-0000-0000-0000DF070000}"/>
    <cellStyle name="Нейтральный 5" xfId="2020" xr:uid="{00000000-0005-0000-0000-0000E0070000}"/>
    <cellStyle name="Нейтральный 5 2" xfId="2021" xr:uid="{00000000-0005-0000-0000-0000E1070000}"/>
    <cellStyle name="Нейтральный 6" xfId="2022" xr:uid="{00000000-0005-0000-0000-0000E2070000}"/>
    <cellStyle name="Нейтральный 6 2" xfId="2023" xr:uid="{00000000-0005-0000-0000-0000E3070000}"/>
    <cellStyle name="Нейтральный 7" xfId="2024" xr:uid="{00000000-0005-0000-0000-0000E4070000}"/>
    <cellStyle name="Нейтральный 7 2" xfId="2025" xr:uid="{00000000-0005-0000-0000-0000E5070000}"/>
    <cellStyle name="Нейтральный 8" xfId="2026" xr:uid="{00000000-0005-0000-0000-0000E6070000}"/>
    <cellStyle name="Нейтральный 8 2" xfId="2027" xr:uid="{00000000-0005-0000-0000-0000E7070000}"/>
    <cellStyle name="Нейтральный 9" xfId="2028" xr:uid="{00000000-0005-0000-0000-0000E8070000}"/>
    <cellStyle name="Нейтральный 9 2" xfId="2029" xr:uid="{00000000-0005-0000-0000-0000E9070000}"/>
    <cellStyle name="Низ1" xfId="2030" xr:uid="{00000000-0005-0000-0000-0000EA070000}"/>
    <cellStyle name="Низ2" xfId="2031" xr:uid="{00000000-0005-0000-0000-0000EB070000}"/>
    <cellStyle name="Обычный" xfId="0" builtinId="0"/>
    <cellStyle name="Обычный 10" xfId="2032" xr:uid="{00000000-0005-0000-0000-0000ED070000}"/>
    <cellStyle name="Обычный 11" xfId="2033" xr:uid="{00000000-0005-0000-0000-0000EE070000}"/>
    <cellStyle name="Обычный 11 2" xfId="2034" xr:uid="{00000000-0005-0000-0000-0000EF070000}"/>
    <cellStyle name="Обычный 11 3" xfId="2035" xr:uid="{00000000-0005-0000-0000-0000F0070000}"/>
    <cellStyle name="Обычный 11_46EE.2011(v1.2)" xfId="2036" xr:uid="{00000000-0005-0000-0000-0000F1070000}"/>
    <cellStyle name="Обычный 12" xfId="2037" xr:uid="{00000000-0005-0000-0000-0000F2070000}"/>
    <cellStyle name="Обычный 12 2" xfId="2038" xr:uid="{00000000-0005-0000-0000-0000F3070000}"/>
    <cellStyle name="Обычный 13" xfId="2039" xr:uid="{00000000-0005-0000-0000-0000F4070000}"/>
    <cellStyle name="Обычный 14" xfId="2040" xr:uid="{00000000-0005-0000-0000-0000F5070000}"/>
    <cellStyle name="Обычный 15" xfId="2041" xr:uid="{00000000-0005-0000-0000-0000F6070000}"/>
    <cellStyle name="Обычный 16" xfId="2042" xr:uid="{00000000-0005-0000-0000-0000F7070000}"/>
    <cellStyle name="Обычный 17" xfId="2043" xr:uid="{00000000-0005-0000-0000-0000F8070000}"/>
    <cellStyle name="Обычный 18" xfId="2044" xr:uid="{00000000-0005-0000-0000-0000F9070000}"/>
    <cellStyle name="Обычный 19" xfId="2045" xr:uid="{00000000-0005-0000-0000-0000FA070000}"/>
    <cellStyle name="Обычный 2" xfId="2046" xr:uid="{00000000-0005-0000-0000-0000FB070000}"/>
    <cellStyle name="Обычный 2 10" xfId="2047" xr:uid="{00000000-0005-0000-0000-0000FC070000}"/>
    <cellStyle name="Обычный 2 11" xfId="2048" xr:uid="{00000000-0005-0000-0000-0000FD070000}"/>
    <cellStyle name="Обычный 2 12" xfId="2049" xr:uid="{00000000-0005-0000-0000-0000FE070000}"/>
    <cellStyle name="Обычный 2 2" xfId="2050" xr:uid="{00000000-0005-0000-0000-0000FF070000}"/>
    <cellStyle name="Обычный 2 2 2" xfId="2051" xr:uid="{00000000-0005-0000-0000-000000080000}"/>
    <cellStyle name="Обычный 2 2 2 2" xfId="2052" xr:uid="{00000000-0005-0000-0000-000001080000}"/>
    <cellStyle name="Обычный 2 2 2 3" xfId="2053" xr:uid="{00000000-0005-0000-0000-000002080000}"/>
    <cellStyle name="Обычный 2 2 2 4" xfId="2054" xr:uid="{00000000-0005-0000-0000-000003080000}"/>
    <cellStyle name="Обычный 2 2 2 5" xfId="2055" xr:uid="{00000000-0005-0000-0000-000004080000}"/>
    <cellStyle name="Обычный 2 2 3" xfId="2056" xr:uid="{00000000-0005-0000-0000-000005080000}"/>
    <cellStyle name="Обычный 2 2 3 2" xfId="2057" xr:uid="{00000000-0005-0000-0000-000006080000}"/>
    <cellStyle name="Обычный 2 2 4" xfId="2058" xr:uid="{00000000-0005-0000-0000-000007080000}"/>
    <cellStyle name="Обычный 2 2_46EE.2011(v1.0)" xfId="2059" xr:uid="{00000000-0005-0000-0000-000008080000}"/>
    <cellStyle name="Обычный 2 3" xfId="2060" xr:uid="{00000000-0005-0000-0000-000009080000}"/>
    <cellStyle name="Обычный 2 3 2" xfId="2061" xr:uid="{00000000-0005-0000-0000-00000A080000}"/>
    <cellStyle name="Обычный 2 3 3" xfId="2062" xr:uid="{00000000-0005-0000-0000-00000B080000}"/>
    <cellStyle name="Обычный 2 3_46EE.2011(v1.0)" xfId="2063" xr:uid="{00000000-0005-0000-0000-00000C080000}"/>
    <cellStyle name="Обычный 2 4" xfId="2064" xr:uid="{00000000-0005-0000-0000-00000D080000}"/>
    <cellStyle name="Обычный 2 4 2" xfId="2065" xr:uid="{00000000-0005-0000-0000-00000E080000}"/>
    <cellStyle name="Обычный 2 4 3" xfId="2066" xr:uid="{00000000-0005-0000-0000-00000F080000}"/>
    <cellStyle name="Обычный 2 4_46EE.2011(v1.0)" xfId="2067" xr:uid="{00000000-0005-0000-0000-000010080000}"/>
    <cellStyle name="Обычный 2 5" xfId="2068" xr:uid="{00000000-0005-0000-0000-000011080000}"/>
    <cellStyle name="Обычный 2 5 2" xfId="2069" xr:uid="{00000000-0005-0000-0000-000012080000}"/>
    <cellStyle name="Обычный 2 5 3" xfId="2070" xr:uid="{00000000-0005-0000-0000-000013080000}"/>
    <cellStyle name="Обычный 2 5_46EE.2011(v1.0)" xfId="2071" xr:uid="{00000000-0005-0000-0000-000014080000}"/>
    <cellStyle name="Обычный 2 6" xfId="2072" xr:uid="{00000000-0005-0000-0000-000015080000}"/>
    <cellStyle name="Обычный 2 6 2" xfId="2073" xr:uid="{00000000-0005-0000-0000-000016080000}"/>
    <cellStyle name="Обычный 2 6 3" xfId="2074" xr:uid="{00000000-0005-0000-0000-000017080000}"/>
    <cellStyle name="Обычный 2 6_46EE.2011(v1.0)" xfId="2075" xr:uid="{00000000-0005-0000-0000-000018080000}"/>
    <cellStyle name="Обычный 2 7" xfId="2076" xr:uid="{00000000-0005-0000-0000-000019080000}"/>
    <cellStyle name="Обычный 2 8" xfId="2077" xr:uid="{00000000-0005-0000-0000-00001A080000}"/>
    <cellStyle name="Обычный 2 9" xfId="2078" xr:uid="{00000000-0005-0000-0000-00001B080000}"/>
    <cellStyle name="Обычный 2_1" xfId="2079" xr:uid="{00000000-0005-0000-0000-00001C080000}"/>
    <cellStyle name="Обычный 20" xfId="2080" xr:uid="{00000000-0005-0000-0000-00001D080000}"/>
    <cellStyle name="Обычный 21" xfId="2081" xr:uid="{00000000-0005-0000-0000-00001E080000}"/>
    <cellStyle name="Обычный 22" xfId="2082" xr:uid="{00000000-0005-0000-0000-00001F080000}"/>
    <cellStyle name="Обычный 23" xfId="2083" xr:uid="{00000000-0005-0000-0000-000020080000}"/>
    <cellStyle name="Обычный 24" xfId="2084" xr:uid="{00000000-0005-0000-0000-000021080000}"/>
    <cellStyle name="Обычный 25" xfId="2085" xr:uid="{00000000-0005-0000-0000-000022080000}"/>
    <cellStyle name="Обычный 26" xfId="2086" xr:uid="{00000000-0005-0000-0000-000023080000}"/>
    <cellStyle name="Обычный 27" xfId="2087" xr:uid="{00000000-0005-0000-0000-000024080000}"/>
    <cellStyle name="Обычный 28" xfId="2088" xr:uid="{00000000-0005-0000-0000-000025080000}"/>
    <cellStyle name="Обычный 29" xfId="2089" xr:uid="{00000000-0005-0000-0000-000026080000}"/>
    <cellStyle name="Обычный 3" xfId="2" xr:uid="{00000000-0005-0000-0000-000027080000}"/>
    <cellStyle name="Обычный 3 2" xfId="2091" xr:uid="{00000000-0005-0000-0000-000028080000}"/>
    <cellStyle name="Обычный 3 3" xfId="2092" xr:uid="{00000000-0005-0000-0000-000029080000}"/>
    <cellStyle name="Обычный 3 4" xfId="2093" xr:uid="{00000000-0005-0000-0000-00002A080000}"/>
    <cellStyle name="Обычный 3 5" xfId="2090" xr:uid="{00000000-0005-0000-0000-00002B080000}"/>
    <cellStyle name="Обычный 3_Общехоз." xfId="2094" xr:uid="{00000000-0005-0000-0000-00002C080000}"/>
    <cellStyle name="Обычный 30" xfId="2095" xr:uid="{00000000-0005-0000-0000-00002D080000}"/>
    <cellStyle name="Обычный 31" xfId="2096" xr:uid="{00000000-0005-0000-0000-00002E080000}"/>
    <cellStyle name="Обычный 32" xfId="2097" xr:uid="{00000000-0005-0000-0000-00002F080000}"/>
    <cellStyle name="Обычный 33" xfId="2098" xr:uid="{00000000-0005-0000-0000-000030080000}"/>
    <cellStyle name="Обычный 34" xfId="2099" xr:uid="{00000000-0005-0000-0000-000031080000}"/>
    <cellStyle name="Обычный 35" xfId="2100" xr:uid="{00000000-0005-0000-0000-000032080000}"/>
    <cellStyle name="Обычный 36" xfId="2101" xr:uid="{00000000-0005-0000-0000-000033080000}"/>
    <cellStyle name="Обычный 37" xfId="2102" xr:uid="{00000000-0005-0000-0000-000034080000}"/>
    <cellStyle name="Обычный 38" xfId="2103" xr:uid="{00000000-0005-0000-0000-000035080000}"/>
    <cellStyle name="Обычный 39" xfId="2104" xr:uid="{00000000-0005-0000-0000-000036080000}"/>
    <cellStyle name="Обычный 4" xfId="1" xr:uid="{00000000-0005-0000-0000-000037080000}"/>
    <cellStyle name="Обычный 4 2" xfId="2106" xr:uid="{00000000-0005-0000-0000-000038080000}"/>
    <cellStyle name="Обычный 4 2 2" xfId="2107" xr:uid="{00000000-0005-0000-0000-000039080000}"/>
    <cellStyle name="Обычный 4 2 3" xfId="2108" xr:uid="{00000000-0005-0000-0000-00003A080000}"/>
    <cellStyle name="Обычный 4 2 4" xfId="2109" xr:uid="{00000000-0005-0000-0000-00003B080000}"/>
    <cellStyle name="Обычный 4 2_46EP.2012(v0.1)" xfId="2110" xr:uid="{00000000-0005-0000-0000-00003C080000}"/>
    <cellStyle name="Обычный 4 3" xfId="2111" xr:uid="{00000000-0005-0000-0000-00003D080000}"/>
    <cellStyle name="Обычный 4 4" xfId="2105" xr:uid="{00000000-0005-0000-0000-00003E080000}"/>
    <cellStyle name="Обычный 4_ARMRAZR" xfId="2112" xr:uid="{00000000-0005-0000-0000-00003F080000}"/>
    <cellStyle name="Обычный 40" xfId="2113" xr:uid="{00000000-0005-0000-0000-000040080000}"/>
    <cellStyle name="Обычный 41" xfId="2114" xr:uid="{00000000-0005-0000-0000-000041080000}"/>
    <cellStyle name="Обычный 42" xfId="3" xr:uid="{00000000-0005-0000-0000-000042080000}"/>
    <cellStyle name="Обычный 5" xfId="2115" xr:uid="{00000000-0005-0000-0000-000043080000}"/>
    <cellStyle name="Обычный 5 2" xfId="2116" xr:uid="{00000000-0005-0000-0000-000044080000}"/>
    <cellStyle name="Обычный 6" xfId="2117" xr:uid="{00000000-0005-0000-0000-000045080000}"/>
    <cellStyle name="Обычный 6 2" xfId="2118" xr:uid="{00000000-0005-0000-0000-000046080000}"/>
    <cellStyle name="Обычный 7" xfId="2119" xr:uid="{00000000-0005-0000-0000-000047080000}"/>
    <cellStyle name="Обычный 7 2" xfId="2120" xr:uid="{00000000-0005-0000-0000-000048080000}"/>
    <cellStyle name="Обычный 8" xfId="2121" xr:uid="{00000000-0005-0000-0000-000049080000}"/>
    <cellStyle name="Обычный 8 2" xfId="2122" xr:uid="{00000000-0005-0000-0000-00004A080000}"/>
    <cellStyle name="Обычный 9" xfId="2123" xr:uid="{00000000-0005-0000-0000-00004B080000}"/>
    <cellStyle name="Обычный 9 2" xfId="2124" xr:uid="{00000000-0005-0000-0000-00004C080000}"/>
    <cellStyle name="Ошибка" xfId="2125" xr:uid="{00000000-0005-0000-0000-00004D080000}"/>
    <cellStyle name="Плохой 10" xfId="2127" xr:uid="{00000000-0005-0000-0000-00004E080000}"/>
    <cellStyle name="Плохой 11" xfId="2126" xr:uid="{00000000-0005-0000-0000-00004F080000}"/>
    <cellStyle name="Плохой 2" xfId="2128" xr:uid="{00000000-0005-0000-0000-000050080000}"/>
    <cellStyle name="Плохой 2 2" xfId="2129" xr:uid="{00000000-0005-0000-0000-000051080000}"/>
    <cellStyle name="Плохой 3" xfId="2130" xr:uid="{00000000-0005-0000-0000-000052080000}"/>
    <cellStyle name="Плохой 3 2" xfId="2131" xr:uid="{00000000-0005-0000-0000-000053080000}"/>
    <cellStyle name="Плохой 4" xfId="2132" xr:uid="{00000000-0005-0000-0000-000054080000}"/>
    <cellStyle name="Плохой 4 2" xfId="2133" xr:uid="{00000000-0005-0000-0000-000055080000}"/>
    <cellStyle name="Плохой 5" xfId="2134" xr:uid="{00000000-0005-0000-0000-000056080000}"/>
    <cellStyle name="Плохой 5 2" xfId="2135" xr:uid="{00000000-0005-0000-0000-000057080000}"/>
    <cellStyle name="Плохой 6" xfId="2136" xr:uid="{00000000-0005-0000-0000-000058080000}"/>
    <cellStyle name="Плохой 6 2" xfId="2137" xr:uid="{00000000-0005-0000-0000-000059080000}"/>
    <cellStyle name="Плохой 7" xfId="2138" xr:uid="{00000000-0005-0000-0000-00005A080000}"/>
    <cellStyle name="Плохой 7 2" xfId="2139" xr:uid="{00000000-0005-0000-0000-00005B080000}"/>
    <cellStyle name="Плохой 8" xfId="2140" xr:uid="{00000000-0005-0000-0000-00005C080000}"/>
    <cellStyle name="Плохой 8 2" xfId="2141" xr:uid="{00000000-0005-0000-0000-00005D080000}"/>
    <cellStyle name="Плохой 9" xfId="2142" xr:uid="{00000000-0005-0000-0000-00005E080000}"/>
    <cellStyle name="Плохой 9 2" xfId="2143" xr:uid="{00000000-0005-0000-0000-00005F080000}"/>
    <cellStyle name="По центру с переносом" xfId="2144" xr:uid="{00000000-0005-0000-0000-000060080000}"/>
    <cellStyle name="По центру с переносом 2" xfId="2145" xr:uid="{00000000-0005-0000-0000-000061080000}"/>
    <cellStyle name="По центру с переносом 3" xfId="2146" xr:uid="{00000000-0005-0000-0000-000062080000}"/>
    <cellStyle name="По центру с переносом 4" xfId="2147" xr:uid="{00000000-0005-0000-0000-000063080000}"/>
    <cellStyle name="По ширине с переносом" xfId="2148" xr:uid="{00000000-0005-0000-0000-000064080000}"/>
    <cellStyle name="По ширине с переносом 2" xfId="2149" xr:uid="{00000000-0005-0000-0000-000065080000}"/>
    <cellStyle name="По ширине с переносом 3" xfId="2150" xr:uid="{00000000-0005-0000-0000-000066080000}"/>
    <cellStyle name="По ширине с переносом 4" xfId="2151" xr:uid="{00000000-0005-0000-0000-000067080000}"/>
    <cellStyle name="Подгруппа" xfId="2152" xr:uid="{00000000-0005-0000-0000-000068080000}"/>
    <cellStyle name="Поле ввода" xfId="2153" xr:uid="{00000000-0005-0000-0000-000069080000}"/>
    <cellStyle name="Пояснение 10" xfId="2155" xr:uid="{00000000-0005-0000-0000-00006A080000}"/>
    <cellStyle name="Пояснение 11" xfId="2154" xr:uid="{00000000-0005-0000-0000-00006B080000}"/>
    <cellStyle name="Пояснение 2" xfId="2156" xr:uid="{00000000-0005-0000-0000-00006C080000}"/>
    <cellStyle name="Пояснение 2 2" xfId="2157" xr:uid="{00000000-0005-0000-0000-00006D080000}"/>
    <cellStyle name="Пояснение 3" xfId="2158" xr:uid="{00000000-0005-0000-0000-00006E080000}"/>
    <cellStyle name="Пояснение 3 2" xfId="2159" xr:uid="{00000000-0005-0000-0000-00006F080000}"/>
    <cellStyle name="Пояснение 4" xfId="2160" xr:uid="{00000000-0005-0000-0000-000070080000}"/>
    <cellStyle name="Пояснение 4 2" xfId="2161" xr:uid="{00000000-0005-0000-0000-000071080000}"/>
    <cellStyle name="Пояснение 5" xfId="2162" xr:uid="{00000000-0005-0000-0000-000072080000}"/>
    <cellStyle name="Пояснение 5 2" xfId="2163" xr:uid="{00000000-0005-0000-0000-000073080000}"/>
    <cellStyle name="Пояснение 6" xfId="2164" xr:uid="{00000000-0005-0000-0000-000074080000}"/>
    <cellStyle name="Пояснение 6 2" xfId="2165" xr:uid="{00000000-0005-0000-0000-000075080000}"/>
    <cellStyle name="Пояснение 7" xfId="2166" xr:uid="{00000000-0005-0000-0000-000076080000}"/>
    <cellStyle name="Пояснение 7 2" xfId="2167" xr:uid="{00000000-0005-0000-0000-000077080000}"/>
    <cellStyle name="Пояснение 8" xfId="2168" xr:uid="{00000000-0005-0000-0000-000078080000}"/>
    <cellStyle name="Пояснение 8 2" xfId="2169" xr:uid="{00000000-0005-0000-0000-000079080000}"/>
    <cellStyle name="Пояснение 9" xfId="2170" xr:uid="{00000000-0005-0000-0000-00007A080000}"/>
    <cellStyle name="Пояснение 9 2" xfId="2171" xr:uid="{00000000-0005-0000-0000-00007B080000}"/>
    <cellStyle name="Примечание 10" xfId="2173" xr:uid="{00000000-0005-0000-0000-00007C080000}"/>
    <cellStyle name="Примечание 10 2" xfId="2174" xr:uid="{00000000-0005-0000-0000-00007D080000}"/>
    <cellStyle name="Примечание 10 3" xfId="2175" xr:uid="{00000000-0005-0000-0000-00007E080000}"/>
    <cellStyle name="Примечание 10 4" xfId="2176" xr:uid="{00000000-0005-0000-0000-00007F080000}"/>
    <cellStyle name="Примечание 10_46EE.2011(v1.0)" xfId="2177" xr:uid="{00000000-0005-0000-0000-000080080000}"/>
    <cellStyle name="Примечание 11" xfId="2178" xr:uid="{00000000-0005-0000-0000-000081080000}"/>
    <cellStyle name="Примечание 11 2" xfId="2179" xr:uid="{00000000-0005-0000-0000-000082080000}"/>
    <cellStyle name="Примечание 11 3" xfId="2180" xr:uid="{00000000-0005-0000-0000-000083080000}"/>
    <cellStyle name="Примечание 11 4" xfId="2181" xr:uid="{00000000-0005-0000-0000-000084080000}"/>
    <cellStyle name="Примечание 11_46EE.2011(v1.0)" xfId="2182" xr:uid="{00000000-0005-0000-0000-000085080000}"/>
    <cellStyle name="Примечание 12" xfId="2183" xr:uid="{00000000-0005-0000-0000-000086080000}"/>
    <cellStyle name="Примечание 12 2" xfId="2184" xr:uid="{00000000-0005-0000-0000-000087080000}"/>
    <cellStyle name="Примечание 12 3" xfId="2185" xr:uid="{00000000-0005-0000-0000-000088080000}"/>
    <cellStyle name="Примечание 12 4" xfId="2186" xr:uid="{00000000-0005-0000-0000-000089080000}"/>
    <cellStyle name="Примечание 12_46EE.2011(v1.0)" xfId="2187" xr:uid="{00000000-0005-0000-0000-00008A080000}"/>
    <cellStyle name="Примечание 13" xfId="2188" xr:uid="{00000000-0005-0000-0000-00008B080000}"/>
    <cellStyle name="Примечание 14" xfId="2189" xr:uid="{00000000-0005-0000-0000-00008C080000}"/>
    <cellStyle name="Примечание 15" xfId="2190" xr:uid="{00000000-0005-0000-0000-00008D080000}"/>
    <cellStyle name="Примечание 16" xfId="2191" xr:uid="{00000000-0005-0000-0000-00008E080000}"/>
    <cellStyle name="Примечание 17" xfId="2192" xr:uid="{00000000-0005-0000-0000-00008F080000}"/>
    <cellStyle name="Примечание 18" xfId="2193" xr:uid="{00000000-0005-0000-0000-000090080000}"/>
    <cellStyle name="Примечание 19" xfId="2194" xr:uid="{00000000-0005-0000-0000-000091080000}"/>
    <cellStyle name="Примечание 2" xfId="2195" xr:uid="{00000000-0005-0000-0000-000092080000}"/>
    <cellStyle name="Примечание 2 2" xfId="2196" xr:uid="{00000000-0005-0000-0000-000093080000}"/>
    <cellStyle name="Примечание 2 3" xfId="2197" xr:uid="{00000000-0005-0000-0000-000094080000}"/>
    <cellStyle name="Примечание 2 4" xfId="2198" xr:uid="{00000000-0005-0000-0000-000095080000}"/>
    <cellStyle name="Примечание 2 5" xfId="2199" xr:uid="{00000000-0005-0000-0000-000096080000}"/>
    <cellStyle name="Примечание 2 6" xfId="2200" xr:uid="{00000000-0005-0000-0000-000097080000}"/>
    <cellStyle name="Примечание 2 7" xfId="2201" xr:uid="{00000000-0005-0000-0000-000098080000}"/>
    <cellStyle name="Примечание 2 8" xfId="2202" xr:uid="{00000000-0005-0000-0000-000099080000}"/>
    <cellStyle name="Примечание 2 9" xfId="2203" xr:uid="{00000000-0005-0000-0000-00009A080000}"/>
    <cellStyle name="Примечание 2_46EE.2011(v1.0)" xfId="2204" xr:uid="{00000000-0005-0000-0000-00009B080000}"/>
    <cellStyle name="Примечание 20" xfId="2205" xr:uid="{00000000-0005-0000-0000-00009C080000}"/>
    <cellStyle name="Примечание 21" xfId="2206" xr:uid="{00000000-0005-0000-0000-00009D080000}"/>
    <cellStyle name="Примечание 22" xfId="2207" xr:uid="{00000000-0005-0000-0000-00009E080000}"/>
    <cellStyle name="Примечание 23" xfId="2208" xr:uid="{00000000-0005-0000-0000-00009F080000}"/>
    <cellStyle name="Примечание 24" xfId="2209" xr:uid="{00000000-0005-0000-0000-0000A0080000}"/>
    <cellStyle name="Примечание 25" xfId="2210" xr:uid="{00000000-0005-0000-0000-0000A1080000}"/>
    <cellStyle name="Примечание 26" xfId="2211" xr:uid="{00000000-0005-0000-0000-0000A2080000}"/>
    <cellStyle name="Примечание 27" xfId="2212" xr:uid="{00000000-0005-0000-0000-0000A3080000}"/>
    <cellStyle name="Примечание 28" xfId="2213" xr:uid="{00000000-0005-0000-0000-0000A4080000}"/>
    <cellStyle name="Примечание 29" xfId="2214" xr:uid="{00000000-0005-0000-0000-0000A5080000}"/>
    <cellStyle name="Примечание 3" xfId="2215" xr:uid="{00000000-0005-0000-0000-0000A6080000}"/>
    <cellStyle name="Примечание 3 2" xfId="2216" xr:uid="{00000000-0005-0000-0000-0000A7080000}"/>
    <cellStyle name="Примечание 3 3" xfId="2217" xr:uid="{00000000-0005-0000-0000-0000A8080000}"/>
    <cellStyle name="Примечание 3 4" xfId="2218" xr:uid="{00000000-0005-0000-0000-0000A9080000}"/>
    <cellStyle name="Примечание 3 5" xfId="2219" xr:uid="{00000000-0005-0000-0000-0000AA080000}"/>
    <cellStyle name="Примечание 3 6" xfId="2220" xr:uid="{00000000-0005-0000-0000-0000AB080000}"/>
    <cellStyle name="Примечание 3 7" xfId="2221" xr:uid="{00000000-0005-0000-0000-0000AC080000}"/>
    <cellStyle name="Примечание 3 8" xfId="2222" xr:uid="{00000000-0005-0000-0000-0000AD080000}"/>
    <cellStyle name="Примечание 3 9" xfId="2223" xr:uid="{00000000-0005-0000-0000-0000AE080000}"/>
    <cellStyle name="Примечание 3_46EE.2011(v1.0)" xfId="2224" xr:uid="{00000000-0005-0000-0000-0000AF080000}"/>
    <cellStyle name="Примечание 30" xfId="2225" xr:uid="{00000000-0005-0000-0000-0000B0080000}"/>
    <cellStyle name="Примечание 31" xfId="2226" xr:uid="{00000000-0005-0000-0000-0000B1080000}"/>
    <cellStyle name="Примечание 32" xfId="2227" xr:uid="{00000000-0005-0000-0000-0000B2080000}"/>
    <cellStyle name="Примечание 33" xfId="2228" xr:uid="{00000000-0005-0000-0000-0000B3080000}"/>
    <cellStyle name="Примечание 34" xfId="2229" xr:uid="{00000000-0005-0000-0000-0000B4080000}"/>
    <cellStyle name="Примечание 35" xfId="2230" xr:uid="{00000000-0005-0000-0000-0000B5080000}"/>
    <cellStyle name="Примечание 36" xfId="2231" xr:uid="{00000000-0005-0000-0000-0000B6080000}"/>
    <cellStyle name="Примечание 37" xfId="2232" xr:uid="{00000000-0005-0000-0000-0000B7080000}"/>
    <cellStyle name="Примечание 38" xfId="2172" xr:uid="{00000000-0005-0000-0000-0000B8080000}"/>
    <cellStyle name="Примечание 4" xfId="2233" xr:uid="{00000000-0005-0000-0000-0000B9080000}"/>
    <cellStyle name="Примечание 4 2" xfId="2234" xr:uid="{00000000-0005-0000-0000-0000BA080000}"/>
    <cellStyle name="Примечание 4 3" xfId="2235" xr:uid="{00000000-0005-0000-0000-0000BB080000}"/>
    <cellStyle name="Примечание 4 4" xfId="2236" xr:uid="{00000000-0005-0000-0000-0000BC080000}"/>
    <cellStyle name="Примечание 4 5" xfId="2237" xr:uid="{00000000-0005-0000-0000-0000BD080000}"/>
    <cellStyle name="Примечание 4 6" xfId="2238" xr:uid="{00000000-0005-0000-0000-0000BE080000}"/>
    <cellStyle name="Примечание 4 7" xfId="2239" xr:uid="{00000000-0005-0000-0000-0000BF080000}"/>
    <cellStyle name="Примечание 4 8" xfId="2240" xr:uid="{00000000-0005-0000-0000-0000C0080000}"/>
    <cellStyle name="Примечание 4 9" xfId="2241" xr:uid="{00000000-0005-0000-0000-0000C1080000}"/>
    <cellStyle name="Примечание 4_46EE.2011(v1.0)" xfId="2242" xr:uid="{00000000-0005-0000-0000-0000C2080000}"/>
    <cellStyle name="Примечание 5" xfId="2243" xr:uid="{00000000-0005-0000-0000-0000C3080000}"/>
    <cellStyle name="Примечание 5 2" xfId="2244" xr:uid="{00000000-0005-0000-0000-0000C4080000}"/>
    <cellStyle name="Примечание 5 3" xfId="2245" xr:uid="{00000000-0005-0000-0000-0000C5080000}"/>
    <cellStyle name="Примечание 5 4" xfId="2246" xr:uid="{00000000-0005-0000-0000-0000C6080000}"/>
    <cellStyle name="Примечание 5 5" xfId="2247" xr:uid="{00000000-0005-0000-0000-0000C7080000}"/>
    <cellStyle name="Примечание 5 6" xfId="2248" xr:uid="{00000000-0005-0000-0000-0000C8080000}"/>
    <cellStyle name="Примечание 5 7" xfId="2249" xr:uid="{00000000-0005-0000-0000-0000C9080000}"/>
    <cellStyle name="Примечание 5 8" xfId="2250" xr:uid="{00000000-0005-0000-0000-0000CA080000}"/>
    <cellStyle name="Примечание 5 9" xfId="2251" xr:uid="{00000000-0005-0000-0000-0000CB080000}"/>
    <cellStyle name="Примечание 5_46EE.2011(v1.0)" xfId="2252" xr:uid="{00000000-0005-0000-0000-0000CC080000}"/>
    <cellStyle name="Примечание 6" xfId="2253" xr:uid="{00000000-0005-0000-0000-0000CD080000}"/>
    <cellStyle name="Примечание 6 2" xfId="2254" xr:uid="{00000000-0005-0000-0000-0000CE080000}"/>
    <cellStyle name="Примечание 6_46EE.2011(v1.0)" xfId="2255" xr:uid="{00000000-0005-0000-0000-0000CF080000}"/>
    <cellStyle name="Примечание 7" xfId="2256" xr:uid="{00000000-0005-0000-0000-0000D0080000}"/>
    <cellStyle name="Примечание 7 2" xfId="2257" xr:uid="{00000000-0005-0000-0000-0000D1080000}"/>
    <cellStyle name="Примечание 7_46EE.2011(v1.0)" xfId="2258" xr:uid="{00000000-0005-0000-0000-0000D2080000}"/>
    <cellStyle name="Примечание 8" xfId="2259" xr:uid="{00000000-0005-0000-0000-0000D3080000}"/>
    <cellStyle name="Примечание 8 2" xfId="2260" xr:uid="{00000000-0005-0000-0000-0000D4080000}"/>
    <cellStyle name="Примечание 8_46EE.2011(v1.0)" xfId="2261" xr:uid="{00000000-0005-0000-0000-0000D5080000}"/>
    <cellStyle name="Примечание 9" xfId="2262" xr:uid="{00000000-0005-0000-0000-0000D6080000}"/>
    <cellStyle name="Примечание 9 2" xfId="2263" xr:uid="{00000000-0005-0000-0000-0000D7080000}"/>
    <cellStyle name="Примечание 9_46EE.2011(v1.0)" xfId="2264" xr:uid="{00000000-0005-0000-0000-0000D8080000}"/>
    <cellStyle name="Продукт" xfId="2265" xr:uid="{00000000-0005-0000-0000-0000D9080000}"/>
    <cellStyle name="Процентный" xfId="2443" builtinId="5"/>
    <cellStyle name="Процентный 10" xfId="2266" xr:uid="{00000000-0005-0000-0000-0000DB080000}"/>
    <cellStyle name="Процентный 2" xfId="2267" xr:uid="{00000000-0005-0000-0000-0000DC080000}"/>
    <cellStyle name="Процентный 2 2" xfId="2268" xr:uid="{00000000-0005-0000-0000-0000DD080000}"/>
    <cellStyle name="Процентный 2 2 2" xfId="2269" xr:uid="{00000000-0005-0000-0000-0000DE080000}"/>
    <cellStyle name="Процентный 2 2 3" xfId="2270" xr:uid="{00000000-0005-0000-0000-0000DF080000}"/>
    <cellStyle name="Процентный 2 2 4" xfId="2271" xr:uid="{00000000-0005-0000-0000-0000E0080000}"/>
    <cellStyle name="Процентный 2 3" xfId="2272" xr:uid="{00000000-0005-0000-0000-0000E1080000}"/>
    <cellStyle name="Процентный 2 3 2" xfId="2273" xr:uid="{00000000-0005-0000-0000-0000E2080000}"/>
    <cellStyle name="Процентный 2 3 3" xfId="2274" xr:uid="{00000000-0005-0000-0000-0000E3080000}"/>
    <cellStyle name="Процентный 2 3 4" xfId="2275" xr:uid="{00000000-0005-0000-0000-0000E4080000}"/>
    <cellStyle name="Процентный 2 4" xfId="2276" xr:uid="{00000000-0005-0000-0000-0000E5080000}"/>
    <cellStyle name="Процентный 2 5" xfId="2277" xr:uid="{00000000-0005-0000-0000-0000E6080000}"/>
    <cellStyle name="Процентный 2 6" xfId="2278" xr:uid="{00000000-0005-0000-0000-0000E7080000}"/>
    <cellStyle name="Процентный 3" xfId="2279" xr:uid="{00000000-0005-0000-0000-0000E8080000}"/>
    <cellStyle name="Процентный 3 2" xfId="2280" xr:uid="{00000000-0005-0000-0000-0000E9080000}"/>
    <cellStyle name="Процентный 3 3" xfId="2281" xr:uid="{00000000-0005-0000-0000-0000EA080000}"/>
    <cellStyle name="Процентный 3 4" xfId="2282" xr:uid="{00000000-0005-0000-0000-0000EB080000}"/>
    <cellStyle name="Процентный 4" xfId="2283" xr:uid="{00000000-0005-0000-0000-0000EC080000}"/>
    <cellStyle name="Процентный 4 2" xfId="2284" xr:uid="{00000000-0005-0000-0000-0000ED080000}"/>
    <cellStyle name="Процентный 4 3" xfId="2285" xr:uid="{00000000-0005-0000-0000-0000EE080000}"/>
    <cellStyle name="Процентный 4 4" xfId="2286" xr:uid="{00000000-0005-0000-0000-0000EF080000}"/>
    <cellStyle name="Процентный 5" xfId="2287" xr:uid="{00000000-0005-0000-0000-0000F0080000}"/>
    <cellStyle name="Процентный 9" xfId="2288" xr:uid="{00000000-0005-0000-0000-0000F1080000}"/>
    <cellStyle name="Разница" xfId="2289" xr:uid="{00000000-0005-0000-0000-0000F2080000}"/>
    <cellStyle name="Рамки" xfId="2290" xr:uid="{00000000-0005-0000-0000-0000F3080000}"/>
    <cellStyle name="Сводная таблица" xfId="2291" xr:uid="{00000000-0005-0000-0000-0000F4080000}"/>
    <cellStyle name="Связанная ячейка 10" xfId="2293" xr:uid="{00000000-0005-0000-0000-0000F5080000}"/>
    <cellStyle name="Связанная ячейка 11" xfId="2292" xr:uid="{00000000-0005-0000-0000-0000F6080000}"/>
    <cellStyle name="Связанная ячейка 2" xfId="2294" xr:uid="{00000000-0005-0000-0000-0000F7080000}"/>
    <cellStyle name="Связанная ячейка 2 2" xfId="2295" xr:uid="{00000000-0005-0000-0000-0000F8080000}"/>
    <cellStyle name="Связанная ячейка 2_46EE.2011(v1.0)" xfId="2296" xr:uid="{00000000-0005-0000-0000-0000F9080000}"/>
    <cellStyle name="Связанная ячейка 3" xfId="2297" xr:uid="{00000000-0005-0000-0000-0000FA080000}"/>
    <cellStyle name="Связанная ячейка 3 2" xfId="2298" xr:uid="{00000000-0005-0000-0000-0000FB080000}"/>
    <cellStyle name="Связанная ячейка 3_46EE.2011(v1.0)" xfId="2299" xr:uid="{00000000-0005-0000-0000-0000FC080000}"/>
    <cellStyle name="Связанная ячейка 4" xfId="2300" xr:uid="{00000000-0005-0000-0000-0000FD080000}"/>
    <cellStyle name="Связанная ячейка 4 2" xfId="2301" xr:uid="{00000000-0005-0000-0000-0000FE080000}"/>
    <cellStyle name="Связанная ячейка 4_46EE.2011(v1.0)" xfId="2302" xr:uid="{00000000-0005-0000-0000-0000FF080000}"/>
    <cellStyle name="Связанная ячейка 5" xfId="2303" xr:uid="{00000000-0005-0000-0000-000000090000}"/>
    <cellStyle name="Связанная ячейка 5 2" xfId="2304" xr:uid="{00000000-0005-0000-0000-000001090000}"/>
    <cellStyle name="Связанная ячейка 5_46EE.2011(v1.0)" xfId="2305" xr:uid="{00000000-0005-0000-0000-000002090000}"/>
    <cellStyle name="Связанная ячейка 6" xfId="2306" xr:uid="{00000000-0005-0000-0000-000003090000}"/>
    <cellStyle name="Связанная ячейка 6 2" xfId="2307" xr:uid="{00000000-0005-0000-0000-000004090000}"/>
    <cellStyle name="Связанная ячейка 6_46EE.2011(v1.0)" xfId="2308" xr:uid="{00000000-0005-0000-0000-000005090000}"/>
    <cellStyle name="Связанная ячейка 7" xfId="2309" xr:uid="{00000000-0005-0000-0000-000006090000}"/>
    <cellStyle name="Связанная ячейка 7 2" xfId="2310" xr:uid="{00000000-0005-0000-0000-000007090000}"/>
    <cellStyle name="Связанная ячейка 7_46EE.2011(v1.0)" xfId="2311" xr:uid="{00000000-0005-0000-0000-000008090000}"/>
    <cellStyle name="Связанная ячейка 8" xfId="2312" xr:uid="{00000000-0005-0000-0000-000009090000}"/>
    <cellStyle name="Связанная ячейка 8 2" xfId="2313" xr:uid="{00000000-0005-0000-0000-00000A090000}"/>
    <cellStyle name="Связанная ячейка 8_46EE.2011(v1.0)" xfId="2314" xr:uid="{00000000-0005-0000-0000-00000B090000}"/>
    <cellStyle name="Связанная ячейка 9" xfId="2315" xr:uid="{00000000-0005-0000-0000-00000C090000}"/>
    <cellStyle name="Связанная ячейка 9 2" xfId="2316" xr:uid="{00000000-0005-0000-0000-00000D090000}"/>
    <cellStyle name="Связанная ячейка 9_46EE.2011(v1.0)" xfId="2317" xr:uid="{00000000-0005-0000-0000-00000E090000}"/>
    <cellStyle name="Стиль 1" xfId="2318" xr:uid="{00000000-0005-0000-0000-00000F090000}"/>
    <cellStyle name="Стиль 1 2" xfId="2319" xr:uid="{00000000-0005-0000-0000-000010090000}"/>
    <cellStyle name="Стиль 1 2 2" xfId="2320" xr:uid="{00000000-0005-0000-0000-000011090000}"/>
    <cellStyle name="Стиль 1 2_46EP.2011(v2.0)" xfId="2321" xr:uid="{00000000-0005-0000-0000-000012090000}"/>
    <cellStyle name="Стиль 1_Новая инструкция1_фст" xfId="2322" xr:uid="{00000000-0005-0000-0000-000013090000}"/>
    <cellStyle name="Стиль 2" xfId="2323" xr:uid="{00000000-0005-0000-0000-000014090000}"/>
    <cellStyle name="Субсчет" xfId="2324" xr:uid="{00000000-0005-0000-0000-000015090000}"/>
    <cellStyle name="Счет" xfId="2325" xr:uid="{00000000-0005-0000-0000-000016090000}"/>
    <cellStyle name="ТЕКСТ" xfId="2326" xr:uid="{00000000-0005-0000-0000-000017090000}"/>
    <cellStyle name="ТЕКСТ 2" xfId="2327" xr:uid="{00000000-0005-0000-0000-000018090000}"/>
    <cellStyle name="ТЕКСТ 3" xfId="2328" xr:uid="{00000000-0005-0000-0000-000019090000}"/>
    <cellStyle name="ТЕКСТ 4" xfId="2329" xr:uid="{00000000-0005-0000-0000-00001A090000}"/>
    <cellStyle name="ТЕКСТ 5" xfId="2330" xr:uid="{00000000-0005-0000-0000-00001B090000}"/>
    <cellStyle name="ТЕКСТ 6" xfId="2331" xr:uid="{00000000-0005-0000-0000-00001C090000}"/>
    <cellStyle name="ТЕКСТ 7" xfId="2332" xr:uid="{00000000-0005-0000-0000-00001D090000}"/>
    <cellStyle name="ТЕКСТ 8" xfId="2333" xr:uid="{00000000-0005-0000-0000-00001E090000}"/>
    <cellStyle name="ТЕКСТ 9" xfId="2334" xr:uid="{00000000-0005-0000-0000-00001F090000}"/>
    <cellStyle name="Текст предупреждения 10" xfId="2336" xr:uid="{00000000-0005-0000-0000-000020090000}"/>
    <cellStyle name="Текст предупреждения 11" xfId="2335" xr:uid="{00000000-0005-0000-0000-000021090000}"/>
    <cellStyle name="Текст предупреждения 2" xfId="2337" xr:uid="{00000000-0005-0000-0000-000022090000}"/>
    <cellStyle name="Текст предупреждения 2 2" xfId="2338" xr:uid="{00000000-0005-0000-0000-000023090000}"/>
    <cellStyle name="Текст предупреждения 3" xfId="2339" xr:uid="{00000000-0005-0000-0000-000024090000}"/>
    <cellStyle name="Текст предупреждения 3 2" xfId="2340" xr:uid="{00000000-0005-0000-0000-000025090000}"/>
    <cellStyle name="Текст предупреждения 4" xfId="2341" xr:uid="{00000000-0005-0000-0000-000026090000}"/>
    <cellStyle name="Текст предупреждения 4 2" xfId="2342" xr:uid="{00000000-0005-0000-0000-000027090000}"/>
    <cellStyle name="Текст предупреждения 5" xfId="2343" xr:uid="{00000000-0005-0000-0000-000028090000}"/>
    <cellStyle name="Текст предупреждения 5 2" xfId="2344" xr:uid="{00000000-0005-0000-0000-000029090000}"/>
    <cellStyle name="Текст предупреждения 6" xfId="2345" xr:uid="{00000000-0005-0000-0000-00002A090000}"/>
    <cellStyle name="Текст предупреждения 6 2" xfId="2346" xr:uid="{00000000-0005-0000-0000-00002B090000}"/>
    <cellStyle name="Текст предупреждения 7" xfId="2347" xr:uid="{00000000-0005-0000-0000-00002C090000}"/>
    <cellStyle name="Текст предупреждения 7 2" xfId="2348" xr:uid="{00000000-0005-0000-0000-00002D090000}"/>
    <cellStyle name="Текст предупреждения 8" xfId="2349" xr:uid="{00000000-0005-0000-0000-00002E090000}"/>
    <cellStyle name="Текст предупреждения 8 2" xfId="2350" xr:uid="{00000000-0005-0000-0000-00002F090000}"/>
    <cellStyle name="Текст предупреждения 9" xfId="2351" xr:uid="{00000000-0005-0000-0000-000030090000}"/>
    <cellStyle name="Текст предупреждения 9 2" xfId="2352" xr:uid="{00000000-0005-0000-0000-000031090000}"/>
    <cellStyle name="Текстовый" xfId="2353" xr:uid="{00000000-0005-0000-0000-000032090000}"/>
    <cellStyle name="Текстовый 10" xfId="2354" xr:uid="{00000000-0005-0000-0000-000033090000}"/>
    <cellStyle name="Текстовый 11" xfId="2355" xr:uid="{00000000-0005-0000-0000-000034090000}"/>
    <cellStyle name="Текстовый 12" xfId="2356" xr:uid="{00000000-0005-0000-0000-000035090000}"/>
    <cellStyle name="Текстовый 13" xfId="2357" xr:uid="{00000000-0005-0000-0000-000036090000}"/>
    <cellStyle name="Текстовый 14" xfId="2358" xr:uid="{00000000-0005-0000-0000-000037090000}"/>
    <cellStyle name="Текстовый 15" xfId="2359" xr:uid="{00000000-0005-0000-0000-000038090000}"/>
    <cellStyle name="Текстовый 16" xfId="2360" xr:uid="{00000000-0005-0000-0000-000039090000}"/>
    <cellStyle name="Текстовый 2" xfId="2361" xr:uid="{00000000-0005-0000-0000-00003A090000}"/>
    <cellStyle name="Текстовый 3" xfId="2362" xr:uid="{00000000-0005-0000-0000-00003B090000}"/>
    <cellStyle name="Текстовый 4" xfId="2363" xr:uid="{00000000-0005-0000-0000-00003C090000}"/>
    <cellStyle name="Текстовый 5" xfId="2364" xr:uid="{00000000-0005-0000-0000-00003D090000}"/>
    <cellStyle name="Текстовый 6" xfId="2365" xr:uid="{00000000-0005-0000-0000-00003E090000}"/>
    <cellStyle name="Текстовый 7" xfId="2366" xr:uid="{00000000-0005-0000-0000-00003F090000}"/>
    <cellStyle name="Текстовый 8" xfId="2367" xr:uid="{00000000-0005-0000-0000-000040090000}"/>
    <cellStyle name="Текстовый 9" xfId="2368" xr:uid="{00000000-0005-0000-0000-000041090000}"/>
    <cellStyle name="Текстовый_1" xfId="2369" xr:uid="{00000000-0005-0000-0000-000042090000}"/>
    <cellStyle name="Тысячи [0]_22гк" xfId="2370" xr:uid="{00000000-0005-0000-0000-000043090000}"/>
    <cellStyle name="Тысячи_22гк" xfId="2371" xr:uid="{00000000-0005-0000-0000-000044090000}"/>
    <cellStyle name="ФИКСИРОВАННЫЙ" xfId="2372" xr:uid="{00000000-0005-0000-0000-000045090000}"/>
    <cellStyle name="ФИКСИРОВАННЫЙ 2" xfId="2373" xr:uid="{00000000-0005-0000-0000-000046090000}"/>
    <cellStyle name="ФИКСИРОВАННЫЙ 3" xfId="2374" xr:uid="{00000000-0005-0000-0000-000047090000}"/>
    <cellStyle name="ФИКСИРОВАННЫЙ 4" xfId="2375" xr:uid="{00000000-0005-0000-0000-000048090000}"/>
    <cellStyle name="ФИКСИРОВАННЫЙ 5" xfId="2376" xr:uid="{00000000-0005-0000-0000-000049090000}"/>
    <cellStyle name="ФИКСИРОВАННЫЙ 6" xfId="2377" xr:uid="{00000000-0005-0000-0000-00004A090000}"/>
    <cellStyle name="ФИКСИРОВАННЫЙ 7" xfId="2378" xr:uid="{00000000-0005-0000-0000-00004B090000}"/>
    <cellStyle name="ФИКСИРОВАННЫЙ 8" xfId="2379" xr:uid="{00000000-0005-0000-0000-00004C090000}"/>
    <cellStyle name="ФИКСИРОВАННЫЙ 9" xfId="2380" xr:uid="{00000000-0005-0000-0000-00004D090000}"/>
    <cellStyle name="ФИКСИРОВАННЫЙ_1" xfId="2381" xr:uid="{00000000-0005-0000-0000-00004E090000}"/>
    <cellStyle name="Финансовый 2" xfId="2382" xr:uid="{00000000-0005-0000-0000-00004F090000}"/>
    <cellStyle name="Финансовый 2 2" xfId="2383" xr:uid="{00000000-0005-0000-0000-000050090000}"/>
    <cellStyle name="Финансовый 2 2 2" xfId="2384" xr:uid="{00000000-0005-0000-0000-000051090000}"/>
    <cellStyle name="Финансовый 2 2 3" xfId="2385" xr:uid="{00000000-0005-0000-0000-000052090000}"/>
    <cellStyle name="Финансовый 2 2_INDEX.STATION.2012(v1.0)_" xfId="2386" xr:uid="{00000000-0005-0000-0000-000053090000}"/>
    <cellStyle name="Финансовый 2 3" xfId="2387" xr:uid="{00000000-0005-0000-0000-000054090000}"/>
    <cellStyle name="Финансовый 2_46EE.2011(v1.0)" xfId="2388" xr:uid="{00000000-0005-0000-0000-000055090000}"/>
    <cellStyle name="Финансовый 3" xfId="2389" xr:uid="{00000000-0005-0000-0000-000056090000}"/>
    <cellStyle name="Финансовый 3 2" xfId="2390" xr:uid="{00000000-0005-0000-0000-000057090000}"/>
    <cellStyle name="Финансовый 3 2 2" xfId="2391" xr:uid="{00000000-0005-0000-0000-000058090000}"/>
    <cellStyle name="Финансовый 3 2_UPDATE.MONITORING.OS.EE.2.02.TO.1.3.64" xfId="2392" xr:uid="{00000000-0005-0000-0000-000059090000}"/>
    <cellStyle name="Финансовый 3 3" xfId="2393" xr:uid="{00000000-0005-0000-0000-00005A090000}"/>
    <cellStyle name="Финансовый 3 4" xfId="2394" xr:uid="{00000000-0005-0000-0000-00005B090000}"/>
    <cellStyle name="Финансовый 3 5" xfId="2395" xr:uid="{00000000-0005-0000-0000-00005C090000}"/>
    <cellStyle name="Финансовый 3_ARMRAZR" xfId="2396" xr:uid="{00000000-0005-0000-0000-00005D090000}"/>
    <cellStyle name="Финансовый 4" xfId="2397" xr:uid="{00000000-0005-0000-0000-00005E090000}"/>
    <cellStyle name="Финансовый 4 2" xfId="2398" xr:uid="{00000000-0005-0000-0000-00005F090000}"/>
    <cellStyle name="Финансовый 4_TEHSHEET" xfId="2399" xr:uid="{00000000-0005-0000-0000-000060090000}"/>
    <cellStyle name="Финансовый 5" xfId="2400" xr:uid="{00000000-0005-0000-0000-000061090000}"/>
    <cellStyle name="Финансовый 6" xfId="2401" xr:uid="{00000000-0005-0000-0000-000062090000}"/>
    <cellStyle name="Финансовый0[0]_FU_bal" xfId="2402" xr:uid="{00000000-0005-0000-0000-000063090000}"/>
    <cellStyle name="Формула" xfId="2403" xr:uid="{00000000-0005-0000-0000-000064090000}"/>
    <cellStyle name="Формула 2" xfId="2404" xr:uid="{00000000-0005-0000-0000-000065090000}"/>
    <cellStyle name="Формула 3" xfId="2405" xr:uid="{00000000-0005-0000-0000-000066090000}"/>
    <cellStyle name="Формула_A РТ 2009 Рязаньэнерго" xfId="2406" xr:uid="{00000000-0005-0000-0000-000067090000}"/>
    <cellStyle name="ФормулаВБ" xfId="2407" xr:uid="{00000000-0005-0000-0000-000068090000}"/>
    <cellStyle name="ФормулаВБ 2" xfId="2408" xr:uid="{00000000-0005-0000-0000-000069090000}"/>
    <cellStyle name="ФормулаНаКонтроль" xfId="2409" xr:uid="{00000000-0005-0000-0000-00006A090000}"/>
    <cellStyle name="ФормулаНаКонтроль 2" xfId="2410" xr:uid="{00000000-0005-0000-0000-00006B090000}"/>
    <cellStyle name="Хороший 10" xfId="2412" xr:uid="{00000000-0005-0000-0000-00006C090000}"/>
    <cellStyle name="Хороший 11" xfId="2411" xr:uid="{00000000-0005-0000-0000-00006D090000}"/>
    <cellStyle name="Хороший 2" xfId="2413" xr:uid="{00000000-0005-0000-0000-00006E090000}"/>
    <cellStyle name="Хороший 2 2" xfId="2414" xr:uid="{00000000-0005-0000-0000-00006F090000}"/>
    <cellStyle name="Хороший 3" xfId="2415" xr:uid="{00000000-0005-0000-0000-000070090000}"/>
    <cellStyle name="Хороший 3 2" xfId="2416" xr:uid="{00000000-0005-0000-0000-000071090000}"/>
    <cellStyle name="Хороший 4" xfId="2417" xr:uid="{00000000-0005-0000-0000-000072090000}"/>
    <cellStyle name="Хороший 4 2" xfId="2418" xr:uid="{00000000-0005-0000-0000-000073090000}"/>
    <cellStyle name="Хороший 5" xfId="2419" xr:uid="{00000000-0005-0000-0000-000074090000}"/>
    <cellStyle name="Хороший 5 2" xfId="2420" xr:uid="{00000000-0005-0000-0000-000075090000}"/>
    <cellStyle name="Хороший 6" xfId="2421" xr:uid="{00000000-0005-0000-0000-000076090000}"/>
    <cellStyle name="Хороший 6 2" xfId="2422" xr:uid="{00000000-0005-0000-0000-000077090000}"/>
    <cellStyle name="Хороший 7" xfId="2423" xr:uid="{00000000-0005-0000-0000-000078090000}"/>
    <cellStyle name="Хороший 7 2" xfId="2424" xr:uid="{00000000-0005-0000-0000-000079090000}"/>
    <cellStyle name="Хороший 8" xfId="2425" xr:uid="{00000000-0005-0000-0000-00007A090000}"/>
    <cellStyle name="Хороший 8 2" xfId="2426" xr:uid="{00000000-0005-0000-0000-00007B090000}"/>
    <cellStyle name="Хороший 9" xfId="2427" xr:uid="{00000000-0005-0000-0000-00007C090000}"/>
    <cellStyle name="Хороший 9 2" xfId="2428" xr:uid="{00000000-0005-0000-0000-00007D090000}"/>
    <cellStyle name="Цена_продукта" xfId="2429" xr:uid="{00000000-0005-0000-0000-00007E090000}"/>
    <cellStyle name="Цифры по центру с десятыми" xfId="2430" xr:uid="{00000000-0005-0000-0000-00007F090000}"/>
    <cellStyle name="Цифры по центру с десятыми 2" xfId="2431" xr:uid="{00000000-0005-0000-0000-000080090000}"/>
    <cellStyle name="Цифры по центру с десятыми 3" xfId="2432" xr:uid="{00000000-0005-0000-0000-000081090000}"/>
    <cellStyle name="Цифры по центру с десятыми 4" xfId="2433" xr:uid="{00000000-0005-0000-0000-000082090000}"/>
    <cellStyle name="число" xfId="2434" xr:uid="{00000000-0005-0000-0000-000083090000}"/>
    <cellStyle name="Џђћ–…ќ’ќ›‰" xfId="2435" xr:uid="{00000000-0005-0000-0000-000084090000}"/>
    <cellStyle name="Џђћ–…ќ’ќ›‰ 2" xfId="2436" xr:uid="{00000000-0005-0000-0000-000085090000}"/>
    <cellStyle name="Шапка" xfId="2437" xr:uid="{00000000-0005-0000-0000-000086090000}"/>
    <cellStyle name="Шапка таблицы" xfId="2438" xr:uid="{00000000-0005-0000-0000-000087090000}"/>
    <cellStyle name="Шапка_4DNS.UPDATE.EXAMPLE" xfId="2439" xr:uid="{00000000-0005-0000-0000-000088090000}"/>
    <cellStyle name="ШАУ" xfId="2440" xr:uid="{00000000-0005-0000-0000-000089090000}"/>
    <cellStyle name="標準_PL-CF sheet" xfId="2441" xr:uid="{00000000-0005-0000-0000-00008A090000}"/>
    <cellStyle name="䁺_x0001_" xfId="2442" xr:uid="{00000000-0005-0000-0000-00008B090000}"/>
  </cellStyles>
  <dxfs count="0"/>
  <tableStyles count="0" defaultTableStyle="TableStyleMedium9" defaultPivotStyle="PivotStyleLight16"/>
  <colors>
    <mruColors>
      <color rgb="FF66FFFF"/>
      <color rgb="FFCC99FF"/>
      <color rgb="FFDAE278"/>
      <color rgb="FFFF99CC"/>
      <color rgb="FFFFCC99"/>
      <color rgb="FF66FF99"/>
      <color rgb="FF33CC33"/>
      <color rgb="FFFAC090"/>
      <color rgb="FFFFCC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22"/>
  <sheetViews>
    <sheetView tabSelected="1" zoomScale="90" zoomScaleNormal="90" zoomScaleSheetLayoutView="80" workbookViewId="0">
      <pane ySplit="5" topLeftCell="A227" activePane="bottomLeft" state="frozen"/>
      <selection pane="bottomLeft" activeCell="M236" sqref="A236:M236"/>
    </sheetView>
  </sheetViews>
  <sheetFormatPr defaultColWidth="9.140625" defaultRowHeight="15"/>
  <cols>
    <col min="1" max="1" width="9.140625" style="6" customWidth="1"/>
    <col min="2" max="2" width="35.140625" style="6" customWidth="1"/>
    <col min="3" max="3" width="34.7109375" style="6" customWidth="1"/>
    <col min="4" max="6" width="11.7109375" style="7" customWidth="1"/>
    <col min="7" max="7" width="12.7109375" style="7" customWidth="1"/>
    <col min="8" max="9" width="12.5703125" style="7" customWidth="1"/>
    <col min="10" max="10" width="12.5703125" style="11" customWidth="1"/>
    <col min="11" max="12" width="12.5703125" style="7" customWidth="1"/>
    <col min="13" max="13" width="35.7109375" style="2" customWidth="1"/>
    <col min="14" max="16384" width="9.140625" style="2"/>
  </cols>
  <sheetData>
    <row r="1" spans="1:16" ht="35.25" customHeight="1">
      <c r="A1" s="69" t="s">
        <v>391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P1" s="8"/>
    </row>
    <row r="2" spans="1:16" ht="15" customHeight="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P2" s="8"/>
    </row>
    <row r="3" spans="1:16" ht="15" customHeight="1">
      <c r="A3" s="57" t="s">
        <v>2</v>
      </c>
      <c r="B3" s="57" t="s">
        <v>5</v>
      </c>
      <c r="C3" s="57" t="s">
        <v>0</v>
      </c>
      <c r="D3" s="71" t="s">
        <v>275</v>
      </c>
      <c r="E3" s="72"/>
      <c r="F3" s="73"/>
      <c r="G3" s="71" t="s">
        <v>1</v>
      </c>
      <c r="H3" s="73"/>
      <c r="I3" s="71" t="s">
        <v>392</v>
      </c>
      <c r="J3" s="86"/>
      <c r="K3" s="71" t="s">
        <v>1</v>
      </c>
      <c r="L3" s="73"/>
      <c r="M3" s="57" t="s">
        <v>225</v>
      </c>
      <c r="N3" s="3"/>
      <c r="P3" s="8"/>
    </row>
    <row r="4" spans="1:16" ht="15" customHeight="1">
      <c r="A4" s="58"/>
      <c r="B4" s="58"/>
      <c r="C4" s="58"/>
      <c r="D4" s="84" t="s">
        <v>279</v>
      </c>
      <c r="E4" s="84" t="s">
        <v>280</v>
      </c>
      <c r="F4" s="84" t="s">
        <v>386</v>
      </c>
      <c r="G4" s="84" t="s">
        <v>393</v>
      </c>
      <c r="H4" s="84" t="s">
        <v>394</v>
      </c>
      <c r="I4" s="84" t="s">
        <v>395</v>
      </c>
      <c r="J4" s="66" t="s">
        <v>396</v>
      </c>
      <c r="K4" s="84" t="s">
        <v>395</v>
      </c>
      <c r="L4" s="84" t="s">
        <v>396</v>
      </c>
      <c r="M4" s="58"/>
    </row>
    <row r="5" spans="1:16">
      <c r="A5" s="59"/>
      <c r="B5" s="59"/>
      <c r="C5" s="59"/>
      <c r="D5" s="85"/>
      <c r="E5" s="85"/>
      <c r="F5" s="85"/>
      <c r="G5" s="85"/>
      <c r="H5" s="85"/>
      <c r="I5" s="85"/>
      <c r="J5" s="68"/>
      <c r="K5" s="85"/>
      <c r="L5" s="85"/>
      <c r="M5" s="59"/>
    </row>
    <row r="6" spans="1:16" ht="15" customHeight="1">
      <c r="A6" s="63" t="s">
        <v>69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5"/>
    </row>
    <row r="7" spans="1:16" ht="15" customHeight="1">
      <c r="A7" s="57">
        <v>1</v>
      </c>
      <c r="B7" s="57" t="s">
        <v>199</v>
      </c>
      <c r="C7" s="15" t="s">
        <v>18</v>
      </c>
      <c r="D7" s="16">
        <v>17.75</v>
      </c>
      <c r="E7" s="16">
        <v>17.75</v>
      </c>
      <c r="F7" s="16" t="s">
        <v>27</v>
      </c>
      <c r="G7" s="17">
        <v>100</v>
      </c>
      <c r="H7" s="17">
        <f>E7/D7*100</f>
        <v>100</v>
      </c>
      <c r="I7" s="16">
        <v>17.75</v>
      </c>
      <c r="J7" s="16">
        <v>18.36</v>
      </c>
      <c r="K7" s="17">
        <f>I7/E7*100</f>
        <v>100</v>
      </c>
      <c r="L7" s="17">
        <f>J7/I7*100</f>
        <v>103.43661971830986</v>
      </c>
      <c r="M7" s="57" t="s">
        <v>476</v>
      </c>
    </row>
    <row r="8" spans="1:16" ht="30">
      <c r="A8" s="58"/>
      <c r="B8" s="58"/>
      <c r="C8" s="15" t="s">
        <v>183</v>
      </c>
      <c r="D8" s="16">
        <v>21.3</v>
      </c>
      <c r="E8" s="16">
        <v>21.3</v>
      </c>
      <c r="F8" s="16" t="s">
        <v>27</v>
      </c>
      <c r="G8" s="17">
        <v>100</v>
      </c>
      <c r="H8" s="17">
        <f t="shared" ref="H8:H17" si="0">E8/D8*100</f>
        <v>100</v>
      </c>
      <c r="I8" s="16">
        <f>E8</f>
        <v>21.3</v>
      </c>
      <c r="J8" s="16">
        <f>J7*1.2</f>
        <v>22.032</v>
      </c>
      <c r="K8" s="17">
        <f t="shared" ref="K8:K17" si="1">I8/E8*100</f>
        <v>100</v>
      </c>
      <c r="L8" s="17">
        <f>J8/I8*100</f>
        <v>103.43661971830986</v>
      </c>
      <c r="M8" s="58"/>
    </row>
    <row r="9" spans="1:16">
      <c r="A9" s="58"/>
      <c r="B9" s="58"/>
      <c r="C9" s="15" t="s">
        <v>19</v>
      </c>
      <c r="D9" s="16">
        <v>13.99</v>
      </c>
      <c r="E9" s="16">
        <v>13.99</v>
      </c>
      <c r="F9" s="16" t="s">
        <v>27</v>
      </c>
      <c r="G9" s="17">
        <v>100</v>
      </c>
      <c r="H9" s="17">
        <f t="shared" si="0"/>
        <v>100</v>
      </c>
      <c r="I9" s="16">
        <v>13.99</v>
      </c>
      <c r="J9" s="16">
        <v>14.47</v>
      </c>
      <c r="K9" s="17">
        <f t="shared" si="1"/>
        <v>100</v>
      </c>
      <c r="L9" s="17">
        <f t="shared" ref="L9:L17" si="2">J9/I9*100</f>
        <v>103.43102215868478</v>
      </c>
      <c r="M9" s="58"/>
    </row>
    <row r="10" spans="1:16" ht="30">
      <c r="A10" s="59"/>
      <c r="B10" s="59"/>
      <c r="C10" s="15" t="s">
        <v>186</v>
      </c>
      <c r="D10" s="16">
        <v>16.79</v>
      </c>
      <c r="E10" s="16">
        <v>16.79</v>
      </c>
      <c r="F10" s="16" t="s">
        <v>27</v>
      </c>
      <c r="G10" s="17">
        <v>100</v>
      </c>
      <c r="H10" s="17">
        <f t="shared" si="0"/>
        <v>100</v>
      </c>
      <c r="I10" s="16">
        <v>16.79</v>
      </c>
      <c r="J10" s="16">
        <f>J9*1.2</f>
        <v>17.364000000000001</v>
      </c>
      <c r="K10" s="17">
        <f t="shared" si="1"/>
        <v>100</v>
      </c>
      <c r="L10" s="17">
        <f t="shared" si="2"/>
        <v>103.41870160810006</v>
      </c>
      <c r="M10" s="59"/>
    </row>
    <row r="11" spans="1:16" ht="45">
      <c r="A11" s="15">
        <f>A7+1</f>
        <v>2</v>
      </c>
      <c r="B11" s="15" t="s">
        <v>75</v>
      </c>
      <c r="C11" s="15" t="s">
        <v>18</v>
      </c>
      <c r="D11" s="16">
        <v>36.24</v>
      </c>
      <c r="E11" s="16">
        <v>39.409999999999997</v>
      </c>
      <c r="F11" s="16" t="s">
        <v>27</v>
      </c>
      <c r="G11" s="17">
        <v>100</v>
      </c>
      <c r="H11" s="17">
        <f t="shared" si="0"/>
        <v>108.74724061810153</v>
      </c>
      <c r="I11" s="16">
        <v>39.409999999999997</v>
      </c>
      <c r="J11" s="16">
        <v>78.540000000000006</v>
      </c>
      <c r="K11" s="17">
        <f t="shared" si="1"/>
        <v>100</v>
      </c>
      <c r="L11" s="17">
        <f t="shared" si="2"/>
        <v>199.28952042628779</v>
      </c>
      <c r="M11" s="57" t="s">
        <v>558</v>
      </c>
    </row>
    <row r="12" spans="1:16" ht="15" customHeight="1">
      <c r="A12" s="57">
        <f t="shared" ref="A12" si="3">A11+1</f>
        <v>3</v>
      </c>
      <c r="B12" s="57" t="s">
        <v>156</v>
      </c>
      <c r="C12" s="15" t="s">
        <v>18</v>
      </c>
      <c r="D12" s="16">
        <v>4.3099999999999996</v>
      </c>
      <c r="E12" s="16">
        <v>4.3600000000000003</v>
      </c>
      <c r="F12" s="16" t="s">
        <v>27</v>
      </c>
      <c r="G12" s="17">
        <v>100</v>
      </c>
      <c r="H12" s="17">
        <f t="shared" si="0"/>
        <v>101.16009280742462</v>
      </c>
      <c r="I12" s="16">
        <v>4.3600000000000003</v>
      </c>
      <c r="J12" s="16">
        <v>4.3600000000000003</v>
      </c>
      <c r="K12" s="17">
        <f t="shared" si="1"/>
        <v>100</v>
      </c>
      <c r="L12" s="17">
        <f t="shared" si="2"/>
        <v>100</v>
      </c>
      <c r="M12" s="58"/>
    </row>
    <row r="13" spans="1:16" ht="30">
      <c r="A13" s="59"/>
      <c r="B13" s="59"/>
      <c r="C13" s="15" t="s">
        <v>183</v>
      </c>
      <c r="D13" s="16">
        <v>5.17</v>
      </c>
      <c r="E13" s="16">
        <v>5.23</v>
      </c>
      <c r="F13" s="16" t="s">
        <v>27</v>
      </c>
      <c r="G13" s="17">
        <v>100</v>
      </c>
      <c r="H13" s="17">
        <f t="shared" si="0"/>
        <v>101.16054158607351</v>
      </c>
      <c r="I13" s="16">
        <v>5.23</v>
      </c>
      <c r="J13" s="16">
        <v>5.23</v>
      </c>
      <c r="K13" s="17">
        <f t="shared" si="1"/>
        <v>100</v>
      </c>
      <c r="L13" s="17">
        <f t="shared" si="2"/>
        <v>100</v>
      </c>
      <c r="M13" s="59"/>
    </row>
    <row r="14" spans="1:16" ht="46.5" customHeight="1">
      <c r="A14" s="15">
        <f>A12+1</f>
        <v>4</v>
      </c>
      <c r="B14" s="15" t="s">
        <v>149</v>
      </c>
      <c r="C14" s="15" t="s">
        <v>148</v>
      </c>
      <c r="D14" s="16">
        <v>28.7</v>
      </c>
      <c r="E14" s="16">
        <v>29.42</v>
      </c>
      <c r="F14" s="16" t="s">
        <v>27</v>
      </c>
      <c r="G14" s="17">
        <v>100</v>
      </c>
      <c r="H14" s="17">
        <f t="shared" si="0"/>
        <v>102.50871080139375</v>
      </c>
      <c r="I14" s="16" t="s">
        <v>27</v>
      </c>
      <c r="J14" s="18" t="s">
        <v>27</v>
      </c>
      <c r="K14" s="17" t="s">
        <v>27</v>
      </c>
      <c r="L14" s="17" t="s">
        <v>27</v>
      </c>
      <c r="M14" s="19" t="s">
        <v>560</v>
      </c>
    </row>
    <row r="15" spans="1:16" ht="15" customHeight="1">
      <c r="A15" s="57">
        <f>A14+1</f>
        <v>5</v>
      </c>
      <c r="B15" s="57" t="s">
        <v>150</v>
      </c>
      <c r="C15" s="15" t="s">
        <v>30</v>
      </c>
      <c r="D15" s="16">
        <v>19.68</v>
      </c>
      <c r="E15" s="16">
        <v>21.45</v>
      </c>
      <c r="F15" s="16" t="s">
        <v>27</v>
      </c>
      <c r="G15" s="17">
        <v>100</v>
      </c>
      <c r="H15" s="17">
        <f t="shared" si="0"/>
        <v>108.99390243902438</v>
      </c>
      <c r="I15" s="16">
        <v>5.99</v>
      </c>
      <c r="J15" s="18">
        <f>I15</f>
        <v>5.99</v>
      </c>
      <c r="K15" s="17">
        <f t="shared" si="1"/>
        <v>27.925407925407924</v>
      </c>
      <c r="L15" s="17">
        <f t="shared" si="2"/>
        <v>100</v>
      </c>
      <c r="M15" s="57" t="s">
        <v>559</v>
      </c>
    </row>
    <row r="16" spans="1:16">
      <c r="A16" s="59"/>
      <c r="B16" s="59"/>
      <c r="C16" s="15" t="s">
        <v>148</v>
      </c>
      <c r="D16" s="16">
        <v>10.46</v>
      </c>
      <c r="E16" s="16">
        <v>17.37</v>
      </c>
      <c r="F16" s="16" t="s">
        <v>27</v>
      </c>
      <c r="G16" s="17">
        <v>100</v>
      </c>
      <c r="H16" s="17">
        <f t="shared" si="0"/>
        <v>166.06118546845124</v>
      </c>
      <c r="I16" s="16">
        <v>7.2</v>
      </c>
      <c r="J16" s="18">
        <f>I16</f>
        <v>7.2</v>
      </c>
      <c r="K16" s="17">
        <f t="shared" si="1"/>
        <v>41.450777202072537</v>
      </c>
      <c r="L16" s="17">
        <f t="shared" si="2"/>
        <v>100</v>
      </c>
      <c r="M16" s="58"/>
    </row>
    <row r="17" spans="1:13">
      <c r="A17" s="20">
        <v>6</v>
      </c>
      <c r="B17" s="21" t="s">
        <v>329</v>
      </c>
      <c r="C17" s="15" t="str">
        <f>C16</f>
        <v>транспортировка сточных вод</v>
      </c>
      <c r="D17" s="16">
        <v>2.62</v>
      </c>
      <c r="E17" s="16">
        <v>2.62</v>
      </c>
      <c r="F17" s="16" t="s">
        <v>27</v>
      </c>
      <c r="G17" s="17">
        <v>95.27272727272728</v>
      </c>
      <c r="H17" s="17">
        <f t="shared" si="0"/>
        <v>100</v>
      </c>
      <c r="I17" s="16">
        <v>2.62</v>
      </c>
      <c r="J17" s="18">
        <v>2.95</v>
      </c>
      <c r="K17" s="17">
        <f t="shared" si="1"/>
        <v>100</v>
      </c>
      <c r="L17" s="17">
        <f t="shared" si="2"/>
        <v>112.59541984732823</v>
      </c>
      <c r="M17" s="59"/>
    </row>
    <row r="18" spans="1:13" ht="15" customHeight="1">
      <c r="A18" s="57">
        <v>7</v>
      </c>
      <c r="B18" s="57" t="s">
        <v>76</v>
      </c>
      <c r="C18" s="15" t="s">
        <v>18</v>
      </c>
      <c r="D18" s="18">
        <v>39.72</v>
      </c>
      <c r="E18" s="18">
        <v>40.549999999999997</v>
      </c>
      <c r="F18" s="18" t="s">
        <v>27</v>
      </c>
      <c r="G18" s="22">
        <v>100</v>
      </c>
      <c r="H18" s="22">
        <f>E18/D18*100</f>
        <v>102.08962739174218</v>
      </c>
      <c r="I18" s="18">
        <v>40.549999999999997</v>
      </c>
      <c r="J18" s="18">
        <v>42.55</v>
      </c>
      <c r="K18" s="17">
        <f>I18/E18*100</f>
        <v>100</v>
      </c>
      <c r="L18" s="17">
        <f>J18/I18*100</f>
        <v>104.93218249075215</v>
      </c>
      <c r="M18" s="57" t="s">
        <v>446</v>
      </c>
    </row>
    <row r="19" spans="1:13" ht="30">
      <c r="A19" s="58"/>
      <c r="B19" s="58"/>
      <c r="C19" s="15" t="s">
        <v>50</v>
      </c>
      <c r="D19" s="18">
        <v>29.08</v>
      </c>
      <c r="E19" s="18">
        <v>30.71</v>
      </c>
      <c r="F19" s="18" t="s">
        <v>27</v>
      </c>
      <c r="G19" s="22">
        <v>100</v>
      </c>
      <c r="H19" s="22">
        <f t="shared" ref="H19:H25" si="4">E19/D19*100</f>
        <v>105.60522696011006</v>
      </c>
      <c r="I19" s="18">
        <v>30.71</v>
      </c>
      <c r="J19" s="18">
        <v>32.36</v>
      </c>
      <c r="K19" s="17">
        <f>I19/E19*100</f>
        <v>100</v>
      </c>
      <c r="L19" s="17">
        <f>J19/I19*100</f>
        <v>105.37284272224031</v>
      </c>
      <c r="M19" s="58"/>
    </row>
    <row r="20" spans="1:13">
      <c r="A20" s="58"/>
      <c r="B20" s="58"/>
      <c r="C20" s="15" t="s">
        <v>28</v>
      </c>
      <c r="D20" s="18">
        <v>25.74</v>
      </c>
      <c r="E20" s="18">
        <v>26.49</v>
      </c>
      <c r="F20" s="18" t="s">
        <v>27</v>
      </c>
      <c r="G20" s="22">
        <v>100</v>
      </c>
      <c r="H20" s="22">
        <f t="shared" si="4"/>
        <v>102.91375291375292</v>
      </c>
      <c r="I20" s="18">
        <v>26.49</v>
      </c>
      <c r="J20" s="18">
        <v>28.66</v>
      </c>
      <c r="K20" s="17">
        <f t="shared" ref="K20:K24" si="5">I20/E20*100</f>
        <v>100</v>
      </c>
      <c r="L20" s="17">
        <f t="shared" ref="L20:L26" si="6">J20/I20*100</f>
        <v>108.19177047942621</v>
      </c>
      <c r="M20" s="58"/>
    </row>
    <row r="21" spans="1:13">
      <c r="A21" s="59"/>
      <c r="B21" s="59"/>
      <c r="C21" s="15" t="s">
        <v>19</v>
      </c>
      <c r="D21" s="18">
        <v>24.48</v>
      </c>
      <c r="E21" s="18">
        <v>25.05</v>
      </c>
      <c r="F21" s="18" t="s">
        <v>27</v>
      </c>
      <c r="G21" s="22">
        <v>100</v>
      </c>
      <c r="H21" s="22">
        <f t="shared" si="4"/>
        <v>102.32843137254901</v>
      </c>
      <c r="I21" s="18">
        <v>25.05</v>
      </c>
      <c r="J21" s="18">
        <v>28.86</v>
      </c>
      <c r="K21" s="17">
        <f t="shared" si="5"/>
        <v>100</v>
      </c>
      <c r="L21" s="17">
        <f t="shared" si="6"/>
        <v>115.20958083832336</v>
      </c>
      <c r="M21" s="59"/>
    </row>
    <row r="22" spans="1:13" ht="15" customHeight="1">
      <c r="A22" s="57">
        <v>8</v>
      </c>
      <c r="B22" s="57" t="s">
        <v>237</v>
      </c>
      <c r="C22" s="15" t="s">
        <v>18</v>
      </c>
      <c r="D22" s="18">
        <v>29.75</v>
      </c>
      <c r="E22" s="18">
        <v>32.49</v>
      </c>
      <c r="F22" s="18" t="s">
        <v>27</v>
      </c>
      <c r="G22" s="22">
        <v>100</v>
      </c>
      <c r="H22" s="22">
        <f t="shared" si="4"/>
        <v>109.21008403361346</v>
      </c>
      <c r="I22" s="18">
        <v>32.49</v>
      </c>
      <c r="J22" s="18">
        <v>61.42</v>
      </c>
      <c r="K22" s="17">
        <f t="shared" si="5"/>
        <v>100</v>
      </c>
      <c r="L22" s="22">
        <f>J22/I22*100</f>
        <v>189.04278239458293</v>
      </c>
      <c r="M22" s="57" t="s">
        <v>434</v>
      </c>
    </row>
    <row r="23" spans="1:13" ht="30">
      <c r="A23" s="58"/>
      <c r="B23" s="58"/>
      <c r="C23" s="15" t="s">
        <v>50</v>
      </c>
      <c r="D23" s="18">
        <v>19.97</v>
      </c>
      <c r="E23" s="18">
        <v>21.08</v>
      </c>
      <c r="F23" s="18" t="s">
        <v>27</v>
      </c>
      <c r="G23" s="22">
        <v>100</v>
      </c>
      <c r="H23" s="22">
        <f t="shared" si="4"/>
        <v>105.55833750625938</v>
      </c>
      <c r="I23" s="18">
        <v>21.08</v>
      </c>
      <c r="J23" s="18">
        <v>22.22</v>
      </c>
      <c r="K23" s="17">
        <f t="shared" si="5"/>
        <v>100</v>
      </c>
      <c r="L23" s="22">
        <f t="shared" si="6"/>
        <v>105.4079696394687</v>
      </c>
      <c r="M23" s="58"/>
    </row>
    <row r="24" spans="1:13">
      <c r="A24" s="58"/>
      <c r="B24" s="58"/>
      <c r="C24" s="15" t="s">
        <v>19</v>
      </c>
      <c r="D24" s="18">
        <v>27.99</v>
      </c>
      <c r="E24" s="18">
        <v>30.96</v>
      </c>
      <c r="F24" s="18" t="s">
        <v>27</v>
      </c>
      <c r="G24" s="22">
        <v>100</v>
      </c>
      <c r="H24" s="22">
        <f t="shared" si="4"/>
        <v>110.61093247588425</v>
      </c>
      <c r="I24" s="18">
        <v>30.96</v>
      </c>
      <c r="J24" s="18">
        <v>63.67</v>
      </c>
      <c r="K24" s="17">
        <f t="shared" si="5"/>
        <v>100</v>
      </c>
      <c r="L24" s="22">
        <f t="shared" si="6"/>
        <v>205.65245478036175</v>
      </c>
      <c r="M24" s="58"/>
    </row>
    <row r="25" spans="1:13" ht="30">
      <c r="A25" s="58"/>
      <c r="B25" s="58"/>
      <c r="C25" s="15" t="s">
        <v>51</v>
      </c>
      <c r="D25" s="18">
        <v>14.42</v>
      </c>
      <c r="E25" s="18">
        <v>15.23</v>
      </c>
      <c r="F25" s="18" t="s">
        <v>27</v>
      </c>
      <c r="G25" s="22">
        <v>100</v>
      </c>
      <c r="H25" s="22">
        <f t="shared" si="4"/>
        <v>105.61719833564493</v>
      </c>
      <c r="I25" s="18">
        <v>15.23</v>
      </c>
      <c r="J25" s="18">
        <v>16.059999999999999</v>
      </c>
      <c r="K25" s="17">
        <f>I25/E25*100</f>
        <v>100</v>
      </c>
      <c r="L25" s="22">
        <f t="shared" si="6"/>
        <v>105.44977019041364</v>
      </c>
      <c r="M25" s="59"/>
    </row>
    <row r="26" spans="1:13" ht="15" customHeight="1">
      <c r="A26" s="58"/>
      <c r="B26" s="58"/>
      <c r="C26" s="15" t="s">
        <v>30</v>
      </c>
      <c r="D26" s="18" t="s">
        <v>27</v>
      </c>
      <c r="E26" s="18" t="s">
        <v>27</v>
      </c>
      <c r="F26" s="18" t="s">
        <v>27</v>
      </c>
      <c r="G26" s="22" t="s">
        <v>27</v>
      </c>
      <c r="H26" s="22" t="s">
        <v>27</v>
      </c>
      <c r="I26" s="18">
        <v>1.1499999999999999</v>
      </c>
      <c r="J26" s="18">
        <v>1.1499999999999999</v>
      </c>
      <c r="K26" s="17" t="s">
        <v>27</v>
      </c>
      <c r="L26" s="22">
        <f t="shared" si="6"/>
        <v>100</v>
      </c>
      <c r="M26" s="57" t="s">
        <v>447</v>
      </c>
    </row>
    <row r="27" spans="1:13" ht="30">
      <c r="A27" s="59"/>
      <c r="B27" s="59"/>
      <c r="C27" s="15" t="s">
        <v>31</v>
      </c>
      <c r="D27" s="18" t="s">
        <v>27</v>
      </c>
      <c r="E27" s="18" t="s">
        <v>27</v>
      </c>
      <c r="F27" s="18" t="s">
        <v>27</v>
      </c>
      <c r="G27" s="22" t="s">
        <v>27</v>
      </c>
      <c r="H27" s="22" t="s">
        <v>27</v>
      </c>
      <c r="I27" s="18">
        <v>1.82</v>
      </c>
      <c r="J27" s="18">
        <v>1.82</v>
      </c>
      <c r="K27" s="17" t="s">
        <v>27</v>
      </c>
      <c r="L27" s="22">
        <f>J27/I27*100</f>
        <v>100</v>
      </c>
      <c r="M27" s="59"/>
    </row>
    <row r="28" spans="1:13" ht="15" customHeight="1">
      <c r="A28" s="75" t="s">
        <v>62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7"/>
    </row>
    <row r="29" spans="1:13" ht="15" customHeight="1">
      <c r="A29" s="57">
        <v>1</v>
      </c>
      <c r="B29" s="57" t="s">
        <v>84</v>
      </c>
      <c r="C29" s="15" t="s">
        <v>18</v>
      </c>
      <c r="D29" s="18">
        <v>29.74</v>
      </c>
      <c r="E29" s="18">
        <v>31.44</v>
      </c>
      <c r="F29" s="18" t="s">
        <v>27</v>
      </c>
      <c r="G29" s="22">
        <v>100</v>
      </c>
      <c r="H29" s="22">
        <f>E29/D29*100</f>
        <v>105.71620712844654</v>
      </c>
      <c r="I29" s="18">
        <v>31.44</v>
      </c>
      <c r="J29" s="18">
        <v>32.85</v>
      </c>
      <c r="K29" s="22">
        <f t="shared" ref="K29:K34" si="7">I29/E29*100</f>
        <v>100</v>
      </c>
      <c r="L29" s="22">
        <f t="shared" ref="L29:L34" si="8">J29/I29*100</f>
        <v>104.48473282442747</v>
      </c>
      <c r="M29" s="66" t="s">
        <v>479</v>
      </c>
    </row>
    <row r="30" spans="1:13" ht="30">
      <c r="A30" s="59"/>
      <c r="B30" s="59"/>
      <c r="C30" s="15" t="s">
        <v>214</v>
      </c>
      <c r="D30" s="18">
        <v>22.61</v>
      </c>
      <c r="E30" s="18">
        <v>23.88</v>
      </c>
      <c r="F30" s="18" t="s">
        <v>27</v>
      </c>
      <c r="G30" s="22">
        <v>100</v>
      </c>
      <c r="H30" s="22">
        <f t="shared" ref="H30:H34" si="9">E30/D30*100</f>
        <v>105.61698363555949</v>
      </c>
      <c r="I30" s="18">
        <v>23.88</v>
      </c>
      <c r="J30" s="18">
        <v>25.31</v>
      </c>
      <c r="K30" s="22">
        <f t="shared" si="7"/>
        <v>100</v>
      </c>
      <c r="L30" s="22">
        <f t="shared" si="8"/>
        <v>105.98827470686767</v>
      </c>
      <c r="M30" s="67"/>
    </row>
    <row r="31" spans="1:13">
      <c r="A31" s="15">
        <v>2</v>
      </c>
      <c r="B31" s="15" t="s">
        <v>82</v>
      </c>
      <c r="C31" s="15" t="s">
        <v>18</v>
      </c>
      <c r="D31" s="18">
        <v>18.07</v>
      </c>
      <c r="E31" s="18">
        <v>18.68</v>
      </c>
      <c r="F31" s="18" t="s">
        <v>27</v>
      </c>
      <c r="G31" s="22">
        <v>100</v>
      </c>
      <c r="H31" s="22">
        <f t="shared" si="9"/>
        <v>103.37576092971776</v>
      </c>
      <c r="I31" s="18">
        <v>18.68</v>
      </c>
      <c r="J31" s="18">
        <v>20.89</v>
      </c>
      <c r="K31" s="22">
        <f t="shared" si="7"/>
        <v>100</v>
      </c>
      <c r="L31" s="22">
        <f t="shared" si="8"/>
        <v>111.83083511777303</v>
      </c>
      <c r="M31" s="68"/>
    </row>
    <row r="32" spans="1:13" ht="45">
      <c r="A32" s="23">
        <v>3</v>
      </c>
      <c r="B32" s="23" t="s">
        <v>83</v>
      </c>
      <c r="C32" s="23" t="s">
        <v>18</v>
      </c>
      <c r="D32" s="24">
        <v>14.17</v>
      </c>
      <c r="E32" s="24">
        <v>14.17</v>
      </c>
      <c r="F32" s="24" t="s">
        <v>27</v>
      </c>
      <c r="G32" s="25">
        <v>99.929478138222848</v>
      </c>
      <c r="H32" s="25">
        <f t="shared" si="9"/>
        <v>100</v>
      </c>
      <c r="I32" s="24" t="s">
        <v>27</v>
      </c>
      <c r="J32" s="24" t="s">
        <v>27</v>
      </c>
      <c r="K32" s="22" t="s">
        <v>27</v>
      </c>
      <c r="L32" s="22" t="s">
        <v>27</v>
      </c>
      <c r="M32" s="24" t="s">
        <v>263</v>
      </c>
    </row>
    <row r="33" spans="1:13" ht="15" customHeight="1">
      <c r="A33" s="57">
        <v>4</v>
      </c>
      <c r="B33" s="57" t="s">
        <v>330</v>
      </c>
      <c r="C33" s="15" t="s">
        <v>19</v>
      </c>
      <c r="D33" s="18">
        <v>34.36</v>
      </c>
      <c r="E33" s="18">
        <v>36.299999999999997</v>
      </c>
      <c r="F33" s="18" t="s">
        <v>27</v>
      </c>
      <c r="G33" s="22">
        <v>100</v>
      </c>
      <c r="H33" s="22">
        <f t="shared" si="9"/>
        <v>105.64610011641442</v>
      </c>
      <c r="I33" s="18">
        <v>36.299999999999997</v>
      </c>
      <c r="J33" s="18">
        <v>37.880000000000003</v>
      </c>
      <c r="K33" s="22">
        <f t="shared" si="7"/>
        <v>100</v>
      </c>
      <c r="L33" s="22">
        <f t="shared" si="8"/>
        <v>104.35261707988982</v>
      </c>
      <c r="M33" s="66" t="s">
        <v>479</v>
      </c>
    </row>
    <row r="34" spans="1:13" ht="30">
      <c r="A34" s="59"/>
      <c r="B34" s="59"/>
      <c r="C34" s="15" t="s">
        <v>214</v>
      </c>
      <c r="D34" s="18">
        <v>27.8</v>
      </c>
      <c r="E34" s="18">
        <v>29.36</v>
      </c>
      <c r="F34" s="18" t="s">
        <v>27</v>
      </c>
      <c r="G34" s="22">
        <v>100</v>
      </c>
      <c r="H34" s="22">
        <f t="shared" si="9"/>
        <v>105.6115107913669</v>
      </c>
      <c r="I34" s="18">
        <v>29.36</v>
      </c>
      <c r="J34" s="18">
        <v>31.12</v>
      </c>
      <c r="K34" s="22">
        <f t="shared" si="7"/>
        <v>100</v>
      </c>
      <c r="L34" s="22">
        <f t="shared" si="8"/>
        <v>105.99455040871935</v>
      </c>
      <c r="M34" s="68"/>
    </row>
    <row r="35" spans="1:13" s="3" customFormat="1" ht="15" customHeight="1">
      <c r="A35" s="93" t="s">
        <v>8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5"/>
    </row>
    <row r="36" spans="1:13" s="3" customFormat="1" ht="15" customHeight="1">
      <c r="A36" s="57">
        <v>1</v>
      </c>
      <c r="B36" s="57" t="s">
        <v>291</v>
      </c>
      <c r="C36" s="15" t="s">
        <v>367</v>
      </c>
      <c r="D36" s="18">
        <v>21.64</v>
      </c>
      <c r="E36" s="18">
        <v>26.38</v>
      </c>
      <c r="F36" s="18" t="s">
        <v>27</v>
      </c>
      <c r="G36" s="22">
        <v>100</v>
      </c>
      <c r="H36" s="22">
        <f>E36/D36*100</f>
        <v>121.90388170055454</v>
      </c>
      <c r="I36" s="22" t="s">
        <v>27</v>
      </c>
      <c r="J36" s="18" t="s">
        <v>27</v>
      </c>
      <c r="K36" s="22" t="s">
        <v>27</v>
      </c>
      <c r="L36" s="22" t="s">
        <v>27</v>
      </c>
      <c r="M36" s="57" t="s">
        <v>389</v>
      </c>
    </row>
    <row r="37" spans="1:13" s="3" customFormat="1" ht="45">
      <c r="A37" s="58"/>
      <c r="B37" s="59"/>
      <c r="C37" s="15" t="s">
        <v>368</v>
      </c>
      <c r="D37" s="18">
        <v>24.14</v>
      </c>
      <c r="E37" s="18">
        <v>25.5</v>
      </c>
      <c r="F37" s="18" t="s">
        <v>27</v>
      </c>
      <c r="G37" s="22">
        <v>100</v>
      </c>
      <c r="H37" s="22">
        <f t="shared" ref="H37:H68" si="10">E37/D37*100</f>
        <v>105.63380281690141</v>
      </c>
      <c r="I37" s="22" t="s">
        <v>27</v>
      </c>
      <c r="J37" s="18" t="s">
        <v>27</v>
      </c>
      <c r="K37" s="22" t="s">
        <v>27</v>
      </c>
      <c r="L37" s="22" t="s">
        <v>27</v>
      </c>
      <c r="M37" s="58"/>
    </row>
    <row r="38" spans="1:13" s="3" customFormat="1" ht="45">
      <c r="A38" s="58"/>
      <c r="B38" s="57" t="s">
        <v>387</v>
      </c>
      <c r="C38" s="15" t="s">
        <v>388</v>
      </c>
      <c r="D38" s="18">
        <v>21.64</v>
      </c>
      <c r="E38" s="18">
        <v>26.77</v>
      </c>
      <c r="F38" s="18">
        <v>28.98</v>
      </c>
      <c r="G38" s="22">
        <v>100</v>
      </c>
      <c r="H38" s="22">
        <f>F38/D38*100</f>
        <v>133.91866913123843</v>
      </c>
      <c r="I38" s="18">
        <f>F38</f>
        <v>28.98</v>
      </c>
      <c r="J38" s="18">
        <v>30.54</v>
      </c>
      <c r="K38" s="22">
        <f>I38/F38*100</f>
        <v>100</v>
      </c>
      <c r="L38" s="22">
        <f>J38/I38*100</f>
        <v>105.38302277432712</v>
      </c>
      <c r="M38" s="58"/>
    </row>
    <row r="39" spans="1:13" s="3" customFormat="1" ht="45">
      <c r="A39" s="58"/>
      <c r="B39" s="58"/>
      <c r="C39" s="15" t="s">
        <v>436</v>
      </c>
      <c r="D39" s="18">
        <v>24.14</v>
      </c>
      <c r="E39" s="18">
        <v>25.5</v>
      </c>
      <c r="F39" s="18">
        <f>E39</f>
        <v>25.5</v>
      </c>
      <c r="G39" s="22">
        <v>100</v>
      </c>
      <c r="H39" s="22">
        <f t="shared" si="10"/>
        <v>105.63380281690141</v>
      </c>
      <c r="I39" s="18">
        <f t="shared" ref="I39:I44" si="11">F39</f>
        <v>25.5</v>
      </c>
      <c r="J39" s="18">
        <v>28.06</v>
      </c>
      <c r="K39" s="22">
        <f t="shared" ref="K39:K44" si="12">I39/F39*100</f>
        <v>100</v>
      </c>
      <c r="L39" s="22">
        <f t="shared" ref="L39:L59" si="13">J39/I39*100</f>
        <v>110.0392156862745</v>
      </c>
      <c r="M39" s="58"/>
    </row>
    <row r="40" spans="1:13" s="3" customFormat="1" ht="45">
      <c r="A40" s="58"/>
      <c r="B40" s="58"/>
      <c r="C40" s="15" t="s">
        <v>437</v>
      </c>
      <c r="D40" s="18">
        <v>24.14</v>
      </c>
      <c r="E40" s="18">
        <v>25.5</v>
      </c>
      <c r="F40" s="18">
        <f>F39</f>
        <v>25.5</v>
      </c>
      <c r="G40" s="22" t="s">
        <v>27</v>
      </c>
      <c r="H40" s="22">
        <f t="shared" si="10"/>
        <v>105.63380281690141</v>
      </c>
      <c r="I40" s="18">
        <f>I39</f>
        <v>25.5</v>
      </c>
      <c r="J40" s="18">
        <v>26.88</v>
      </c>
      <c r="K40" s="22">
        <f t="shared" si="12"/>
        <v>100</v>
      </c>
      <c r="L40" s="22">
        <f t="shared" si="13"/>
        <v>105.41176470588233</v>
      </c>
      <c r="M40" s="58"/>
    </row>
    <row r="41" spans="1:13" s="3" customFormat="1" ht="45">
      <c r="A41" s="58"/>
      <c r="B41" s="58"/>
      <c r="C41" s="15" t="s">
        <v>371</v>
      </c>
      <c r="D41" s="18">
        <v>25.97</v>
      </c>
      <c r="E41" s="18">
        <v>27.42</v>
      </c>
      <c r="F41" s="18">
        <f>E41</f>
        <v>27.42</v>
      </c>
      <c r="G41" s="22">
        <v>79.394680525833067</v>
      </c>
      <c r="H41" s="22">
        <f>E41/D41*100</f>
        <v>105.58336542164038</v>
      </c>
      <c r="I41" s="18">
        <f t="shared" si="11"/>
        <v>27.42</v>
      </c>
      <c r="J41" s="18">
        <v>28.9</v>
      </c>
      <c r="K41" s="22">
        <f t="shared" si="12"/>
        <v>100</v>
      </c>
      <c r="L41" s="22">
        <f t="shared" si="13"/>
        <v>105.39752005835155</v>
      </c>
      <c r="M41" s="58"/>
    </row>
    <row r="42" spans="1:13" s="3" customFormat="1" ht="45">
      <c r="A42" s="58"/>
      <c r="B42" s="58"/>
      <c r="C42" s="15" t="s">
        <v>383</v>
      </c>
      <c r="D42" s="18" t="s">
        <v>27</v>
      </c>
      <c r="E42" s="18" t="s">
        <v>27</v>
      </c>
      <c r="F42" s="18">
        <v>34.78</v>
      </c>
      <c r="G42" s="22" t="s">
        <v>27</v>
      </c>
      <c r="H42" s="22">
        <f>F42/E270*100</f>
        <v>70.191725529767908</v>
      </c>
      <c r="I42" s="18">
        <f t="shared" si="11"/>
        <v>34.78</v>
      </c>
      <c r="J42" s="18">
        <v>36.65</v>
      </c>
      <c r="K42" s="22">
        <f t="shared" si="12"/>
        <v>100</v>
      </c>
      <c r="L42" s="22">
        <f t="shared" si="13"/>
        <v>105.37665324899366</v>
      </c>
      <c r="M42" s="58"/>
    </row>
    <row r="43" spans="1:13" s="3" customFormat="1" ht="30">
      <c r="A43" s="58"/>
      <c r="B43" s="58"/>
      <c r="C43" s="15" t="s">
        <v>384</v>
      </c>
      <c r="D43" s="18" t="s">
        <v>27</v>
      </c>
      <c r="E43" s="18" t="s">
        <v>27</v>
      </c>
      <c r="F43" s="18">
        <v>30.26</v>
      </c>
      <c r="G43" s="22" t="s">
        <v>27</v>
      </c>
      <c r="H43" s="22">
        <f>F43/E271*100</f>
        <v>93.568336425479288</v>
      </c>
      <c r="I43" s="18">
        <f t="shared" si="11"/>
        <v>30.26</v>
      </c>
      <c r="J43" s="18">
        <v>30.26</v>
      </c>
      <c r="K43" s="22">
        <f t="shared" si="12"/>
        <v>100</v>
      </c>
      <c r="L43" s="22">
        <f t="shared" si="13"/>
        <v>100</v>
      </c>
      <c r="M43" s="58"/>
    </row>
    <row r="44" spans="1:13" s="3" customFormat="1" ht="45">
      <c r="A44" s="58"/>
      <c r="B44" s="59"/>
      <c r="C44" s="15" t="s">
        <v>385</v>
      </c>
      <c r="D44" s="18" t="s">
        <v>27</v>
      </c>
      <c r="E44" s="18" t="s">
        <v>27</v>
      </c>
      <c r="F44" s="18">
        <v>26.43</v>
      </c>
      <c r="G44" s="22" t="s">
        <v>27</v>
      </c>
      <c r="H44" s="22">
        <f>F44/E272*100</f>
        <v>100</v>
      </c>
      <c r="I44" s="18">
        <f t="shared" si="11"/>
        <v>26.43</v>
      </c>
      <c r="J44" s="18">
        <v>27.85</v>
      </c>
      <c r="K44" s="22">
        <f t="shared" si="12"/>
        <v>100</v>
      </c>
      <c r="L44" s="22">
        <f t="shared" si="13"/>
        <v>105.37268255769958</v>
      </c>
      <c r="M44" s="58"/>
    </row>
    <row r="45" spans="1:13" s="3" customFormat="1" ht="15" customHeight="1">
      <c r="A45" s="58"/>
      <c r="B45" s="57" t="s">
        <v>291</v>
      </c>
      <c r="C45" s="15" t="s">
        <v>19</v>
      </c>
      <c r="D45" s="18">
        <v>40.25</v>
      </c>
      <c r="E45" s="18">
        <v>44.7</v>
      </c>
      <c r="F45" s="18" t="s">
        <v>27</v>
      </c>
      <c r="G45" s="22">
        <v>100</v>
      </c>
      <c r="H45" s="22">
        <f t="shared" si="10"/>
        <v>111.05590062111801</v>
      </c>
      <c r="I45" s="18">
        <f>E45</f>
        <v>44.7</v>
      </c>
      <c r="J45" s="18">
        <v>47.27</v>
      </c>
      <c r="K45" s="22">
        <f>I45/E45*100</f>
        <v>100</v>
      </c>
      <c r="L45" s="22">
        <f t="shared" si="13"/>
        <v>105.74944071588368</v>
      </c>
      <c r="M45" s="58"/>
    </row>
    <row r="46" spans="1:13" s="3" customFormat="1" ht="30">
      <c r="A46" s="58"/>
      <c r="B46" s="58"/>
      <c r="C46" s="15" t="s">
        <v>181</v>
      </c>
      <c r="D46" s="18">
        <v>14.09</v>
      </c>
      <c r="E46" s="18">
        <v>14.88</v>
      </c>
      <c r="F46" s="18" t="s">
        <v>27</v>
      </c>
      <c r="G46" s="22">
        <v>100</v>
      </c>
      <c r="H46" s="22">
        <f t="shared" si="10"/>
        <v>105.60681334279631</v>
      </c>
      <c r="I46" s="18">
        <f t="shared" ref="I46:I66" si="14">E46</f>
        <v>14.88</v>
      </c>
      <c r="J46" s="18">
        <v>16.37</v>
      </c>
      <c r="K46" s="22">
        <f t="shared" ref="K46:K59" si="15">I46/E46*100</f>
        <v>100</v>
      </c>
      <c r="L46" s="22">
        <f t="shared" si="13"/>
        <v>110.01344086021506</v>
      </c>
      <c r="M46" s="58"/>
    </row>
    <row r="47" spans="1:13" s="3" customFormat="1" ht="30" customHeight="1">
      <c r="A47" s="58"/>
      <c r="B47" s="58"/>
      <c r="C47" s="15" t="s">
        <v>99</v>
      </c>
      <c r="D47" s="18">
        <v>26.37</v>
      </c>
      <c r="E47" s="18">
        <v>29.5</v>
      </c>
      <c r="F47" s="18" t="s">
        <v>27</v>
      </c>
      <c r="G47" s="22">
        <v>100</v>
      </c>
      <c r="H47" s="22">
        <f t="shared" si="10"/>
        <v>111.86954872961698</v>
      </c>
      <c r="I47" s="18">
        <f t="shared" si="14"/>
        <v>29.5</v>
      </c>
      <c r="J47" s="18">
        <v>31.42</v>
      </c>
      <c r="K47" s="22">
        <f t="shared" si="15"/>
        <v>100</v>
      </c>
      <c r="L47" s="22">
        <f t="shared" si="13"/>
        <v>106.5084745762712</v>
      </c>
      <c r="M47" s="58"/>
    </row>
    <row r="48" spans="1:13" s="3" customFormat="1" ht="45">
      <c r="A48" s="58"/>
      <c r="B48" s="59"/>
      <c r="C48" s="15" t="s">
        <v>250</v>
      </c>
      <c r="D48" s="18">
        <v>16.37</v>
      </c>
      <c r="E48" s="18">
        <v>17.28</v>
      </c>
      <c r="F48" s="18" t="s">
        <v>27</v>
      </c>
      <c r="G48" s="22">
        <v>100</v>
      </c>
      <c r="H48" s="22">
        <f t="shared" si="10"/>
        <v>105.5589492974954</v>
      </c>
      <c r="I48" s="18">
        <f t="shared" si="14"/>
        <v>17.28</v>
      </c>
      <c r="J48" s="18">
        <v>19.010000000000002</v>
      </c>
      <c r="K48" s="22">
        <f t="shared" si="15"/>
        <v>100</v>
      </c>
      <c r="L48" s="22">
        <f t="shared" si="13"/>
        <v>110.01157407407408</v>
      </c>
      <c r="M48" s="58"/>
    </row>
    <row r="49" spans="1:13" s="3" customFormat="1" ht="30" customHeight="1">
      <c r="A49" s="58"/>
      <c r="B49" s="57" t="s">
        <v>291</v>
      </c>
      <c r="C49" s="15" t="s">
        <v>372</v>
      </c>
      <c r="D49" s="18">
        <v>24.22</v>
      </c>
      <c r="E49" s="18">
        <v>24.22</v>
      </c>
      <c r="F49" s="18" t="s">
        <v>27</v>
      </c>
      <c r="G49" s="22">
        <v>97.308155885897946</v>
      </c>
      <c r="H49" s="22">
        <f t="shared" si="10"/>
        <v>100</v>
      </c>
      <c r="I49" s="18" t="s">
        <v>27</v>
      </c>
      <c r="J49" s="18" t="s">
        <v>27</v>
      </c>
      <c r="K49" s="18" t="s">
        <v>27</v>
      </c>
      <c r="L49" s="18" t="s">
        <v>27</v>
      </c>
      <c r="M49" s="58"/>
    </row>
    <row r="50" spans="1:13" s="3" customFormat="1" ht="45">
      <c r="A50" s="58"/>
      <c r="B50" s="59"/>
      <c r="C50" s="15" t="s">
        <v>373</v>
      </c>
      <c r="D50" s="18">
        <v>14.09</v>
      </c>
      <c r="E50" s="18">
        <v>14.88</v>
      </c>
      <c r="F50" s="18" t="s">
        <v>27</v>
      </c>
      <c r="G50" s="22">
        <v>100</v>
      </c>
      <c r="H50" s="22">
        <f t="shared" si="10"/>
        <v>105.60681334279631</v>
      </c>
      <c r="I50" s="18" t="s">
        <v>27</v>
      </c>
      <c r="J50" s="18" t="s">
        <v>27</v>
      </c>
      <c r="K50" s="18" t="s">
        <v>27</v>
      </c>
      <c r="L50" s="18" t="s">
        <v>27</v>
      </c>
      <c r="M50" s="58"/>
    </row>
    <row r="51" spans="1:13" s="3" customFormat="1" ht="45">
      <c r="A51" s="58"/>
      <c r="B51" s="57" t="s">
        <v>370</v>
      </c>
      <c r="C51" s="15" t="s">
        <v>374</v>
      </c>
      <c r="D51" s="18">
        <v>24.22</v>
      </c>
      <c r="E51" s="18">
        <v>24.85</v>
      </c>
      <c r="F51" s="18" t="s">
        <v>27</v>
      </c>
      <c r="G51" s="22">
        <v>97.308155885897946</v>
      </c>
      <c r="H51" s="22">
        <f t="shared" si="10"/>
        <v>102.60115606936418</v>
      </c>
      <c r="I51" s="18">
        <f t="shared" si="14"/>
        <v>24.85</v>
      </c>
      <c r="J51" s="18">
        <v>28.19</v>
      </c>
      <c r="K51" s="22">
        <f t="shared" si="15"/>
        <v>100</v>
      </c>
      <c r="L51" s="22">
        <f t="shared" si="13"/>
        <v>113.44064386317908</v>
      </c>
      <c r="M51" s="58"/>
    </row>
    <row r="52" spans="1:13" s="3" customFormat="1" ht="45">
      <c r="A52" s="58"/>
      <c r="B52" s="58"/>
      <c r="C52" s="15" t="s">
        <v>373</v>
      </c>
      <c r="D52" s="18">
        <v>14.09</v>
      </c>
      <c r="E52" s="18">
        <v>14.88</v>
      </c>
      <c r="F52" s="18" t="s">
        <v>27</v>
      </c>
      <c r="G52" s="22">
        <v>100</v>
      </c>
      <c r="H52" s="22">
        <f t="shared" si="10"/>
        <v>105.60681334279631</v>
      </c>
      <c r="I52" s="18">
        <f t="shared" si="14"/>
        <v>14.88</v>
      </c>
      <c r="J52" s="18">
        <v>16.37</v>
      </c>
      <c r="K52" s="22">
        <f t="shared" si="15"/>
        <v>100</v>
      </c>
      <c r="L52" s="22">
        <f t="shared" si="13"/>
        <v>110.01344086021506</v>
      </c>
      <c r="M52" s="58"/>
    </row>
    <row r="53" spans="1:13" s="3" customFormat="1" ht="60">
      <c r="A53" s="58"/>
      <c r="B53" s="59"/>
      <c r="C53" s="15" t="s">
        <v>375</v>
      </c>
      <c r="D53" s="18">
        <v>29.063999999999997</v>
      </c>
      <c r="E53" s="18">
        <v>29.82</v>
      </c>
      <c r="F53" s="18" t="s">
        <v>27</v>
      </c>
      <c r="G53" s="22">
        <v>82.427680090754393</v>
      </c>
      <c r="H53" s="22">
        <f>E53/D53*100</f>
        <v>102.60115606936418</v>
      </c>
      <c r="I53" s="18">
        <f t="shared" si="14"/>
        <v>29.82</v>
      </c>
      <c r="J53" s="18">
        <v>31.43</v>
      </c>
      <c r="K53" s="22">
        <f t="shared" si="15"/>
        <v>100</v>
      </c>
      <c r="L53" s="22">
        <f t="shared" si="13"/>
        <v>105.39906103286386</v>
      </c>
      <c r="M53" s="58"/>
    </row>
    <row r="54" spans="1:13" s="3" customFormat="1" ht="30">
      <c r="A54" s="58"/>
      <c r="B54" s="57" t="s">
        <v>291</v>
      </c>
      <c r="C54" s="15" t="s">
        <v>251</v>
      </c>
      <c r="D54" s="18">
        <v>44.36</v>
      </c>
      <c r="E54" s="18">
        <v>54.95</v>
      </c>
      <c r="F54" s="18" t="s">
        <v>27</v>
      </c>
      <c r="G54" s="22">
        <v>100</v>
      </c>
      <c r="H54" s="22">
        <f t="shared" si="10"/>
        <v>123.87285843101894</v>
      </c>
      <c r="I54" s="18">
        <f t="shared" si="14"/>
        <v>54.95</v>
      </c>
      <c r="J54" s="18">
        <v>57.12</v>
      </c>
      <c r="K54" s="22">
        <f t="shared" si="15"/>
        <v>100</v>
      </c>
      <c r="L54" s="22">
        <f t="shared" si="13"/>
        <v>103.94904458598727</v>
      </c>
      <c r="M54" s="58"/>
    </row>
    <row r="55" spans="1:13" s="3" customFormat="1" ht="45">
      <c r="A55" s="58"/>
      <c r="B55" s="58"/>
      <c r="C55" s="15" t="s">
        <v>253</v>
      </c>
      <c r="D55" s="18">
        <v>21</v>
      </c>
      <c r="E55" s="18">
        <v>22.18</v>
      </c>
      <c r="F55" s="18" t="s">
        <v>27</v>
      </c>
      <c r="G55" s="22">
        <v>100</v>
      </c>
      <c r="H55" s="22">
        <f t="shared" si="10"/>
        <v>105.61904761904761</v>
      </c>
      <c r="I55" s="18">
        <f t="shared" si="14"/>
        <v>22.18</v>
      </c>
      <c r="J55" s="18">
        <v>24.4</v>
      </c>
      <c r="K55" s="22">
        <f t="shared" si="15"/>
        <v>100</v>
      </c>
      <c r="L55" s="22">
        <f t="shared" si="13"/>
        <v>110.00901713255185</v>
      </c>
      <c r="M55" s="58"/>
    </row>
    <row r="56" spans="1:13" s="3" customFormat="1" ht="45">
      <c r="A56" s="58"/>
      <c r="B56" s="58"/>
      <c r="C56" s="15" t="s">
        <v>252</v>
      </c>
      <c r="D56" s="18">
        <v>36.93</v>
      </c>
      <c r="E56" s="18">
        <v>39.57</v>
      </c>
      <c r="F56" s="18" t="s">
        <v>27</v>
      </c>
      <c r="G56" s="22">
        <v>100</v>
      </c>
      <c r="H56" s="22">
        <f t="shared" si="10"/>
        <v>107.14865962632007</v>
      </c>
      <c r="I56" s="18">
        <v>29.14</v>
      </c>
      <c r="J56" s="18">
        <v>29.14</v>
      </c>
      <c r="K56" s="22">
        <f t="shared" si="15"/>
        <v>73.641647712913823</v>
      </c>
      <c r="L56" s="22">
        <f t="shared" si="13"/>
        <v>100</v>
      </c>
      <c r="M56" s="58"/>
    </row>
    <row r="57" spans="1:13" s="3" customFormat="1" ht="45">
      <c r="A57" s="58"/>
      <c r="B57" s="58"/>
      <c r="C57" s="15" t="s">
        <v>254</v>
      </c>
      <c r="D57" s="18">
        <v>25.61</v>
      </c>
      <c r="E57" s="18">
        <v>27.05</v>
      </c>
      <c r="F57" s="18" t="s">
        <v>27</v>
      </c>
      <c r="G57" s="22">
        <v>100</v>
      </c>
      <c r="H57" s="22">
        <f t="shared" si="10"/>
        <v>105.62280359234674</v>
      </c>
      <c r="I57" s="18">
        <f t="shared" si="14"/>
        <v>27.05</v>
      </c>
      <c r="J57" s="18">
        <v>29.75</v>
      </c>
      <c r="K57" s="22">
        <f t="shared" si="15"/>
        <v>100</v>
      </c>
      <c r="L57" s="22">
        <f t="shared" si="13"/>
        <v>109.9815157116451</v>
      </c>
      <c r="M57" s="58"/>
    </row>
    <row r="58" spans="1:13" s="3" customFormat="1" ht="45">
      <c r="A58" s="58"/>
      <c r="B58" s="58"/>
      <c r="C58" s="15" t="s">
        <v>255</v>
      </c>
      <c r="D58" s="18">
        <v>25.44</v>
      </c>
      <c r="E58" s="18">
        <v>29.24</v>
      </c>
      <c r="F58" s="18" t="s">
        <v>27</v>
      </c>
      <c r="G58" s="22">
        <v>100</v>
      </c>
      <c r="H58" s="22">
        <f t="shared" si="10"/>
        <v>114.93710691823897</v>
      </c>
      <c r="I58" s="18">
        <f t="shared" si="14"/>
        <v>29.24</v>
      </c>
      <c r="J58" s="18">
        <v>29.35</v>
      </c>
      <c r="K58" s="22">
        <f t="shared" si="15"/>
        <v>100</v>
      </c>
      <c r="L58" s="22">
        <f t="shared" si="13"/>
        <v>100.37619699042408</v>
      </c>
      <c r="M58" s="58"/>
    </row>
    <row r="59" spans="1:13" s="3" customFormat="1" ht="45">
      <c r="A59" s="59"/>
      <c r="B59" s="59"/>
      <c r="C59" s="15" t="s">
        <v>256</v>
      </c>
      <c r="D59" s="18">
        <v>13.85</v>
      </c>
      <c r="E59" s="18">
        <v>14.63</v>
      </c>
      <c r="F59" s="18" t="s">
        <v>27</v>
      </c>
      <c r="G59" s="22">
        <v>100</v>
      </c>
      <c r="H59" s="22">
        <f t="shared" si="10"/>
        <v>105.6317689530686</v>
      </c>
      <c r="I59" s="18">
        <f t="shared" si="14"/>
        <v>14.63</v>
      </c>
      <c r="J59" s="18">
        <v>16.09</v>
      </c>
      <c r="K59" s="22">
        <f t="shared" si="15"/>
        <v>100</v>
      </c>
      <c r="L59" s="22">
        <f t="shared" si="13"/>
        <v>109.97949419002049</v>
      </c>
      <c r="M59" s="59"/>
    </row>
    <row r="60" spans="1:13" s="3" customFormat="1" ht="42" customHeight="1">
      <c r="A60" s="19">
        <v>2</v>
      </c>
      <c r="B60" s="15" t="s">
        <v>151</v>
      </c>
      <c r="C60" s="15" t="s">
        <v>19</v>
      </c>
      <c r="D60" s="18">
        <v>15.9</v>
      </c>
      <c r="E60" s="18">
        <v>15.9</v>
      </c>
      <c r="F60" s="18" t="s">
        <v>27</v>
      </c>
      <c r="G60" s="22">
        <v>80.141129032258064</v>
      </c>
      <c r="H60" s="22">
        <f t="shared" si="10"/>
        <v>100</v>
      </c>
      <c r="I60" s="18">
        <f t="shared" si="14"/>
        <v>15.9</v>
      </c>
      <c r="J60" s="18">
        <v>17</v>
      </c>
      <c r="K60" s="22">
        <f>I60/E60*100</f>
        <v>100</v>
      </c>
      <c r="L60" s="22">
        <f>J60/I60*100</f>
        <v>106.91823899371069</v>
      </c>
      <c r="M60" s="15" t="s">
        <v>659</v>
      </c>
    </row>
    <row r="61" spans="1:13" s="3" customFormat="1" ht="15" customHeight="1">
      <c r="A61" s="57">
        <v>3</v>
      </c>
      <c r="B61" s="57" t="s">
        <v>258</v>
      </c>
      <c r="C61" s="15" t="s">
        <v>30</v>
      </c>
      <c r="D61" s="18">
        <v>22.77</v>
      </c>
      <c r="E61" s="18">
        <v>22.77</v>
      </c>
      <c r="F61" s="18" t="s">
        <v>27</v>
      </c>
      <c r="G61" s="22">
        <v>191.02348993288589</v>
      </c>
      <c r="H61" s="22">
        <f t="shared" si="10"/>
        <v>100</v>
      </c>
      <c r="I61" s="18">
        <v>11.44</v>
      </c>
      <c r="J61" s="18">
        <v>11.44</v>
      </c>
      <c r="K61" s="22">
        <f t="shared" ref="K61:K66" si="16">I61/E61*100</f>
        <v>50.24154589371981</v>
      </c>
      <c r="L61" s="22">
        <f t="shared" ref="L61:L68" si="17">J61/I61*100</f>
        <v>100</v>
      </c>
      <c r="M61" s="58" t="s">
        <v>435</v>
      </c>
    </row>
    <row r="62" spans="1:13" s="3" customFormat="1">
      <c r="A62" s="59"/>
      <c r="B62" s="59"/>
      <c r="C62" s="15" t="s">
        <v>98</v>
      </c>
      <c r="D62" s="18">
        <v>17.55</v>
      </c>
      <c r="E62" s="18">
        <v>17.55</v>
      </c>
      <c r="F62" s="18" t="s">
        <v>27</v>
      </c>
      <c r="G62" s="22">
        <v>79.627949183303087</v>
      </c>
      <c r="H62" s="22">
        <f t="shared" si="10"/>
        <v>100</v>
      </c>
      <c r="I62" s="18">
        <f t="shared" si="14"/>
        <v>17.55</v>
      </c>
      <c r="J62" s="18">
        <v>57.63</v>
      </c>
      <c r="K62" s="22">
        <f t="shared" si="16"/>
        <v>100</v>
      </c>
      <c r="L62" s="22">
        <f t="shared" si="17"/>
        <v>328.37606837606836</v>
      </c>
      <c r="M62" s="58"/>
    </row>
    <row r="63" spans="1:13" s="3" customFormat="1" ht="30">
      <c r="A63" s="57">
        <v>4</v>
      </c>
      <c r="B63" s="57" t="s">
        <v>257</v>
      </c>
      <c r="C63" s="15" t="s">
        <v>100</v>
      </c>
      <c r="D63" s="18">
        <v>30.76</v>
      </c>
      <c r="E63" s="18">
        <v>33.11</v>
      </c>
      <c r="F63" s="18" t="s">
        <v>27</v>
      </c>
      <c r="G63" s="22">
        <v>100</v>
      </c>
      <c r="H63" s="22">
        <f t="shared" si="10"/>
        <v>107.63979193758126</v>
      </c>
      <c r="I63" s="18">
        <v>20.23</v>
      </c>
      <c r="J63" s="18">
        <f>I63</f>
        <v>20.23</v>
      </c>
      <c r="K63" s="22">
        <f t="shared" si="16"/>
        <v>61.099365750528548</v>
      </c>
      <c r="L63" s="22">
        <f t="shared" si="17"/>
        <v>100</v>
      </c>
      <c r="M63" s="58"/>
    </row>
    <row r="64" spans="1:13" s="3" customFormat="1" ht="30">
      <c r="A64" s="59"/>
      <c r="B64" s="59"/>
      <c r="C64" s="15" t="s">
        <v>247</v>
      </c>
      <c r="D64" s="18">
        <v>19.05</v>
      </c>
      <c r="E64" s="18">
        <v>20.36</v>
      </c>
      <c r="F64" s="18" t="s">
        <v>27</v>
      </c>
      <c r="G64" s="22">
        <v>100</v>
      </c>
      <c r="H64" s="22">
        <f t="shared" si="10"/>
        <v>106.87664041994751</v>
      </c>
      <c r="I64" s="18">
        <f>I63</f>
        <v>20.23</v>
      </c>
      <c r="J64" s="18">
        <f>J63</f>
        <v>20.23</v>
      </c>
      <c r="K64" s="22">
        <f t="shared" si="16"/>
        <v>99.361493123772107</v>
      </c>
      <c r="L64" s="22">
        <f t="shared" si="17"/>
        <v>100</v>
      </c>
      <c r="M64" s="58"/>
    </row>
    <row r="65" spans="1:13" s="3" customFormat="1" ht="36.75" customHeight="1">
      <c r="A65" s="19">
        <v>5</v>
      </c>
      <c r="B65" s="19" t="s">
        <v>259</v>
      </c>
      <c r="C65" s="15" t="s">
        <v>19</v>
      </c>
      <c r="D65" s="18">
        <v>36.78</v>
      </c>
      <c r="E65" s="18">
        <v>43.4</v>
      </c>
      <c r="F65" s="18" t="s">
        <v>27</v>
      </c>
      <c r="G65" s="22">
        <v>100</v>
      </c>
      <c r="H65" s="22">
        <f t="shared" si="10"/>
        <v>117.99891245241977</v>
      </c>
      <c r="I65" s="18">
        <f t="shared" si="14"/>
        <v>43.4</v>
      </c>
      <c r="J65" s="18">
        <v>43.4</v>
      </c>
      <c r="K65" s="22">
        <f t="shared" si="16"/>
        <v>100</v>
      </c>
      <c r="L65" s="22">
        <f t="shared" si="17"/>
        <v>100</v>
      </c>
      <c r="M65" s="58"/>
    </row>
    <row r="66" spans="1:13" s="3" customFormat="1" ht="45">
      <c r="A66" s="57">
        <v>6</v>
      </c>
      <c r="B66" s="15" t="s">
        <v>639</v>
      </c>
      <c r="C66" s="15" t="s">
        <v>98</v>
      </c>
      <c r="D66" s="18">
        <v>2.63</v>
      </c>
      <c r="E66" s="18">
        <v>2.63</v>
      </c>
      <c r="F66" s="18" t="s">
        <v>27</v>
      </c>
      <c r="G66" s="22">
        <v>34.424083769633505</v>
      </c>
      <c r="H66" s="22">
        <f t="shared" si="10"/>
        <v>100</v>
      </c>
      <c r="I66" s="18">
        <f t="shared" si="14"/>
        <v>2.63</v>
      </c>
      <c r="J66" s="18">
        <v>5.78</v>
      </c>
      <c r="K66" s="22">
        <f t="shared" si="16"/>
        <v>100</v>
      </c>
      <c r="L66" s="22">
        <f t="shared" si="17"/>
        <v>219.77186311787077</v>
      </c>
      <c r="M66" s="59"/>
    </row>
    <row r="67" spans="1:13" s="3" customFormat="1" ht="45">
      <c r="A67" s="59"/>
      <c r="B67" s="15" t="s">
        <v>638</v>
      </c>
      <c r="C67" s="15" t="s">
        <v>98</v>
      </c>
      <c r="D67" s="18" t="s">
        <v>27</v>
      </c>
      <c r="E67" s="18" t="s">
        <v>27</v>
      </c>
      <c r="F67" s="18" t="s">
        <v>27</v>
      </c>
      <c r="G67" s="22" t="s">
        <v>27</v>
      </c>
      <c r="H67" s="22" t="s">
        <v>27</v>
      </c>
      <c r="I67" s="18">
        <v>6.78</v>
      </c>
      <c r="J67" s="18">
        <v>6.78</v>
      </c>
      <c r="K67" s="22">
        <f>I67/I66*100</f>
        <v>257.79467680608366</v>
      </c>
      <c r="L67" s="22">
        <f>I67/J67*100</f>
        <v>100</v>
      </c>
      <c r="M67" s="15" t="s">
        <v>640</v>
      </c>
    </row>
    <row r="68" spans="1:13" s="3" customFormat="1" ht="45">
      <c r="A68" s="15">
        <v>7</v>
      </c>
      <c r="B68" s="15" t="s">
        <v>246</v>
      </c>
      <c r="C68" s="15" t="s">
        <v>98</v>
      </c>
      <c r="D68" s="18">
        <v>2.78</v>
      </c>
      <c r="E68" s="18">
        <v>2.78</v>
      </c>
      <c r="F68" s="18" t="s">
        <v>27</v>
      </c>
      <c r="G68" s="22">
        <v>19.688385269121813</v>
      </c>
      <c r="H68" s="22">
        <f t="shared" si="10"/>
        <v>100</v>
      </c>
      <c r="I68" s="18">
        <f>E68</f>
        <v>2.78</v>
      </c>
      <c r="J68" s="18">
        <v>6.83</v>
      </c>
      <c r="K68" s="22">
        <f>I68/E68*100</f>
        <v>100</v>
      </c>
      <c r="L68" s="22">
        <f t="shared" si="17"/>
        <v>245.68345323741011</v>
      </c>
      <c r="M68" s="21" t="s">
        <v>435</v>
      </c>
    </row>
    <row r="69" spans="1:13" ht="15" customHeight="1">
      <c r="A69" s="63" t="s">
        <v>29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5"/>
    </row>
    <row r="70" spans="1:13" s="3" customFormat="1" ht="15" customHeight="1">
      <c r="A70" s="57">
        <v>1</v>
      </c>
      <c r="B70" s="57" t="s">
        <v>319</v>
      </c>
      <c r="C70" s="26" t="s">
        <v>49</v>
      </c>
      <c r="D70" s="18">
        <v>36.65</v>
      </c>
      <c r="E70" s="18">
        <v>36.65</v>
      </c>
      <c r="F70" s="18" t="s">
        <v>27</v>
      </c>
      <c r="G70" s="22">
        <v>97.603195739014652</v>
      </c>
      <c r="H70" s="22">
        <f>E70/D70*100</f>
        <v>100</v>
      </c>
      <c r="I70" s="18">
        <v>36</v>
      </c>
      <c r="J70" s="18">
        <v>36</v>
      </c>
      <c r="K70" s="22">
        <f t="shared" ref="K70:K82" si="18">I70/E70*100</f>
        <v>98.226466575716245</v>
      </c>
      <c r="L70" s="22">
        <f t="shared" ref="L70:L82" si="19">J70/I70*100</f>
        <v>100</v>
      </c>
      <c r="M70" s="57" t="s">
        <v>632</v>
      </c>
    </row>
    <row r="71" spans="1:13" s="3" customFormat="1" ht="30">
      <c r="A71" s="58"/>
      <c r="B71" s="58"/>
      <c r="C71" s="26" t="s">
        <v>352</v>
      </c>
      <c r="D71" s="18">
        <v>33.590000000000003</v>
      </c>
      <c r="E71" s="18">
        <v>35.47</v>
      </c>
      <c r="F71" s="18" t="s">
        <v>27</v>
      </c>
      <c r="G71" s="22">
        <v>100</v>
      </c>
      <c r="H71" s="22">
        <f t="shared" ref="H71:H82" si="20">E71/D71*100</f>
        <v>105.59690384042868</v>
      </c>
      <c r="I71" s="18">
        <v>35.47</v>
      </c>
      <c r="J71" s="18">
        <v>37.387487999999998</v>
      </c>
      <c r="K71" s="22">
        <f t="shared" si="18"/>
        <v>100</v>
      </c>
      <c r="L71" s="22">
        <f t="shared" si="19"/>
        <v>105.40594305046518</v>
      </c>
      <c r="M71" s="58"/>
    </row>
    <row r="72" spans="1:13" s="3" customFormat="1">
      <c r="A72" s="58"/>
      <c r="B72" s="58"/>
      <c r="C72" s="26" t="s">
        <v>19</v>
      </c>
      <c r="D72" s="18">
        <v>31.16</v>
      </c>
      <c r="E72" s="18">
        <v>31.16</v>
      </c>
      <c r="F72" s="18" t="s">
        <v>27</v>
      </c>
      <c r="G72" s="22">
        <v>79.327902240325869</v>
      </c>
      <c r="H72" s="22">
        <f t="shared" si="20"/>
        <v>100</v>
      </c>
      <c r="I72" s="18">
        <v>31.16</v>
      </c>
      <c r="J72" s="18">
        <v>33.39</v>
      </c>
      <c r="K72" s="22">
        <f t="shared" si="18"/>
        <v>100</v>
      </c>
      <c r="L72" s="22">
        <f t="shared" si="19"/>
        <v>107.15661103979461</v>
      </c>
      <c r="M72" s="58"/>
    </row>
    <row r="73" spans="1:13" s="3" customFormat="1" ht="30">
      <c r="A73" s="59"/>
      <c r="B73" s="59"/>
      <c r="C73" s="26" t="s">
        <v>353</v>
      </c>
      <c r="D73" s="18">
        <v>27.58</v>
      </c>
      <c r="E73" s="18">
        <v>29.12</v>
      </c>
      <c r="F73" s="18" t="s">
        <v>27</v>
      </c>
      <c r="G73" s="22">
        <v>100</v>
      </c>
      <c r="H73" s="22">
        <f t="shared" si="20"/>
        <v>105.58375634517768</v>
      </c>
      <c r="I73" s="18">
        <v>29.12</v>
      </c>
      <c r="J73" s="18">
        <v>30.7</v>
      </c>
      <c r="K73" s="22">
        <f t="shared" si="18"/>
        <v>100</v>
      </c>
      <c r="L73" s="22">
        <f t="shared" si="19"/>
        <v>105.42582417582418</v>
      </c>
      <c r="M73" s="58"/>
    </row>
    <row r="74" spans="1:13" s="3" customFormat="1" ht="30">
      <c r="A74" s="15">
        <v>2</v>
      </c>
      <c r="B74" s="15" t="s">
        <v>318</v>
      </c>
      <c r="C74" s="26" t="str">
        <f>C70</f>
        <v xml:space="preserve">тариф на питьевую воду                         </v>
      </c>
      <c r="D74" s="18">
        <v>12.62</v>
      </c>
      <c r="E74" s="18">
        <v>14.3</v>
      </c>
      <c r="F74" s="18" t="s">
        <v>27</v>
      </c>
      <c r="G74" s="22">
        <v>100</v>
      </c>
      <c r="H74" s="22">
        <f t="shared" si="20"/>
        <v>113.31220285261492</v>
      </c>
      <c r="I74" s="18">
        <v>13.3</v>
      </c>
      <c r="J74" s="18">
        <v>13.3</v>
      </c>
      <c r="K74" s="22">
        <f t="shared" si="18"/>
        <v>93.006993006993014</v>
      </c>
      <c r="L74" s="22">
        <f t="shared" si="19"/>
        <v>100</v>
      </c>
      <c r="M74" s="58"/>
    </row>
    <row r="75" spans="1:13" s="3" customFormat="1" ht="15" customHeight="1">
      <c r="A75" s="57">
        <v>3</v>
      </c>
      <c r="B75" s="57" t="s">
        <v>317</v>
      </c>
      <c r="C75" s="26" t="s">
        <v>30</v>
      </c>
      <c r="D75" s="18">
        <v>4.3099999999999996</v>
      </c>
      <c r="E75" s="18">
        <v>4.3099999999999996</v>
      </c>
      <c r="F75" s="18" t="s">
        <v>27</v>
      </c>
      <c r="G75" s="22">
        <v>87.246963562753024</v>
      </c>
      <c r="H75" s="22">
        <f t="shared" si="20"/>
        <v>100</v>
      </c>
      <c r="I75" s="18">
        <v>3.38</v>
      </c>
      <c r="J75" s="18">
        <v>3.38</v>
      </c>
      <c r="K75" s="22">
        <f t="shared" si="18"/>
        <v>78.422273781902547</v>
      </c>
      <c r="L75" s="22">
        <f t="shared" si="19"/>
        <v>100</v>
      </c>
      <c r="M75" s="58"/>
    </row>
    <row r="76" spans="1:13" s="3" customFormat="1" ht="30">
      <c r="A76" s="59"/>
      <c r="B76" s="59"/>
      <c r="C76" s="26" t="s">
        <v>31</v>
      </c>
      <c r="D76" s="18">
        <v>1.9</v>
      </c>
      <c r="E76" s="18">
        <v>1.9</v>
      </c>
      <c r="F76" s="18" t="s">
        <v>27</v>
      </c>
      <c r="G76" s="22">
        <v>69.343065693430646</v>
      </c>
      <c r="H76" s="22">
        <f t="shared" si="20"/>
        <v>100</v>
      </c>
      <c r="I76" s="18">
        <v>1.84</v>
      </c>
      <c r="J76" s="18">
        <v>1.84</v>
      </c>
      <c r="K76" s="22">
        <f t="shared" si="18"/>
        <v>96.842105263157904</v>
      </c>
      <c r="L76" s="22">
        <f t="shared" si="19"/>
        <v>100</v>
      </c>
      <c r="M76" s="58"/>
    </row>
    <row r="77" spans="1:13" s="3" customFormat="1" ht="15" customHeight="1">
      <c r="A77" s="57">
        <v>4</v>
      </c>
      <c r="B77" s="57" t="s">
        <v>315</v>
      </c>
      <c r="C77" s="26" t="s">
        <v>18</v>
      </c>
      <c r="D77" s="18">
        <v>90.45</v>
      </c>
      <c r="E77" s="18">
        <v>90.45</v>
      </c>
      <c r="F77" s="18" t="s">
        <v>27</v>
      </c>
      <c r="G77" s="22">
        <v>76.821810769492103</v>
      </c>
      <c r="H77" s="22">
        <f t="shared" si="20"/>
        <v>100</v>
      </c>
      <c r="I77" s="18">
        <v>83.37</v>
      </c>
      <c r="J77" s="18">
        <v>83.37</v>
      </c>
      <c r="K77" s="22">
        <f t="shared" si="18"/>
        <v>92.17247097844114</v>
      </c>
      <c r="L77" s="22">
        <f t="shared" si="19"/>
        <v>100</v>
      </c>
      <c r="M77" s="58"/>
    </row>
    <row r="78" spans="1:13" s="3" customFormat="1">
      <c r="A78" s="59"/>
      <c r="B78" s="59"/>
      <c r="C78" s="26" t="s">
        <v>19</v>
      </c>
      <c r="D78" s="18">
        <v>35.81</v>
      </c>
      <c r="E78" s="18">
        <v>35.81</v>
      </c>
      <c r="F78" s="18" t="s">
        <v>27</v>
      </c>
      <c r="G78" s="22">
        <v>78.824565265243237</v>
      </c>
      <c r="H78" s="22">
        <f t="shared" si="20"/>
        <v>100</v>
      </c>
      <c r="I78" s="18">
        <v>30.16</v>
      </c>
      <c r="J78" s="18">
        <v>30.16</v>
      </c>
      <c r="K78" s="22">
        <f t="shared" si="18"/>
        <v>84.222284278134595</v>
      </c>
      <c r="L78" s="22">
        <f t="shared" si="19"/>
        <v>100</v>
      </c>
      <c r="M78" s="59"/>
    </row>
    <row r="79" spans="1:13" s="3" customFormat="1" ht="15" customHeight="1">
      <c r="A79" s="57">
        <v>5</v>
      </c>
      <c r="B79" s="57" t="s">
        <v>316</v>
      </c>
      <c r="C79" s="26" t="s">
        <v>18</v>
      </c>
      <c r="D79" s="18">
        <v>37.130000000000003</v>
      </c>
      <c r="E79" s="18">
        <v>37.130000000000003</v>
      </c>
      <c r="F79" s="18" t="s">
        <v>27</v>
      </c>
      <c r="G79" s="22">
        <v>95.083226632522425</v>
      </c>
      <c r="H79" s="22">
        <f t="shared" si="20"/>
        <v>100</v>
      </c>
      <c r="I79" s="18">
        <v>35.6</v>
      </c>
      <c r="J79" s="18">
        <v>35.6</v>
      </c>
      <c r="K79" s="22">
        <f t="shared" si="18"/>
        <v>95.87934284944788</v>
      </c>
      <c r="L79" s="22">
        <f t="shared" si="19"/>
        <v>100</v>
      </c>
      <c r="M79" s="27"/>
    </row>
    <row r="80" spans="1:13" s="3" customFormat="1" ht="30">
      <c r="A80" s="58"/>
      <c r="B80" s="58"/>
      <c r="C80" s="26" t="s">
        <v>352</v>
      </c>
      <c r="D80" s="18">
        <v>33.588688559999994</v>
      </c>
      <c r="E80" s="18">
        <v>35.471999999999994</v>
      </c>
      <c r="F80" s="18" t="s">
        <v>27</v>
      </c>
      <c r="G80" s="22">
        <v>99.996095742780568</v>
      </c>
      <c r="H80" s="22">
        <f t="shared" si="20"/>
        <v>105.60698116163665</v>
      </c>
      <c r="I80" s="18">
        <v>35.47</v>
      </c>
      <c r="J80" s="18">
        <v>37.39</v>
      </c>
      <c r="K80" s="22">
        <f t="shared" si="18"/>
        <v>99.994361750112787</v>
      </c>
      <c r="L80" s="22">
        <f t="shared" si="19"/>
        <v>105.41302509162674</v>
      </c>
      <c r="M80" s="58" t="s">
        <v>633</v>
      </c>
    </row>
    <row r="81" spans="1:13" s="3" customFormat="1">
      <c r="A81" s="58"/>
      <c r="B81" s="58"/>
      <c r="C81" s="26" t="s">
        <v>19</v>
      </c>
      <c r="D81" s="18">
        <v>30.41</v>
      </c>
      <c r="E81" s="18">
        <v>30.41</v>
      </c>
      <c r="F81" s="18" t="s">
        <v>27</v>
      </c>
      <c r="G81" s="22">
        <v>95.839899149070291</v>
      </c>
      <c r="H81" s="22">
        <f t="shared" si="20"/>
        <v>100</v>
      </c>
      <c r="I81" s="18">
        <v>28.87</v>
      </c>
      <c r="J81" s="18">
        <v>28.87</v>
      </c>
      <c r="K81" s="22">
        <f t="shared" si="18"/>
        <v>94.935876356461691</v>
      </c>
      <c r="L81" s="22">
        <f t="shared" si="19"/>
        <v>100</v>
      </c>
      <c r="M81" s="58"/>
    </row>
    <row r="82" spans="1:13" s="3" customFormat="1" ht="30">
      <c r="A82" s="59"/>
      <c r="B82" s="59"/>
      <c r="C82" s="26" t="s">
        <v>353</v>
      </c>
      <c r="D82" s="18">
        <v>27.579819539999995</v>
      </c>
      <c r="E82" s="18">
        <v>29.123999999999999</v>
      </c>
      <c r="F82" s="18" t="s">
        <v>27</v>
      </c>
      <c r="G82" s="22">
        <v>99.999345685279167</v>
      </c>
      <c r="H82" s="22">
        <f t="shared" si="20"/>
        <v>105.59895055789043</v>
      </c>
      <c r="I82" s="18">
        <v>29.123999999999999</v>
      </c>
      <c r="J82" s="18">
        <v>30.7</v>
      </c>
      <c r="K82" s="22">
        <f t="shared" si="18"/>
        <v>100</v>
      </c>
      <c r="L82" s="22">
        <f t="shared" si="19"/>
        <v>105.41134459552259</v>
      </c>
      <c r="M82" s="59"/>
    </row>
    <row r="83" spans="1:13" s="3" customFormat="1" ht="45">
      <c r="A83" s="15">
        <v>6</v>
      </c>
      <c r="B83" s="15" t="s">
        <v>378</v>
      </c>
      <c r="C83" s="26" t="str">
        <f>C79</f>
        <v>тариф на питьевую воду</v>
      </c>
      <c r="D83" s="18">
        <v>27.74</v>
      </c>
      <c r="E83" s="18">
        <v>27.74</v>
      </c>
      <c r="F83" s="18" t="s">
        <v>27</v>
      </c>
      <c r="G83" s="22" t="s">
        <v>27</v>
      </c>
      <c r="H83" s="22">
        <f t="shared" ref="H83" si="21">E83/D83*100</f>
        <v>100</v>
      </c>
      <c r="I83" s="18" t="s">
        <v>27</v>
      </c>
      <c r="J83" s="18" t="s">
        <v>27</v>
      </c>
      <c r="K83" s="18" t="s">
        <v>27</v>
      </c>
      <c r="L83" s="18" t="s">
        <v>27</v>
      </c>
      <c r="M83" s="28" t="s">
        <v>561</v>
      </c>
    </row>
    <row r="84" spans="1:13" ht="15" customHeight="1">
      <c r="A84" s="63" t="s">
        <v>34</v>
      </c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5"/>
    </row>
    <row r="85" spans="1:13" ht="30" customHeight="1">
      <c r="A85" s="57">
        <v>1</v>
      </c>
      <c r="B85" s="57" t="s">
        <v>161</v>
      </c>
      <c r="C85" s="15" t="s">
        <v>233</v>
      </c>
      <c r="D85" s="18">
        <v>24.57</v>
      </c>
      <c r="E85" s="18">
        <v>24.57</v>
      </c>
      <c r="F85" s="18" t="s">
        <v>27</v>
      </c>
      <c r="G85" s="22">
        <v>96.580188679245282</v>
      </c>
      <c r="H85" s="22">
        <f>E85/D85*100</f>
        <v>100</v>
      </c>
      <c r="I85" s="18">
        <v>24.57</v>
      </c>
      <c r="J85" s="18">
        <v>25.55</v>
      </c>
      <c r="K85" s="22">
        <f t="shared" ref="K85:K102" si="22">I85/E85*100</f>
        <v>100</v>
      </c>
      <c r="L85" s="22">
        <f t="shared" ref="L85:L102" si="23">J85/I85*100</f>
        <v>103.98860398860398</v>
      </c>
      <c r="M85" s="57" t="s">
        <v>416</v>
      </c>
    </row>
    <row r="86" spans="1:13" ht="45">
      <c r="A86" s="58"/>
      <c r="B86" s="58"/>
      <c r="C86" s="15" t="s">
        <v>234</v>
      </c>
      <c r="D86" s="18">
        <v>28.06</v>
      </c>
      <c r="E86" s="18">
        <v>29.48</v>
      </c>
      <c r="F86" s="18" t="s">
        <v>27</v>
      </c>
      <c r="G86" s="22">
        <v>100</v>
      </c>
      <c r="H86" s="22">
        <f t="shared" ref="H86:H100" si="24">E86/D86*100</f>
        <v>105.06058446186744</v>
      </c>
      <c r="I86" s="18">
        <v>29.48</v>
      </c>
      <c r="J86" s="18">
        <v>30.66</v>
      </c>
      <c r="K86" s="22">
        <f t="shared" si="22"/>
        <v>100</v>
      </c>
      <c r="L86" s="22">
        <f t="shared" si="23"/>
        <v>104.00271370420624</v>
      </c>
      <c r="M86" s="58"/>
    </row>
    <row r="87" spans="1:13" ht="45">
      <c r="A87" s="58"/>
      <c r="B87" s="58"/>
      <c r="C87" s="15" t="s">
        <v>158</v>
      </c>
      <c r="D87" s="18">
        <v>16.25</v>
      </c>
      <c r="E87" s="18">
        <v>16.25</v>
      </c>
      <c r="F87" s="18" t="s">
        <v>27</v>
      </c>
      <c r="G87" s="22">
        <v>95.140515222482449</v>
      </c>
      <c r="H87" s="22">
        <f t="shared" si="24"/>
        <v>100</v>
      </c>
      <c r="I87" s="18">
        <v>16.25</v>
      </c>
      <c r="J87" s="18">
        <v>17.649999999999999</v>
      </c>
      <c r="K87" s="22">
        <f t="shared" si="22"/>
        <v>100</v>
      </c>
      <c r="L87" s="22">
        <f t="shared" si="23"/>
        <v>108.6153846153846</v>
      </c>
      <c r="M87" s="58"/>
    </row>
    <row r="88" spans="1:13" ht="60">
      <c r="A88" s="58"/>
      <c r="B88" s="58"/>
      <c r="C88" s="19" t="s">
        <v>208</v>
      </c>
      <c r="D88" s="18">
        <v>15.43</v>
      </c>
      <c r="E88" s="18">
        <v>16.3</v>
      </c>
      <c r="F88" s="18" t="s">
        <v>27</v>
      </c>
      <c r="G88" s="22">
        <v>100</v>
      </c>
      <c r="H88" s="22">
        <f t="shared" si="24"/>
        <v>105.63836681788723</v>
      </c>
      <c r="I88" s="18">
        <v>16.3</v>
      </c>
      <c r="J88" s="18">
        <v>17.170000000000002</v>
      </c>
      <c r="K88" s="22">
        <f t="shared" si="22"/>
        <v>100</v>
      </c>
      <c r="L88" s="22">
        <f t="shared" si="23"/>
        <v>105.33742331288344</v>
      </c>
      <c r="M88" s="59"/>
    </row>
    <row r="89" spans="1:13" ht="30" customHeight="1">
      <c r="A89" s="29"/>
      <c r="B89" s="20"/>
      <c r="C89" s="15" t="s">
        <v>157</v>
      </c>
      <c r="D89" s="18">
        <v>16.106147205313402</v>
      </c>
      <c r="E89" s="18">
        <v>17.007730401366413</v>
      </c>
      <c r="F89" s="18" t="s">
        <v>27</v>
      </c>
      <c r="G89" s="22">
        <v>99.976084452597163</v>
      </c>
      <c r="H89" s="22">
        <f>E89/D89*100</f>
        <v>105.59775832519138</v>
      </c>
      <c r="I89" s="18">
        <v>17.007730401366413</v>
      </c>
      <c r="J89" s="18">
        <v>18.11</v>
      </c>
      <c r="K89" s="22">
        <f>I89/E89*100</f>
        <v>100</v>
      </c>
      <c r="L89" s="22">
        <f>J89/I89*100</f>
        <v>106.48099171741944</v>
      </c>
      <c r="M89" s="57" t="s">
        <v>417</v>
      </c>
    </row>
    <row r="90" spans="1:13" ht="45">
      <c r="A90" s="29"/>
      <c r="B90" s="20"/>
      <c r="C90" s="15" t="s">
        <v>235</v>
      </c>
      <c r="D90" s="18">
        <v>19.329659999999997</v>
      </c>
      <c r="E90" s="18">
        <v>20.409276481639694</v>
      </c>
      <c r="F90" s="18" t="s">
        <v>27</v>
      </c>
      <c r="G90" s="22">
        <v>99.998241076047591</v>
      </c>
      <c r="H90" s="22">
        <f>E90/D90*100</f>
        <v>105.58528438492812</v>
      </c>
      <c r="I90" s="18">
        <v>20.409276481639694</v>
      </c>
      <c r="J90" s="18">
        <v>21.52</v>
      </c>
      <c r="K90" s="22">
        <f>I90/E90*100</f>
        <v>100</v>
      </c>
      <c r="L90" s="22">
        <f>J90/I90*100</f>
        <v>105.44224837837596</v>
      </c>
      <c r="M90" s="59"/>
    </row>
    <row r="91" spans="1:13" s="3" customFormat="1" ht="30" customHeight="1">
      <c r="A91" s="57">
        <v>2</v>
      </c>
      <c r="B91" s="57" t="s">
        <v>599</v>
      </c>
      <c r="C91" s="15" t="s">
        <v>207</v>
      </c>
      <c r="D91" s="18">
        <v>16.108090442194587</v>
      </c>
      <c r="E91" s="18">
        <v>16.108090442194587</v>
      </c>
      <c r="F91" s="18" t="s">
        <v>27</v>
      </c>
      <c r="G91" s="22">
        <v>90.190875936139918</v>
      </c>
      <c r="H91" s="22">
        <f t="shared" ref="H91:H92" si="25">E91/D91*100</f>
        <v>100</v>
      </c>
      <c r="I91" s="18">
        <v>14.16</v>
      </c>
      <c r="J91" s="18">
        <v>14.16</v>
      </c>
      <c r="K91" s="22">
        <f t="shared" ref="K91:K92" si="26">I91/E91*100</f>
        <v>87.906136675942463</v>
      </c>
      <c r="L91" s="22">
        <f t="shared" ref="L91:L96" si="27">J91/I91*100</f>
        <v>100</v>
      </c>
      <c r="M91" s="57" t="s">
        <v>418</v>
      </c>
    </row>
    <row r="92" spans="1:13" s="3" customFormat="1" ht="45">
      <c r="A92" s="58"/>
      <c r="B92" s="58"/>
      <c r="C92" s="15" t="s">
        <v>209</v>
      </c>
      <c r="D92" s="18">
        <v>12.576000000000001</v>
      </c>
      <c r="E92" s="18">
        <v>13.280256000000001</v>
      </c>
      <c r="F92" s="18" t="s">
        <v>27</v>
      </c>
      <c r="G92" s="22">
        <v>101.66531932093777</v>
      </c>
      <c r="H92" s="22">
        <f t="shared" si="25"/>
        <v>105.60000000000001</v>
      </c>
      <c r="I92" s="18">
        <v>13.280256000000001</v>
      </c>
      <c r="J92" s="18">
        <v>13.99</v>
      </c>
      <c r="K92" s="22">
        <f t="shared" si="26"/>
        <v>100</v>
      </c>
      <c r="L92" s="22">
        <f t="shared" si="27"/>
        <v>105.34435480761817</v>
      </c>
      <c r="M92" s="58"/>
    </row>
    <row r="93" spans="1:13" s="3" customFormat="1" ht="30">
      <c r="A93" s="58"/>
      <c r="B93" s="59"/>
      <c r="C93" s="15" t="s">
        <v>31</v>
      </c>
      <c r="D93" s="18">
        <v>6.71</v>
      </c>
      <c r="E93" s="18">
        <v>6.71</v>
      </c>
      <c r="F93" s="18" t="s">
        <v>27</v>
      </c>
      <c r="G93" s="22" t="s">
        <v>27</v>
      </c>
      <c r="H93" s="22">
        <v>100</v>
      </c>
      <c r="I93" s="18">
        <v>6.6</v>
      </c>
      <c r="J93" s="18">
        <v>6.6</v>
      </c>
      <c r="K93" s="22">
        <f>I93/E93*100</f>
        <v>98.360655737704917</v>
      </c>
      <c r="L93" s="22">
        <f t="shared" si="27"/>
        <v>100</v>
      </c>
      <c r="M93" s="59"/>
    </row>
    <row r="94" spans="1:13" s="3" customFormat="1" ht="45">
      <c r="A94" s="58"/>
      <c r="B94" s="57" t="s">
        <v>600</v>
      </c>
      <c r="C94" s="15" t="s">
        <v>601</v>
      </c>
      <c r="D94" s="18" t="s">
        <v>27</v>
      </c>
      <c r="E94" s="18" t="s">
        <v>27</v>
      </c>
      <c r="F94" s="18" t="s">
        <v>27</v>
      </c>
      <c r="G94" s="22" t="s">
        <v>27</v>
      </c>
      <c r="H94" s="22" t="s">
        <v>27</v>
      </c>
      <c r="I94" s="18">
        <v>16.170000000000002</v>
      </c>
      <c r="J94" s="18">
        <v>16.170000000000002</v>
      </c>
      <c r="K94" s="22">
        <f>I94/E91*100</f>
        <v>100.38433828036652</v>
      </c>
      <c r="L94" s="22">
        <f t="shared" si="27"/>
        <v>100</v>
      </c>
      <c r="M94" s="57" t="s">
        <v>602</v>
      </c>
    </row>
    <row r="95" spans="1:13" s="3" customFormat="1" ht="45">
      <c r="A95" s="58"/>
      <c r="B95" s="58"/>
      <c r="C95" s="15" t="s">
        <v>603</v>
      </c>
      <c r="D95" s="18" t="s">
        <v>27</v>
      </c>
      <c r="E95" s="18" t="s">
        <v>27</v>
      </c>
      <c r="F95" s="18" t="s">
        <v>27</v>
      </c>
      <c r="G95" s="22" t="s">
        <v>27</v>
      </c>
      <c r="H95" s="22" t="s">
        <v>27</v>
      </c>
      <c r="I95" s="18">
        <v>13.28</v>
      </c>
      <c r="J95" s="18">
        <v>13.99</v>
      </c>
      <c r="K95" s="22">
        <f>I95/E92*100</f>
        <v>99.998072326316588</v>
      </c>
      <c r="L95" s="22">
        <f t="shared" si="27"/>
        <v>105.34638554216869</v>
      </c>
      <c r="M95" s="58"/>
    </row>
    <row r="96" spans="1:13" s="3" customFormat="1" ht="30">
      <c r="A96" s="59"/>
      <c r="B96" s="59"/>
      <c r="C96" s="15" t="s">
        <v>31</v>
      </c>
      <c r="D96" s="18" t="s">
        <v>27</v>
      </c>
      <c r="E96" s="18" t="s">
        <v>27</v>
      </c>
      <c r="F96" s="18" t="s">
        <v>27</v>
      </c>
      <c r="G96" s="22" t="s">
        <v>27</v>
      </c>
      <c r="H96" s="22" t="s">
        <v>27</v>
      </c>
      <c r="I96" s="18">
        <v>7.35</v>
      </c>
      <c r="J96" s="18">
        <v>7.35</v>
      </c>
      <c r="K96" s="22">
        <f>I96/E93*100</f>
        <v>109.53800298062592</v>
      </c>
      <c r="L96" s="22">
        <f t="shared" si="27"/>
        <v>100</v>
      </c>
      <c r="M96" s="59"/>
    </row>
    <row r="97" spans="1:13" ht="43.5" customHeight="1">
      <c r="A97" s="21">
        <f>A91+1</f>
        <v>3</v>
      </c>
      <c r="B97" s="15" t="s">
        <v>644</v>
      </c>
      <c r="C97" s="15" t="s">
        <v>19</v>
      </c>
      <c r="D97" s="18">
        <v>8.94</v>
      </c>
      <c r="E97" s="18">
        <v>9.68</v>
      </c>
      <c r="F97" s="18" t="s">
        <v>27</v>
      </c>
      <c r="G97" s="22">
        <v>100</v>
      </c>
      <c r="H97" s="22">
        <f t="shared" si="24"/>
        <v>108.27740492170021</v>
      </c>
      <c r="I97" s="18">
        <v>9.68</v>
      </c>
      <c r="J97" s="18">
        <v>9.68</v>
      </c>
      <c r="K97" s="22">
        <f t="shared" si="22"/>
        <v>100</v>
      </c>
      <c r="L97" s="22">
        <f t="shared" si="23"/>
        <v>100</v>
      </c>
      <c r="M97" s="15" t="s">
        <v>562</v>
      </c>
    </row>
    <row r="98" spans="1:13" ht="43.5" customHeight="1">
      <c r="A98" s="57">
        <f>A97+1</f>
        <v>4</v>
      </c>
      <c r="B98" s="57" t="s">
        <v>643</v>
      </c>
      <c r="C98" s="15" t="s">
        <v>19</v>
      </c>
      <c r="D98" s="18" t="s">
        <v>27</v>
      </c>
      <c r="E98" s="18" t="s">
        <v>27</v>
      </c>
      <c r="F98" s="18" t="s">
        <v>27</v>
      </c>
      <c r="G98" s="22" t="s">
        <v>27</v>
      </c>
      <c r="H98" s="22" t="s">
        <v>27</v>
      </c>
      <c r="I98" s="18" t="s">
        <v>27</v>
      </c>
      <c r="J98" s="18">
        <v>9.6300000000000008</v>
      </c>
      <c r="K98" s="22" t="s">
        <v>27</v>
      </c>
      <c r="L98" s="22" t="s">
        <v>27</v>
      </c>
      <c r="M98" s="15" t="s">
        <v>645</v>
      </c>
    </row>
    <row r="99" spans="1:13" ht="45" customHeight="1">
      <c r="A99" s="59"/>
      <c r="B99" s="59"/>
      <c r="C99" s="15" t="s">
        <v>28</v>
      </c>
      <c r="D99" s="18">
        <v>7.91</v>
      </c>
      <c r="E99" s="18">
        <v>9.36</v>
      </c>
      <c r="F99" s="18" t="s">
        <v>27</v>
      </c>
      <c r="G99" s="22">
        <v>100</v>
      </c>
      <c r="H99" s="22">
        <f t="shared" si="24"/>
        <v>118.33122629582806</v>
      </c>
      <c r="I99" s="18">
        <v>8.52</v>
      </c>
      <c r="J99" s="18">
        <v>8.52</v>
      </c>
      <c r="K99" s="22">
        <f t="shared" si="22"/>
        <v>91.025641025641022</v>
      </c>
      <c r="L99" s="22">
        <f t="shared" si="23"/>
        <v>100</v>
      </c>
      <c r="M99" s="58" t="s">
        <v>416</v>
      </c>
    </row>
    <row r="100" spans="1:13" ht="43.5" customHeight="1">
      <c r="A100" s="15">
        <f>A98+1</f>
        <v>5</v>
      </c>
      <c r="B100" s="15" t="s">
        <v>356</v>
      </c>
      <c r="C100" s="15" t="s">
        <v>18</v>
      </c>
      <c r="D100" s="18">
        <v>31.49</v>
      </c>
      <c r="E100" s="18">
        <v>45.78</v>
      </c>
      <c r="F100" s="18" t="s">
        <v>27</v>
      </c>
      <c r="G100" s="22">
        <v>120.00762195121952</v>
      </c>
      <c r="H100" s="22">
        <f t="shared" si="24"/>
        <v>145.37948555096858</v>
      </c>
      <c r="I100" s="18">
        <v>45.78</v>
      </c>
      <c r="J100" s="18">
        <v>46.45</v>
      </c>
      <c r="K100" s="22">
        <f t="shared" si="22"/>
        <v>100</v>
      </c>
      <c r="L100" s="22">
        <f t="shared" si="23"/>
        <v>101.46352118829182</v>
      </c>
      <c r="M100" s="59"/>
    </row>
    <row r="101" spans="1:13" ht="15" customHeight="1">
      <c r="A101" s="57">
        <v>6</v>
      </c>
      <c r="B101" s="57" t="s">
        <v>237</v>
      </c>
      <c r="C101" s="15" t="s">
        <v>159</v>
      </c>
      <c r="D101" s="18">
        <v>71.489999999999995</v>
      </c>
      <c r="E101" s="18">
        <v>77.849999999999994</v>
      </c>
      <c r="F101" s="18" t="s">
        <v>27</v>
      </c>
      <c r="G101" s="22">
        <v>100</v>
      </c>
      <c r="H101" s="22">
        <f>E101/D101*100</f>
        <v>108.89634913973983</v>
      </c>
      <c r="I101" s="18">
        <v>77.849999999999994</v>
      </c>
      <c r="J101" s="18">
        <v>77.849999999999994</v>
      </c>
      <c r="K101" s="22">
        <f t="shared" si="22"/>
        <v>100</v>
      </c>
      <c r="L101" s="22">
        <f t="shared" si="23"/>
        <v>100</v>
      </c>
      <c r="M101" s="57" t="s">
        <v>434</v>
      </c>
    </row>
    <row r="102" spans="1:13" ht="53.25" customHeight="1">
      <c r="A102" s="59">
        <f t="shared" ref="A102" si="28">A101+1</f>
        <v>7</v>
      </c>
      <c r="B102" s="59"/>
      <c r="C102" s="15" t="s">
        <v>160</v>
      </c>
      <c r="D102" s="18">
        <v>76.34</v>
      </c>
      <c r="E102" s="18">
        <v>76.34</v>
      </c>
      <c r="F102" s="18" t="s">
        <v>27</v>
      </c>
      <c r="G102" s="22">
        <v>99.220171562256311</v>
      </c>
      <c r="H102" s="22">
        <f>E102/D102*100</f>
        <v>100</v>
      </c>
      <c r="I102" s="18">
        <v>76.34</v>
      </c>
      <c r="J102" s="18">
        <v>79.83</v>
      </c>
      <c r="K102" s="22">
        <f t="shared" si="22"/>
        <v>100</v>
      </c>
      <c r="L102" s="22">
        <f t="shared" si="23"/>
        <v>104.57165313073094</v>
      </c>
      <c r="M102" s="59"/>
    </row>
    <row r="103" spans="1:13" ht="15" customHeight="1">
      <c r="A103" s="63" t="s">
        <v>58</v>
      </c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5"/>
    </row>
    <row r="104" spans="1:13" s="3" customFormat="1" ht="30" customHeight="1">
      <c r="A104" s="21">
        <v>1</v>
      </c>
      <c r="B104" s="30" t="s">
        <v>563</v>
      </c>
      <c r="C104" s="15" t="s">
        <v>31</v>
      </c>
      <c r="D104" s="18">
        <v>0.73</v>
      </c>
      <c r="E104" s="18">
        <v>0.73</v>
      </c>
      <c r="F104" s="18" t="s">
        <v>27</v>
      </c>
      <c r="G104" s="22">
        <v>11.755233494363928</v>
      </c>
      <c r="H104" s="22">
        <f t="shared" ref="H104:H108" si="29">E104/D104*100</f>
        <v>100</v>
      </c>
      <c r="I104" s="18">
        <v>0.56000000000000005</v>
      </c>
      <c r="J104" s="18">
        <v>0.56000000000000005</v>
      </c>
      <c r="K104" s="22">
        <f t="shared" ref="K104:K107" si="30">I104/E104*100</f>
        <v>76.712328767123296</v>
      </c>
      <c r="L104" s="22">
        <f t="shared" ref="L104:L107" si="31">J104/I104*100</f>
        <v>100</v>
      </c>
      <c r="M104" s="57" t="s">
        <v>420</v>
      </c>
    </row>
    <row r="105" spans="1:13" s="3" customFormat="1" ht="30">
      <c r="A105" s="15">
        <v>2</v>
      </c>
      <c r="B105" s="15" t="s">
        <v>564</v>
      </c>
      <c r="C105" s="15" t="s">
        <v>31</v>
      </c>
      <c r="D105" s="18">
        <v>3.14</v>
      </c>
      <c r="E105" s="18">
        <v>3.14</v>
      </c>
      <c r="F105" s="18" t="s">
        <v>27</v>
      </c>
      <c r="G105" s="22">
        <v>13.143574717455003</v>
      </c>
      <c r="H105" s="22">
        <f t="shared" si="29"/>
        <v>100</v>
      </c>
      <c r="I105" s="18">
        <v>2.09</v>
      </c>
      <c r="J105" s="18">
        <v>2.09</v>
      </c>
      <c r="K105" s="22">
        <f t="shared" si="30"/>
        <v>66.560509554140125</v>
      </c>
      <c r="L105" s="22">
        <f t="shared" si="31"/>
        <v>100</v>
      </c>
      <c r="M105" s="59"/>
    </row>
    <row r="106" spans="1:13" s="3" customFormat="1" ht="15" customHeight="1">
      <c r="A106" s="57">
        <v>3</v>
      </c>
      <c r="B106" s="57" t="s">
        <v>377</v>
      </c>
      <c r="C106" s="15" t="s">
        <v>18</v>
      </c>
      <c r="D106" s="18">
        <v>13.56</v>
      </c>
      <c r="E106" s="18">
        <v>14.32</v>
      </c>
      <c r="F106" s="18" t="s">
        <v>27</v>
      </c>
      <c r="G106" s="22">
        <v>100</v>
      </c>
      <c r="H106" s="22">
        <f t="shared" si="29"/>
        <v>105.6047197640118</v>
      </c>
      <c r="I106" s="18">
        <v>14.32</v>
      </c>
      <c r="J106" s="18">
        <v>15.09</v>
      </c>
      <c r="K106" s="22">
        <f t="shared" si="30"/>
        <v>100</v>
      </c>
      <c r="L106" s="22">
        <f t="shared" si="31"/>
        <v>105.37709497206704</v>
      </c>
      <c r="M106" s="57" t="s">
        <v>419</v>
      </c>
    </row>
    <row r="107" spans="1:13" s="3" customFormat="1">
      <c r="A107" s="58"/>
      <c r="B107" s="58"/>
      <c r="C107" s="15" t="s">
        <v>19</v>
      </c>
      <c r="D107" s="18">
        <v>20.81</v>
      </c>
      <c r="E107" s="18">
        <v>21.98</v>
      </c>
      <c r="F107" s="18" t="s">
        <v>27</v>
      </c>
      <c r="G107" s="22">
        <v>100</v>
      </c>
      <c r="H107" s="22">
        <f t="shared" si="29"/>
        <v>105.62229697260935</v>
      </c>
      <c r="I107" s="18">
        <v>21.98</v>
      </c>
      <c r="J107" s="18">
        <v>23.17</v>
      </c>
      <c r="K107" s="22">
        <f t="shared" si="30"/>
        <v>100</v>
      </c>
      <c r="L107" s="22">
        <f t="shared" si="31"/>
        <v>105.41401273885351</v>
      </c>
      <c r="M107" s="58"/>
    </row>
    <row r="108" spans="1:13" s="3" customFormat="1" ht="30">
      <c r="A108" s="59"/>
      <c r="B108" s="59"/>
      <c r="C108" s="15" t="s">
        <v>59</v>
      </c>
      <c r="D108" s="18">
        <v>14.11</v>
      </c>
      <c r="E108" s="18">
        <v>6.85</v>
      </c>
      <c r="F108" s="18" t="s">
        <v>27</v>
      </c>
      <c r="G108" s="22">
        <v>116.0361842105263</v>
      </c>
      <c r="H108" s="22">
        <f t="shared" si="29"/>
        <v>48.547129695251598</v>
      </c>
      <c r="I108" s="18">
        <f>E108</f>
        <v>6.85</v>
      </c>
      <c r="J108" s="18">
        <v>11.38</v>
      </c>
      <c r="K108" s="22">
        <f>I108/E108*100</f>
        <v>100</v>
      </c>
      <c r="L108" s="22">
        <f>J108/I108*100</f>
        <v>166.13138686131387</v>
      </c>
      <c r="M108" s="59"/>
    </row>
    <row r="109" spans="1:13" ht="15" customHeight="1">
      <c r="A109" s="63" t="s">
        <v>14</v>
      </c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5"/>
    </row>
    <row r="110" spans="1:13" ht="28.5" customHeight="1">
      <c r="A110" s="57">
        <v>1</v>
      </c>
      <c r="B110" s="57" t="s">
        <v>551</v>
      </c>
      <c r="C110" s="15" t="s">
        <v>552</v>
      </c>
      <c r="D110" s="31">
        <v>43.59</v>
      </c>
      <c r="E110" s="31">
        <v>45.29</v>
      </c>
      <c r="F110" s="31" t="s">
        <v>27</v>
      </c>
      <c r="G110" s="32">
        <v>100</v>
      </c>
      <c r="H110" s="32">
        <f t="shared" ref="H110:H119" si="32">E110/D110*100</f>
        <v>103.89997705895846</v>
      </c>
      <c r="I110" s="31">
        <v>45.29</v>
      </c>
      <c r="J110" s="31">
        <v>45.86</v>
      </c>
      <c r="K110" s="32">
        <f>I110/E110*100</f>
        <v>100</v>
      </c>
      <c r="L110" s="32">
        <f>J110/I110*100</f>
        <v>101.25855597262088</v>
      </c>
      <c r="M110" s="74" t="s">
        <v>523</v>
      </c>
    </row>
    <row r="111" spans="1:13" ht="30">
      <c r="A111" s="58"/>
      <c r="B111" s="58"/>
      <c r="C111" s="15" t="s">
        <v>553</v>
      </c>
      <c r="D111" s="31">
        <v>42.89</v>
      </c>
      <c r="E111" s="31">
        <v>45.29</v>
      </c>
      <c r="F111" s="31" t="s">
        <v>27</v>
      </c>
      <c r="G111" s="32">
        <v>100</v>
      </c>
      <c r="H111" s="32">
        <f t="shared" si="32"/>
        <v>105.59570995570063</v>
      </c>
      <c r="I111" s="31">
        <v>45.29</v>
      </c>
      <c r="J111" s="31">
        <v>45.86</v>
      </c>
      <c r="K111" s="32">
        <f t="shared" ref="K111:K119" si="33">I111/E111*100</f>
        <v>100</v>
      </c>
      <c r="L111" s="32">
        <f t="shared" ref="L111:L119" si="34">J111/I111*100</f>
        <v>101.25855597262088</v>
      </c>
      <c r="M111" s="74"/>
    </row>
    <row r="112" spans="1:13" ht="30">
      <c r="A112" s="58"/>
      <c r="B112" s="58"/>
      <c r="C112" s="15" t="s">
        <v>555</v>
      </c>
      <c r="D112" s="31">
        <v>43.87</v>
      </c>
      <c r="E112" s="31">
        <v>45.64</v>
      </c>
      <c r="F112" s="31" t="s">
        <v>27</v>
      </c>
      <c r="G112" s="32">
        <v>100</v>
      </c>
      <c r="H112" s="32">
        <f t="shared" si="32"/>
        <v>104.03464782311376</v>
      </c>
      <c r="I112" s="31">
        <v>45.64</v>
      </c>
      <c r="J112" s="31">
        <v>47.56</v>
      </c>
      <c r="K112" s="32">
        <f t="shared" si="33"/>
        <v>100</v>
      </c>
      <c r="L112" s="32">
        <f t="shared" si="34"/>
        <v>104.2068361086766</v>
      </c>
      <c r="M112" s="74"/>
    </row>
    <row r="113" spans="1:13" ht="39" customHeight="1">
      <c r="A113" s="59"/>
      <c r="B113" s="59"/>
      <c r="C113" s="15" t="s">
        <v>554</v>
      </c>
      <c r="D113" s="31">
        <v>42.73</v>
      </c>
      <c r="E113" s="31">
        <v>45.12</v>
      </c>
      <c r="F113" s="31" t="s">
        <v>27</v>
      </c>
      <c r="G113" s="32">
        <v>100</v>
      </c>
      <c r="H113" s="32">
        <f t="shared" si="32"/>
        <v>105.59326000468054</v>
      </c>
      <c r="I113" s="31">
        <v>45.12</v>
      </c>
      <c r="J113" s="31">
        <v>47.56</v>
      </c>
      <c r="K113" s="32">
        <f t="shared" si="33"/>
        <v>100</v>
      </c>
      <c r="L113" s="32">
        <f t="shared" si="34"/>
        <v>105.40780141843973</v>
      </c>
      <c r="M113" s="74"/>
    </row>
    <row r="114" spans="1:13" ht="91.5" customHeight="1">
      <c r="A114" s="19">
        <v>2</v>
      </c>
      <c r="B114" s="19" t="s">
        <v>525</v>
      </c>
      <c r="C114" s="15" t="s">
        <v>524</v>
      </c>
      <c r="D114" s="31">
        <v>37.880000000000003</v>
      </c>
      <c r="E114" s="31">
        <v>40</v>
      </c>
      <c r="F114" s="31" t="s">
        <v>27</v>
      </c>
      <c r="G114" s="32">
        <v>100</v>
      </c>
      <c r="H114" s="32">
        <f>E114/D114*100</f>
        <v>105.59662090813093</v>
      </c>
      <c r="I114" s="31">
        <v>40</v>
      </c>
      <c r="J114" s="31">
        <v>42.16</v>
      </c>
      <c r="K114" s="32">
        <f t="shared" ref="K114" si="35">I114/E114*100</f>
        <v>100</v>
      </c>
      <c r="L114" s="32">
        <f t="shared" ref="L114" si="36">J114/I114*100</f>
        <v>105.39999999999998</v>
      </c>
      <c r="M114" s="57" t="s">
        <v>526</v>
      </c>
    </row>
    <row r="115" spans="1:13" ht="15" customHeight="1">
      <c r="A115" s="57">
        <v>3</v>
      </c>
      <c r="B115" s="57" t="s">
        <v>45</v>
      </c>
      <c r="C115" s="15" t="s">
        <v>18</v>
      </c>
      <c r="D115" s="31">
        <v>50.79</v>
      </c>
      <c r="E115" s="31">
        <v>53.46</v>
      </c>
      <c r="F115" s="31" t="s">
        <v>27</v>
      </c>
      <c r="G115" s="32">
        <v>100</v>
      </c>
      <c r="H115" s="32">
        <f t="shared" si="32"/>
        <v>105.25694034258713</v>
      </c>
      <c r="I115" s="31">
        <v>53.46</v>
      </c>
      <c r="J115" s="31">
        <v>77.91</v>
      </c>
      <c r="K115" s="32">
        <f t="shared" si="33"/>
        <v>100</v>
      </c>
      <c r="L115" s="32">
        <f t="shared" si="34"/>
        <v>145.73512906846241</v>
      </c>
      <c r="M115" s="58"/>
    </row>
    <row r="116" spans="1:13" ht="30">
      <c r="A116" s="59"/>
      <c r="B116" s="59"/>
      <c r="C116" s="15" t="s">
        <v>22</v>
      </c>
      <c r="D116" s="31">
        <v>49.48</v>
      </c>
      <c r="E116" s="31">
        <v>52.25</v>
      </c>
      <c r="F116" s="31" t="s">
        <v>27</v>
      </c>
      <c r="G116" s="32">
        <v>100</v>
      </c>
      <c r="H116" s="32">
        <f t="shared" si="32"/>
        <v>105.59822150363784</v>
      </c>
      <c r="I116" s="31">
        <v>52.25</v>
      </c>
      <c r="J116" s="31">
        <v>55.07</v>
      </c>
      <c r="K116" s="32">
        <f t="shared" si="33"/>
        <v>100</v>
      </c>
      <c r="L116" s="32">
        <f t="shared" si="34"/>
        <v>105.39712918660287</v>
      </c>
      <c r="M116" s="58"/>
    </row>
    <row r="117" spans="1:13" ht="30">
      <c r="A117" s="15">
        <v>4</v>
      </c>
      <c r="B117" s="15" t="s">
        <v>46</v>
      </c>
      <c r="C117" s="15" t="s">
        <v>18</v>
      </c>
      <c r="D117" s="31">
        <v>28.33</v>
      </c>
      <c r="E117" s="31">
        <v>29.91</v>
      </c>
      <c r="F117" s="31" t="s">
        <v>27</v>
      </c>
      <c r="G117" s="32">
        <v>100</v>
      </c>
      <c r="H117" s="32">
        <f t="shared" si="32"/>
        <v>105.57712672079069</v>
      </c>
      <c r="I117" s="31">
        <v>29.91</v>
      </c>
      <c r="J117" s="31">
        <v>31.53</v>
      </c>
      <c r="K117" s="32">
        <f t="shared" si="33"/>
        <v>100</v>
      </c>
      <c r="L117" s="32">
        <f t="shared" si="34"/>
        <v>105.41624874623872</v>
      </c>
      <c r="M117" s="58"/>
    </row>
    <row r="118" spans="1:13" ht="15" customHeight="1">
      <c r="A118" s="57">
        <v>5</v>
      </c>
      <c r="B118" s="57" t="s">
        <v>47</v>
      </c>
      <c r="C118" s="15" t="s">
        <v>18</v>
      </c>
      <c r="D118" s="31">
        <v>53.25</v>
      </c>
      <c r="E118" s="31">
        <v>53.28</v>
      </c>
      <c r="F118" s="31" t="s">
        <v>27</v>
      </c>
      <c r="G118" s="32">
        <v>100</v>
      </c>
      <c r="H118" s="32">
        <f t="shared" si="32"/>
        <v>100.05633802816902</v>
      </c>
      <c r="I118" s="31">
        <v>53.28</v>
      </c>
      <c r="J118" s="31">
        <v>58.16</v>
      </c>
      <c r="K118" s="32">
        <f t="shared" si="33"/>
        <v>100</v>
      </c>
      <c r="L118" s="32">
        <f t="shared" si="34"/>
        <v>109.15915915915915</v>
      </c>
      <c r="M118" s="58"/>
    </row>
    <row r="119" spans="1:13" ht="30">
      <c r="A119" s="59"/>
      <c r="B119" s="59"/>
      <c r="C119" s="15" t="s">
        <v>22</v>
      </c>
      <c r="D119" s="31">
        <v>43.94</v>
      </c>
      <c r="E119" s="31">
        <v>46.4</v>
      </c>
      <c r="F119" s="31" t="s">
        <v>27</v>
      </c>
      <c r="G119" s="32">
        <v>100</v>
      </c>
      <c r="H119" s="32">
        <f t="shared" si="32"/>
        <v>105.59854346836595</v>
      </c>
      <c r="I119" s="31">
        <v>46.4</v>
      </c>
      <c r="J119" s="31">
        <v>48.91</v>
      </c>
      <c r="K119" s="32">
        <f t="shared" si="33"/>
        <v>100</v>
      </c>
      <c r="L119" s="32">
        <f t="shared" si="34"/>
        <v>105.40948275862067</v>
      </c>
      <c r="M119" s="59"/>
    </row>
    <row r="120" spans="1:13" ht="15" customHeight="1">
      <c r="A120" s="63" t="s">
        <v>60</v>
      </c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5"/>
    </row>
    <row r="121" spans="1:13" ht="48.75" customHeight="1">
      <c r="A121" s="15">
        <v>1</v>
      </c>
      <c r="B121" s="15" t="s">
        <v>224</v>
      </c>
      <c r="C121" s="15" t="s">
        <v>19</v>
      </c>
      <c r="D121" s="31">
        <v>17.09</v>
      </c>
      <c r="E121" s="31">
        <v>22.87</v>
      </c>
      <c r="F121" s="31" t="s">
        <v>27</v>
      </c>
      <c r="G121" s="32">
        <v>100</v>
      </c>
      <c r="H121" s="32">
        <f>E121/D121*100</f>
        <v>133.82094792276183</v>
      </c>
      <c r="I121" s="31">
        <v>22.4</v>
      </c>
      <c r="J121" s="31">
        <v>22.4</v>
      </c>
      <c r="K121" s="32">
        <f>I121/E121*100</f>
        <v>97.944905990380406</v>
      </c>
      <c r="L121" s="32">
        <f t="shared" ref="L121:L126" si="37">J121/I121*100</f>
        <v>100</v>
      </c>
      <c r="M121" s="19" t="s">
        <v>530</v>
      </c>
    </row>
    <row r="122" spans="1:13" ht="15" customHeight="1">
      <c r="A122" s="57">
        <v>2</v>
      </c>
      <c r="B122" s="57" t="s">
        <v>527</v>
      </c>
      <c r="C122" s="15" t="s">
        <v>18</v>
      </c>
      <c r="D122" s="31">
        <v>27.75</v>
      </c>
      <c r="E122" s="31">
        <v>28.54</v>
      </c>
      <c r="F122" s="31" t="s">
        <v>27</v>
      </c>
      <c r="G122" s="32">
        <v>100</v>
      </c>
      <c r="H122" s="32">
        <f t="shared" ref="H122:H146" si="38">E122/D122*100</f>
        <v>102.84684684684684</v>
      </c>
      <c r="I122" s="31">
        <v>28.54</v>
      </c>
      <c r="J122" s="31">
        <v>30.29</v>
      </c>
      <c r="K122" s="32">
        <f>I122/E122*100</f>
        <v>100</v>
      </c>
      <c r="L122" s="32">
        <f t="shared" si="37"/>
        <v>106.13174491941135</v>
      </c>
      <c r="M122" s="74" t="s">
        <v>528</v>
      </c>
    </row>
    <row r="123" spans="1:13" ht="30">
      <c r="A123" s="58"/>
      <c r="B123" s="58"/>
      <c r="C123" s="15" t="s">
        <v>22</v>
      </c>
      <c r="D123" s="31">
        <v>26.84</v>
      </c>
      <c r="E123" s="31">
        <v>28.34</v>
      </c>
      <c r="F123" s="31" t="s">
        <v>27</v>
      </c>
      <c r="G123" s="32">
        <v>100</v>
      </c>
      <c r="H123" s="32">
        <f t="shared" si="38"/>
        <v>105.58867362146052</v>
      </c>
      <c r="I123" s="31">
        <v>28.34</v>
      </c>
      <c r="J123" s="31">
        <v>29.87</v>
      </c>
      <c r="K123" s="32">
        <f>I123/E123*100</f>
        <v>100</v>
      </c>
      <c r="L123" s="32">
        <f t="shared" si="37"/>
        <v>105.39872971065631</v>
      </c>
      <c r="M123" s="74"/>
    </row>
    <row r="124" spans="1:13" ht="15" customHeight="1">
      <c r="A124" s="58"/>
      <c r="B124" s="58"/>
      <c r="C124" s="15" t="s">
        <v>19</v>
      </c>
      <c r="D124" s="31">
        <v>45.03</v>
      </c>
      <c r="E124" s="31">
        <v>46.22</v>
      </c>
      <c r="F124" s="31" t="s">
        <v>27</v>
      </c>
      <c r="G124" s="32">
        <v>100</v>
      </c>
      <c r="H124" s="32">
        <f t="shared" si="38"/>
        <v>102.64268265600711</v>
      </c>
      <c r="I124" s="31">
        <v>46.22</v>
      </c>
      <c r="J124" s="31">
        <v>48.24</v>
      </c>
      <c r="K124" s="32">
        <f>I124/E124*100</f>
        <v>100</v>
      </c>
      <c r="L124" s="32">
        <f t="shared" si="37"/>
        <v>104.37040242319343</v>
      </c>
      <c r="M124" s="74"/>
    </row>
    <row r="125" spans="1:13" ht="30">
      <c r="A125" s="59"/>
      <c r="B125" s="59"/>
      <c r="C125" s="15" t="s">
        <v>210</v>
      </c>
      <c r="D125" s="31">
        <v>31.15</v>
      </c>
      <c r="E125" s="31">
        <v>32.89</v>
      </c>
      <c r="F125" s="31" t="s">
        <v>27</v>
      </c>
      <c r="G125" s="32">
        <v>100</v>
      </c>
      <c r="H125" s="32">
        <f t="shared" si="38"/>
        <v>105.58587479935795</v>
      </c>
      <c r="I125" s="31">
        <v>32.89</v>
      </c>
      <c r="J125" s="31">
        <v>34.67</v>
      </c>
      <c r="K125" s="32">
        <f>I125/E125*100</f>
        <v>100</v>
      </c>
      <c r="L125" s="32">
        <f t="shared" si="37"/>
        <v>105.4119793250228</v>
      </c>
      <c r="M125" s="74"/>
    </row>
    <row r="126" spans="1:13" ht="15" customHeight="1">
      <c r="A126" s="57">
        <v>3</v>
      </c>
      <c r="B126" s="57" t="s">
        <v>211</v>
      </c>
      <c r="C126" s="57" t="s">
        <v>18</v>
      </c>
      <c r="D126" s="31">
        <v>28.49</v>
      </c>
      <c r="E126" s="31">
        <v>28.49</v>
      </c>
      <c r="F126" s="31" t="s">
        <v>27</v>
      </c>
      <c r="G126" s="32">
        <v>74.835828736537962</v>
      </c>
      <c r="H126" s="32">
        <f t="shared" si="38"/>
        <v>100</v>
      </c>
      <c r="I126" s="31">
        <v>28.49</v>
      </c>
      <c r="J126" s="31">
        <v>29.93</v>
      </c>
      <c r="K126" s="32">
        <f t="shared" ref="K126:K131" si="39">I126/E126*100</f>
        <v>100</v>
      </c>
      <c r="L126" s="32">
        <f t="shared" si="37"/>
        <v>105.05440505440507</v>
      </c>
      <c r="M126" s="74"/>
    </row>
    <row r="127" spans="1:13">
      <c r="A127" s="58"/>
      <c r="B127" s="58"/>
      <c r="C127" s="59"/>
      <c r="D127" s="31">
        <v>25.91</v>
      </c>
      <c r="E127" s="31">
        <v>27.36</v>
      </c>
      <c r="F127" s="31" t="s">
        <v>27</v>
      </c>
      <c r="G127" s="32">
        <v>100</v>
      </c>
      <c r="H127" s="32">
        <f t="shared" si="38"/>
        <v>105.59629486684679</v>
      </c>
      <c r="I127" s="31">
        <v>27.36</v>
      </c>
      <c r="J127" s="31">
        <v>28.84</v>
      </c>
      <c r="K127" s="32">
        <f t="shared" si="39"/>
        <v>100</v>
      </c>
      <c r="L127" s="32">
        <f t="shared" ref="L127:L131" si="40">J127/I127*100</f>
        <v>105.4093567251462</v>
      </c>
      <c r="M127" s="74"/>
    </row>
    <row r="128" spans="1:13">
      <c r="A128" s="59"/>
      <c r="B128" s="59"/>
      <c r="C128" s="21" t="s">
        <v>19</v>
      </c>
      <c r="D128" s="31">
        <v>9.02</v>
      </c>
      <c r="E128" s="31">
        <v>9.0399999999999991</v>
      </c>
      <c r="F128" s="31" t="s">
        <v>27</v>
      </c>
      <c r="G128" s="32">
        <v>100</v>
      </c>
      <c r="H128" s="32">
        <f t="shared" si="38"/>
        <v>100.22172949002217</v>
      </c>
      <c r="I128" s="31">
        <v>9.0399999999999991</v>
      </c>
      <c r="J128" s="31">
        <v>9.5299999999999994</v>
      </c>
      <c r="K128" s="32">
        <f t="shared" si="39"/>
        <v>100</v>
      </c>
      <c r="L128" s="32">
        <f t="shared" si="40"/>
        <v>105.4203539823009</v>
      </c>
      <c r="M128" s="74"/>
    </row>
    <row r="129" spans="1:13">
      <c r="A129" s="15">
        <v>4</v>
      </c>
      <c r="B129" s="15" t="s">
        <v>529</v>
      </c>
      <c r="C129" s="21" t="s">
        <v>265</v>
      </c>
      <c r="D129" s="31">
        <v>27.15</v>
      </c>
      <c r="E129" s="31">
        <v>27.45</v>
      </c>
      <c r="F129" s="31" t="s">
        <v>27</v>
      </c>
      <c r="G129" s="32">
        <v>100</v>
      </c>
      <c r="H129" s="32">
        <f t="shared" si="38"/>
        <v>101.10497237569061</v>
      </c>
      <c r="I129" s="31">
        <v>27.45</v>
      </c>
      <c r="J129" s="31">
        <v>29.07</v>
      </c>
      <c r="K129" s="32">
        <f t="shared" si="39"/>
        <v>100</v>
      </c>
      <c r="L129" s="32">
        <f t="shared" si="40"/>
        <v>105.90163934426229</v>
      </c>
      <c r="M129" s="74"/>
    </row>
    <row r="130" spans="1:13">
      <c r="A130" s="57">
        <v>5</v>
      </c>
      <c r="B130" s="57" t="s">
        <v>223</v>
      </c>
      <c r="C130" s="15" t="s">
        <v>18</v>
      </c>
      <c r="D130" s="31">
        <v>20.83</v>
      </c>
      <c r="E130" s="31">
        <v>22</v>
      </c>
      <c r="F130" s="31" t="s">
        <v>27</v>
      </c>
      <c r="G130" s="32">
        <v>100</v>
      </c>
      <c r="H130" s="32">
        <f t="shared" ref="H130:H131" si="41">E130/D130*100</f>
        <v>105.6168987037926</v>
      </c>
      <c r="I130" s="31">
        <v>22</v>
      </c>
      <c r="J130" s="31">
        <v>23.18</v>
      </c>
      <c r="K130" s="32">
        <f t="shared" si="39"/>
        <v>100</v>
      </c>
      <c r="L130" s="32">
        <f t="shared" si="40"/>
        <v>105.36363636363637</v>
      </c>
      <c r="M130" s="74"/>
    </row>
    <row r="131" spans="1:13" ht="46.5" customHeight="1">
      <c r="A131" s="59"/>
      <c r="B131" s="59"/>
      <c r="C131" s="15" t="s">
        <v>19</v>
      </c>
      <c r="D131" s="31">
        <v>11.49</v>
      </c>
      <c r="E131" s="31">
        <v>12.13</v>
      </c>
      <c r="F131" s="31" t="s">
        <v>27</v>
      </c>
      <c r="G131" s="32">
        <v>100</v>
      </c>
      <c r="H131" s="32">
        <f t="shared" si="41"/>
        <v>105.57006092254136</v>
      </c>
      <c r="I131" s="31">
        <v>12.13</v>
      </c>
      <c r="J131" s="31">
        <v>12.79</v>
      </c>
      <c r="K131" s="32">
        <f t="shared" si="39"/>
        <v>100</v>
      </c>
      <c r="L131" s="32">
        <f t="shared" si="40"/>
        <v>105.44105523495463</v>
      </c>
      <c r="M131" s="74"/>
    </row>
    <row r="132" spans="1:13" ht="15" customHeight="1">
      <c r="A132" s="57">
        <v>6</v>
      </c>
      <c r="B132" s="57" t="s">
        <v>345</v>
      </c>
      <c r="C132" s="15" t="s">
        <v>18</v>
      </c>
      <c r="D132" s="31">
        <v>23.28</v>
      </c>
      <c r="E132" s="31">
        <v>27.21</v>
      </c>
      <c r="F132" s="31" t="s">
        <v>27</v>
      </c>
      <c r="G132" s="32">
        <v>100</v>
      </c>
      <c r="H132" s="32">
        <f t="shared" si="38"/>
        <v>116.88144329896907</v>
      </c>
      <c r="I132" s="31">
        <v>27.21</v>
      </c>
      <c r="J132" s="31">
        <v>39.75</v>
      </c>
      <c r="K132" s="32">
        <f>I132/E132*100</f>
        <v>100</v>
      </c>
      <c r="L132" s="32">
        <f>J132/I132*100</f>
        <v>146.08599779492832</v>
      </c>
      <c r="M132" s="74"/>
    </row>
    <row r="133" spans="1:13" ht="48" customHeight="1">
      <c r="A133" s="59"/>
      <c r="B133" s="59"/>
      <c r="C133" s="15" t="s">
        <v>22</v>
      </c>
      <c r="D133" s="31">
        <v>23.28</v>
      </c>
      <c r="E133" s="31">
        <v>24.59</v>
      </c>
      <c r="F133" s="31" t="s">
        <v>27</v>
      </c>
      <c r="G133" s="32">
        <v>100</v>
      </c>
      <c r="H133" s="32">
        <f t="shared" ref="H133:H141" si="42">E133/D133*100</f>
        <v>105.62714776632302</v>
      </c>
      <c r="I133" s="31">
        <v>24.59</v>
      </c>
      <c r="J133" s="31">
        <v>25.92</v>
      </c>
      <c r="K133" s="32">
        <f>I133/E133*100</f>
        <v>100</v>
      </c>
      <c r="L133" s="32">
        <f>J133/I133*100</f>
        <v>105.40870272468483</v>
      </c>
      <c r="M133" s="74"/>
    </row>
    <row r="134" spans="1:13" ht="25.5" customHeight="1">
      <c r="A134" s="57">
        <v>7</v>
      </c>
      <c r="B134" s="57" t="s">
        <v>531</v>
      </c>
      <c r="C134" s="15" t="s">
        <v>18</v>
      </c>
      <c r="D134" s="31">
        <v>21.67</v>
      </c>
      <c r="E134" s="31">
        <v>21.67</v>
      </c>
      <c r="F134" s="31" t="s">
        <v>27</v>
      </c>
      <c r="G134" s="32">
        <v>88.412892696858421</v>
      </c>
      <c r="H134" s="32">
        <f t="shared" si="42"/>
        <v>100</v>
      </c>
      <c r="I134" s="31">
        <v>21.67</v>
      </c>
      <c r="J134" s="31">
        <v>22.53</v>
      </c>
      <c r="K134" s="32">
        <f>I134/E134*100</f>
        <v>100</v>
      </c>
      <c r="L134" s="32">
        <f>J134/I134*100</f>
        <v>103.96862021227504</v>
      </c>
      <c r="M134" s="74"/>
    </row>
    <row r="135" spans="1:13" ht="30" customHeight="1">
      <c r="A135" s="59"/>
      <c r="B135" s="58"/>
      <c r="C135" s="15" t="s">
        <v>22</v>
      </c>
      <c r="D135" s="31">
        <v>20.55</v>
      </c>
      <c r="E135" s="31">
        <v>21.67</v>
      </c>
      <c r="F135" s="31" t="s">
        <v>27</v>
      </c>
      <c r="G135" s="32">
        <v>100</v>
      </c>
      <c r="H135" s="32">
        <f t="shared" si="42"/>
        <v>105.45012165450123</v>
      </c>
      <c r="I135" s="31">
        <v>21.67</v>
      </c>
      <c r="J135" s="31">
        <v>22.53</v>
      </c>
      <c r="K135" s="32">
        <f t="shared" ref="K135:K137" si="43">I135/E135*100</f>
        <v>100</v>
      </c>
      <c r="L135" s="32">
        <f>J135/I135*100</f>
        <v>103.96862021227504</v>
      </c>
      <c r="M135" s="74"/>
    </row>
    <row r="136" spans="1:13" ht="21" customHeight="1">
      <c r="A136" s="57">
        <v>8</v>
      </c>
      <c r="B136" s="57" t="s">
        <v>532</v>
      </c>
      <c r="C136" s="15" t="s">
        <v>18</v>
      </c>
      <c r="D136" s="31">
        <v>46.06</v>
      </c>
      <c r="E136" s="31">
        <v>46.06</v>
      </c>
      <c r="F136" s="31" t="s">
        <v>27</v>
      </c>
      <c r="G136" s="32">
        <v>89.873170731707319</v>
      </c>
      <c r="H136" s="32">
        <f t="shared" si="42"/>
        <v>100</v>
      </c>
      <c r="I136" s="31">
        <v>46.06</v>
      </c>
      <c r="J136" s="31">
        <v>47.76</v>
      </c>
      <c r="K136" s="32">
        <f t="shared" si="43"/>
        <v>100</v>
      </c>
      <c r="L136" s="32">
        <f>J136/I136*100</f>
        <v>103.69083803734259</v>
      </c>
      <c r="M136" s="74"/>
    </row>
    <row r="137" spans="1:13" ht="33.75" customHeight="1">
      <c r="A137" s="58"/>
      <c r="B137" s="58"/>
      <c r="C137" s="15" t="s">
        <v>22</v>
      </c>
      <c r="D137" s="31">
        <v>38.86</v>
      </c>
      <c r="E137" s="31">
        <v>41.04</v>
      </c>
      <c r="F137" s="31" t="s">
        <v>27</v>
      </c>
      <c r="G137" s="32">
        <v>100</v>
      </c>
      <c r="H137" s="32">
        <f t="shared" si="42"/>
        <v>105.60988162635101</v>
      </c>
      <c r="I137" s="31">
        <v>41.04</v>
      </c>
      <c r="J137" s="31">
        <v>43.26</v>
      </c>
      <c r="K137" s="32">
        <f t="shared" si="43"/>
        <v>100</v>
      </c>
      <c r="L137" s="32">
        <f t="shared" ref="L137" si="44">J137/I137*100</f>
        <v>105.4093567251462</v>
      </c>
      <c r="M137" s="74"/>
    </row>
    <row r="138" spans="1:13" ht="15" customHeight="1">
      <c r="A138" s="57">
        <v>9</v>
      </c>
      <c r="B138" s="57" t="s">
        <v>145</v>
      </c>
      <c r="C138" s="15" t="s">
        <v>18</v>
      </c>
      <c r="D138" s="31">
        <v>59.03</v>
      </c>
      <c r="E138" s="31">
        <v>60.86</v>
      </c>
      <c r="F138" s="31" t="s">
        <v>27</v>
      </c>
      <c r="G138" s="32">
        <v>100</v>
      </c>
      <c r="H138" s="32">
        <f t="shared" si="42"/>
        <v>103.10011858377095</v>
      </c>
      <c r="I138" s="31">
        <v>60.86</v>
      </c>
      <c r="J138" s="31">
        <v>64.91</v>
      </c>
      <c r="K138" s="32">
        <f t="shared" ref="K138:K142" si="45">I138/E138*100</f>
        <v>100</v>
      </c>
      <c r="L138" s="32">
        <f t="shared" ref="L138:L142" si="46">J138/I138*100</f>
        <v>106.65461715412421</v>
      </c>
      <c r="M138" s="74"/>
    </row>
    <row r="139" spans="1:13" ht="56.25" customHeight="1">
      <c r="A139" s="59"/>
      <c r="B139" s="59"/>
      <c r="C139" s="15" t="s">
        <v>22</v>
      </c>
      <c r="D139" s="31">
        <v>35.270000000000003</v>
      </c>
      <c r="E139" s="31">
        <v>37.25</v>
      </c>
      <c r="F139" s="31" t="s">
        <v>27</v>
      </c>
      <c r="G139" s="32">
        <v>100</v>
      </c>
      <c r="H139" s="32">
        <f t="shared" si="42"/>
        <v>105.61383612134958</v>
      </c>
      <c r="I139" s="31">
        <v>37.25</v>
      </c>
      <c r="J139" s="31">
        <v>39.26</v>
      </c>
      <c r="K139" s="32">
        <f t="shared" si="45"/>
        <v>100</v>
      </c>
      <c r="L139" s="32">
        <f t="shared" si="46"/>
        <v>105.39597315436242</v>
      </c>
      <c r="M139" s="74"/>
    </row>
    <row r="140" spans="1:13" s="4" customFormat="1" ht="15" customHeight="1">
      <c r="A140" s="57">
        <v>10</v>
      </c>
      <c r="B140" s="57" t="s">
        <v>146</v>
      </c>
      <c r="C140" s="15" t="s">
        <v>18</v>
      </c>
      <c r="D140" s="31">
        <v>57.78</v>
      </c>
      <c r="E140" s="31">
        <v>59.51</v>
      </c>
      <c r="F140" s="31" t="s">
        <v>27</v>
      </c>
      <c r="G140" s="32">
        <v>100</v>
      </c>
      <c r="H140" s="32">
        <f t="shared" si="42"/>
        <v>102.99411561093802</v>
      </c>
      <c r="I140" s="31">
        <v>59.51</v>
      </c>
      <c r="J140" s="31">
        <v>65.44</v>
      </c>
      <c r="K140" s="32">
        <f t="shared" si="45"/>
        <v>100</v>
      </c>
      <c r="L140" s="32">
        <f t="shared" si="46"/>
        <v>109.96471181314065</v>
      </c>
      <c r="M140" s="74"/>
    </row>
    <row r="141" spans="1:13" s="4" customFormat="1" ht="52.5" customHeight="1">
      <c r="A141" s="58"/>
      <c r="B141" s="59"/>
      <c r="C141" s="15" t="s">
        <v>22</v>
      </c>
      <c r="D141" s="31">
        <v>36.840000000000003</v>
      </c>
      <c r="E141" s="31">
        <v>38.909999999999997</v>
      </c>
      <c r="F141" s="31" t="s">
        <v>27</v>
      </c>
      <c r="G141" s="32">
        <v>100</v>
      </c>
      <c r="H141" s="32">
        <f t="shared" si="42"/>
        <v>105.61889250814332</v>
      </c>
      <c r="I141" s="31">
        <v>38.909999999999997</v>
      </c>
      <c r="J141" s="31">
        <v>41.01</v>
      </c>
      <c r="K141" s="32">
        <f t="shared" si="45"/>
        <v>100</v>
      </c>
      <c r="L141" s="32">
        <f t="shared" si="46"/>
        <v>105.39707016191211</v>
      </c>
      <c r="M141" s="74"/>
    </row>
    <row r="142" spans="1:13" s="4" customFormat="1" ht="42.75" customHeight="1">
      <c r="A142" s="15">
        <v>11</v>
      </c>
      <c r="B142" s="15" t="s">
        <v>354</v>
      </c>
      <c r="C142" s="15" t="s">
        <v>18</v>
      </c>
      <c r="D142" s="31">
        <v>25.19</v>
      </c>
      <c r="E142" s="31">
        <v>25.19</v>
      </c>
      <c r="F142" s="31" t="s">
        <v>27</v>
      </c>
      <c r="G142" s="32">
        <v>94.98491704374058</v>
      </c>
      <c r="H142" s="32">
        <f t="shared" ref="H142" si="47">E142/D142*100</f>
        <v>100</v>
      </c>
      <c r="I142" s="31">
        <v>25.19</v>
      </c>
      <c r="J142" s="31">
        <v>26.01</v>
      </c>
      <c r="K142" s="32">
        <f t="shared" si="45"/>
        <v>100</v>
      </c>
      <c r="L142" s="32">
        <f t="shared" si="46"/>
        <v>103.25526002381898</v>
      </c>
      <c r="M142" s="74"/>
    </row>
    <row r="143" spans="1:13" s="4" customFormat="1" ht="15" customHeight="1">
      <c r="A143" s="57">
        <v>12</v>
      </c>
      <c r="B143" s="57" t="s">
        <v>556</v>
      </c>
      <c r="C143" s="15" t="s">
        <v>19</v>
      </c>
      <c r="D143" s="31">
        <v>35.020000000000003</v>
      </c>
      <c r="E143" s="31">
        <v>35.979999999999997</v>
      </c>
      <c r="F143" s="31" t="s">
        <v>27</v>
      </c>
      <c r="G143" s="32" t="s">
        <v>27</v>
      </c>
      <c r="H143" s="32">
        <f t="shared" ref="H143:H144" si="48">E143/D143*100</f>
        <v>102.74129069103368</v>
      </c>
      <c r="I143" s="31">
        <v>35.979999999999997</v>
      </c>
      <c r="J143" s="31">
        <v>46.8</v>
      </c>
      <c r="K143" s="32">
        <f t="shared" ref="K143:K146" si="49">I143/E143*100</f>
        <v>100</v>
      </c>
      <c r="L143" s="32">
        <f t="shared" ref="L143:L146" si="50">J143/I143*100</f>
        <v>130.0722623679822</v>
      </c>
      <c r="M143" s="74" t="s">
        <v>533</v>
      </c>
    </row>
    <row r="144" spans="1:13" s="4" customFormat="1" ht="30">
      <c r="A144" s="59"/>
      <c r="B144" s="59"/>
      <c r="C144" s="15" t="s">
        <v>210</v>
      </c>
      <c r="D144" s="31">
        <v>22.29</v>
      </c>
      <c r="E144" s="31">
        <v>23.54</v>
      </c>
      <c r="F144" s="31" t="s">
        <v>27</v>
      </c>
      <c r="G144" s="32" t="s">
        <v>27</v>
      </c>
      <c r="H144" s="32">
        <f t="shared" si="48"/>
        <v>105.60789591745177</v>
      </c>
      <c r="I144" s="31">
        <v>23.54</v>
      </c>
      <c r="J144" s="31">
        <v>24.81</v>
      </c>
      <c r="K144" s="32">
        <f t="shared" si="49"/>
        <v>100</v>
      </c>
      <c r="L144" s="32">
        <f t="shared" si="50"/>
        <v>105.39507221750213</v>
      </c>
      <c r="M144" s="74"/>
    </row>
    <row r="145" spans="1:13" s="4" customFormat="1">
      <c r="A145" s="57">
        <v>13</v>
      </c>
      <c r="B145" s="57" t="s">
        <v>557</v>
      </c>
      <c r="C145" s="15" t="s">
        <v>19</v>
      </c>
      <c r="D145" s="31">
        <v>39.36</v>
      </c>
      <c r="E145" s="31">
        <v>52.23</v>
      </c>
      <c r="F145" s="31" t="s">
        <v>27</v>
      </c>
      <c r="G145" s="32" t="s">
        <v>27</v>
      </c>
      <c r="H145" s="32">
        <f t="shared" si="38"/>
        <v>132.69817073170731</v>
      </c>
      <c r="I145" s="31">
        <v>52.23</v>
      </c>
      <c r="J145" s="31">
        <v>62.36</v>
      </c>
      <c r="K145" s="32">
        <f t="shared" si="49"/>
        <v>100</v>
      </c>
      <c r="L145" s="32">
        <f t="shared" si="50"/>
        <v>119.39498372582807</v>
      </c>
      <c r="M145" s="74"/>
    </row>
    <row r="146" spans="1:13" s="4" customFormat="1" ht="30">
      <c r="A146" s="59"/>
      <c r="B146" s="59"/>
      <c r="C146" s="15" t="s">
        <v>63</v>
      </c>
      <c r="D146" s="31">
        <v>30.12</v>
      </c>
      <c r="E146" s="31">
        <v>31.81</v>
      </c>
      <c r="F146" s="31" t="s">
        <v>27</v>
      </c>
      <c r="G146" s="32" t="s">
        <v>27</v>
      </c>
      <c r="H146" s="32">
        <f t="shared" si="38"/>
        <v>105.61088977423638</v>
      </c>
      <c r="I146" s="31">
        <v>31.81</v>
      </c>
      <c r="J146" s="31">
        <v>33.53</v>
      </c>
      <c r="K146" s="32">
        <f t="shared" si="49"/>
        <v>100</v>
      </c>
      <c r="L146" s="32">
        <f t="shared" si="50"/>
        <v>105.40710468406162</v>
      </c>
      <c r="M146" s="74"/>
    </row>
    <row r="147" spans="1:13" s="4" customFormat="1" ht="15" customHeight="1">
      <c r="A147" s="63" t="s">
        <v>35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5"/>
    </row>
    <row r="148" spans="1:13" s="4" customFormat="1" ht="15" customHeight="1">
      <c r="A148" s="57">
        <v>1</v>
      </c>
      <c r="B148" s="57" t="s">
        <v>182</v>
      </c>
      <c r="C148" s="71" t="s">
        <v>104</v>
      </c>
      <c r="D148" s="72"/>
      <c r="E148" s="72"/>
      <c r="F148" s="72"/>
      <c r="G148" s="72"/>
      <c r="H148" s="72"/>
      <c r="I148" s="72"/>
      <c r="J148" s="72"/>
      <c r="K148" s="72"/>
      <c r="L148" s="73"/>
      <c r="M148" s="57" t="s">
        <v>440</v>
      </c>
    </row>
    <row r="149" spans="1:13" s="4" customFormat="1">
      <c r="A149" s="58"/>
      <c r="B149" s="58"/>
      <c r="C149" s="15" t="s">
        <v>18</v>
      </c>
      <c r="D149" s="16">
        <v>46.91</v>
      </c>
      <c r="E149" s="16">
        <v>49.81</v>
      </c>
      <c r="F149" s="16" t="s">
        <v>27</v>
      </c>
      <c r="G149" s="17">
        <v>100</v>
      </c>
      <c r="H149" s="17">
        <f>E149/D149*100</f>
        <v>106.18205073545089</v>
      </c>
      <c r="I149" s="16">
        <v>49.81</v>
      </c>
      <c r="J149" s="18">
        <v>52.8</v>
      </c>
      <c r="K149" s="22">
        <f>I149/E149*100</f>
        <v>100</v>
      </c>
      <c r="L149" s="22">
        <f>J149/I149*100</f>
        <v>106.00281068058621</v>
      </c>
      <c r="M149" s="58"/>
    </row>
    <row r="150" spans="1:13" ht="30">
      <c r="A150" s="58"/>
      <c r="B150" s="58"/>
      <c r="C150" s="15" t="s">
        <v>183</v>
      </c>
      <c r="D150" s="16">
        <v>39.4</v>
      </c>
      <c r="E150" s="16">
        <v>41.61</v>
      </c>
      <c r="F150" s="16" t="s">
        <v>27</v>
      </c>
      <c r="G150" s="17">
        <v>100</v>
      </c>
      <c r="H150" s="17">
        <f t="shared" ref="H150:H165" si="51">E150/D150*100</f>
        <v>105.60913705583756</v>
      </c>
      <c r="I150" s="16">
        <v>41.61</v>
      </c>
      <c r="J150" s="18">
        <v>43.85</v>
      </c>
      <c r="K150" s="22">
        <f>I150/E150*100</f>
        <v>100</v>
      </c>
      <c r="L150" s="22">
        <f>J150/I150*100</f>
        <v>105.3833213169911</v>
      </c>
      <c r="M150" s="58"/>
    </row>
    <row r="151" spans="1:13">
      <c r="A151" s="58"/>
      <c r="B151" s="58"/>
      <c r="C151" s="15" t="s">
        <v>19</v>
      </c>
      <c r="D151" s="16">
        <v>45.91</v>
      </c>
      <c r="E151" s="16">
        <v>49.66</v>
      </c>
      <c r="F151" s="16" t="s">
        <v>27</v>
      </c>
      <c r="G151" s="17">
        <v>100</v>
      </c>
      <c r="H151" s="17">
        <f t="shared" si="51"/>
        <v>108.1681550860379</v>
      </c>
      <c r="I151" s="16">
        <v>49.66</v>
      </c>
      <c r="J151" s="18">
        <v>49.66</v>
      </c>
      <c r="K151" s="22">
        <f>I151/E151*100</f>
        <v>100</v>
      </c>
      <c r="L151" s="22">
        <f>J151/I151*100</f>
        <v>100</v>
      </c>
      <c r="M151" s="58"/>
    </row>
    <row r="152" spans="1:13" ht="30">
      <c r="A152" s="59"/>
      <c r="B152" s="59"/>
      <c r="C152" s="15" t="s">
        <v>51</v>
      </c>
      <c r="D152" s="16">
        <v>29.55</v>
      </c>
      <c r="E152" s="16">
        <v>31.2</v>
      </c>
      <c r="F152" s="16" t="s">
        <v>27</v>
      </c>
      <c r="G152" s="17">
        <v>100</v>
      </c>
      <c r="H152" s="17">
        <f t="shared" si="51"/>
        <v>105.58375634517768</v>
      </c>
      <c r="I152" s="16">
        <v>31.2</v>
      </c>
      <c r="J152" s="18">
        <v>32.880000000000003</v>
      </c>
      <c r="K152" s="22">
        <f>I152/E152*100</f>
        <v>100</v>
      </c>
      <c r="L152" s="22">
        <f>J152/I152*100</f>
        <v>105.38461538461539</v>
      </c>
      <c r="M152" s="58"/>
    </row>
    <row r="153" spans="1:13" ht="15" customHeight="1">
      <c r="A153" s="57">
        <v>2</v>
      </c>
      <c r="B153" s="57" t="s">
        <v>102</v>
      </c>
      <c r="C153" s="71" t="s">
        <v>103</v>
      </c>
      <c r="D153" s="72"/>
      <c r="E153" s="72"/>
      <c r="F153" s="72"/>
      <c r="G153" s="72"/>
      <c r="H153" s="72"/>
      <c r="I153" s="72"/>
      <c r="J153" s="72"/>
      <c r="K153" s="72"/>
      <c r="L153" s="73"/>
      <c r="M153" s="58"/>
    </row>
    <row r="154" spans="1:13">
      <c r="A154" s="58"/>
      <c r="B154" s="58"/>
      <c r="C154" s="15" t="s">
        <v>18</v>
      </c>
      <c r="D154" s="16">
        <v>60.2</v>
      </c>
      <c r="E154" s="16">
        <v>60.2</v>
      </c>
      <c r="F154" s="16" t="s">
        <v>27</v>
      </c>
      <c r="G154" s="17">
        <v>96.273788581480886</v>
      </c>
      <c r="H154" s="17">
        <f t="shared" si="51"/>
        <v>100</v>
      </c>
      <c r="I154" s="16">
        <v>60.2</v>
      </c>
      <c r="J154" s="18">
        <v>61.33</v>
      </c>
      <c r="K154" s="22">
        <f>I154/E154*100</f>
        <v>100</v>
      </c>
      <c r="L154" s="22">
        <f>J154/I154*100</f>
        <v>101.87707641196013</v>
      </c>
      <c r="M154" s="58"/>
    </row>
    <row r="155" spans="1:13" ht="30">
      <c r="A155" s="58"/>
      <c r="B155" s="58"/>
      <c r="C155" s="15" t="s">
        <v>22</v>
      </c>
      <c r="D155" s="16">
        <v>33.24</v>
      </c>
      <c r="E155" s="16">
        <v>35.1</v>
      </c>
      <c r="F155" s="16" t="s">
        <v>27</v>
      </c>
      <c r="G155" s="17">
        <v>100</v>
      </c>
      <c r="H155" s="17">
        <f t="shared" si="51"/>
        <v>105.5956678700361</v>
      </c>
      <c r="I155" s="16">
        <v>35.1</v>
      </c>
      <c r="J155" s="18">
        <v>37</v>
      </c>
      <c r="K155" s="22">
        <f>I155/E155*100</f>
        <v>100</v>
      </c>
      <c r="L155" s="22">
        <f>J155/I155*100</f>
        <v>105.4131054131054</v>
      </c>
      <c r="M155" s="58"/>
    </row>
    <row r="156" spans="1:13" ht="15" customHeight="1">
      <c r="A156" s="58"/>
      <c r="B156" s="58"/>
      <c r="C156" s="71" t="s">
        <v>646</v>
      </c>
      <c r="D156" s="72"/>
      <c r="E156" s="72"/>
      <c r="F156" s="72"/>
      <c r="G156" s="72"/>
      <c r="H156" s="72"/>
      <c r="I156" s="72"/>
      <c r="J156" s="72"/>
      <c r="K156" s="72"/>
      <c r="L156" s="73"/>
      <c r="M156" s="58"/>
    </row>
    <row r="157" spans="1:13">
      <c r="A157" s="58"/>
      <c r="B157" s="58"/>
      <c r="C157" s="15" t="s">
        <v>19</v>
      </c>
      <c r="D157" s="16">
        <v>56.49</v>
      </c>
      <c r="E157" s="16">
        <v>59.86</v>
      </c>
      <c r="F157" s="16" t="s">
        <v>27</v>
      </c>
      <c r="G157" s="17">
        <v>100</v>
      </c>
      <c r="H157" s="17">
        <f t="shared" si="51"/>
        <v>105.96565763852009</v>
      </c>
      <c r="I157" s="16">
        <v>59.86</v>
      </c>
      <c r="J157" s="18">
        <v>60.77</v>
      </c>
      <c r="K157" s="22">
        <f>I157/E157*100</f>
        <v>100</v>
      </c>
      <c r="L157" s="22">
        <f>J157/I157*100</f>
        <v>101.52021383227532</v>
      </c>
      <c r="M157" s="58"/>
    </row>
    <row r="158" spans="1:13" ht="30">
      <c r="A158" s="58"/>
      <c r="B158" s="58"/>
      <c r="C158" s="15" t="s">
        <v>63</v>
      </c>
      <c r="D158" s="16">
        <v>32.06</v>
      </c>
      <c r="E158" s="16">
        <v>33.86</v>
      </c>
      <c r="F158" s="16" t="s">
        <v>27</v>
      </c>
      <c r="G158" s="17">
        <v>100</v>
      </c>
      <c r="H158" s="17">
        <f t="shared" si="51"/>
        <v>105.61447286338115</v>
      </c>
      <c r="I158" s="16">
        <v>33.86</v>
      </c>
      <c r="J158" s="18">
        <v>35.68</v>
      </c>
      <c r="K158" s="22">
        <f>I158/E158*100</f>
        <v>100</v>
      </c>
      <c r="L158" s="22">
        <f>J158/I158*100</f>
        <v>105.37507383343178</v>
      </c>
      <c r="M158" s="59"/>
    </row>
    <row r="159" spans="1:13" ht="17.25" customHeight="1">
      <c r="A159" s="58"/>
      <c r="B159" s="58"/>
      <c r="C159" s="71" t="s">
        <v>647</v>
      </c>
      <c r="D159" s="72"/>
      <c r="E159" s="72"/>
      <c r="F159" s="72"/>
      <c r="G159" s="72"/>
      <c r="H159" s="72"/>
      <c r="I159" s="72"/>
      <c r="J159" s="72"/>
      <c r="K159" s="72"/>
      <c r="L159" s="73"/>
      <c r="M159" s="57" t="s">
        <v>648</v>
      </c>
    </row>
    <row r="160" spans="1:13" ht="14.25" customHeight="1">
      <c r="A160" s="58"/>
      <c r="B160" s="58"/>
      <c r="C160" s="15" t="s">
        <v>654</v>
      </c>
      <c r="D160" s="16" t="s">
        <v>27</v>
      </c>
      <c r="E160" s="16" t="s">
        <v>27</v>
      </c>
      <c r="F160" s="16" t="s">
        <v>27</v>
      </c>
      <c r="G160" s="17" t="s">
        <v>27</v>
      </c>
      <c r="H160" s="17" t="s">
        <v>27</v>
      </c>
      <c r="I160" s="16" t="s">
        <v>27</v>
      </c>
      <c r="J160" s="18">
        <v>52.28</v>
      </c>
      <c r="K160" s="22" t="s">
        <v>27</v>
      </c>
      <c r="L160" s="22" t="s">
        <v>27</v>
      </c>
      <c r="M160" s="58"/>
    </row>
    <row r="161" spans="1:13" ht="27" customHeight="1">
      <c r="A161" s="59"/>
      <c r="B161" s="59"/>
      <c r="C161" s="15" t="s">
        <v>655</v>
      </c>
      <c r="D161" s="16" t="s">
        <v>27</v>
      </c>
      <c r="E161" s="16" t="s">
        <v>27</v>
      </c>
      <c r="F161" s="16" t="s">
        <v>27</v>
      </c>
      <c r="G161" s="17" t="s">
        <v>27</v>
      </c>
      <c r="H161" s="17" t="s">
        <v>27</v>
      </c>
      <c r="I161" s="16" t="s">
        <v>27</v>
      </c>
      <c r="J161" s="18">
        <v>26.37</v>
      </c>
      <c r="K161" s="22" t="s">
        <v>27</v>
      </c>
      <c r="L161" s="22" t="s">
        <v>27</v>
      </c>
      <c r="M161" s="59"/>
    </row>
    <row r="162" spans="1:13" ht="45">
      <c r="A162" s="15">
        <v>3</v>
      </c>
      <c r="B162" s="15" t="s">
        <v>42</v>
      </c>
      <c r="C162" s="15" t="s">
        <v>19</v>
      </c>
      <c r="D162" s="16">
        <v>47.26</v>
      </c>
      <c r="E162" s="16">
        <v>47.26</v>
      </c>
      <c r="F162" s="16" t="s">
        <v>27</v>
      </c>
      <c r="G162" s="17">
        <v>94.331337325349295</v>
      </c>
      <c r="H162" s="17">
        <f t="shared" si="51"/>
        <v>100</v>
      </c>
      <c r="I162" s="16">
        <v>39.520000000000003</v>
      </c>
      <c r="J162" s="18">
        <v>39.520000000000003</v>
      </c>
      <c r="K162" s="22">
        <f>I162/E162*100</f>
        <v>83.622513753702933</v>
      </c>
      <c r="L162" s="22">
        <f>J162/I162*100</f>
        <v>100</v>
      </c>
      <c r="M162" s="15" t="s">
        <v>441</v>
      </c>
    </row>
    <row r="163" spans="1:13" ht="15" customHeight="1">
      <c r="A163" s="57">
        <v>4</v>
      </c>
      <c r="B163" s="57" t="s">
        <v>44</v>
      </c>
      <c r="C163" s="15" t="s">
        <v>18</v>
      </c>
      <c r="D163" s="16">
        <v>17.66</v>
      </c>
      <c r="E163" s="16">
        <v>18.37</v>
      </c>
      <c r="F163" s="16" t="s">
        <v>27</v>
      </c>
      <c r="G163" s="17">
        <v>100</v>
      </c>
      <c r="H163" s="17">
        <f t="shared" si="51"/>
        <v>104.02038505096263</v>
      </c>
      <c r="I163" s="16" t="s">
        <v>27</v>
      </c>
      <c r="J163" s="18" t="s">
        <v>27</v>
      </c>
      <c r="K163" s="22" t="s">
        <v>27</v>
      </c>
      <c r="L163" s="22" t="s">
        <v>27</v>
      </c>
      <c r="M163" s="57" t="s">
        <v>448</v>
      </c>
    </row>
    <row r="164" spans="1:13" ht="30">
      <c r="A164" s="59"/>
      <c r="B164" s="59"/>
      <c r="C164" s="15" t="s">
        <v>202</v>
      </c>
      <c r="D164" s="16">
        <v>17.66</v>
      </c>
      <c r="E164" s="16">
        <v>18.37</v>
      </c>
      <c r="F164" s="16" t="s">
        <v>27</v>
      </c>
      <c r="G164" s="17">
        <v>100</v>
      </c>
      <c r="H164" s="17">
        <f t="shared" si="51"/>
        <v>104.02038505096263</v>
      </c>
      <c r="I164" s="16" t="s">
        <v>27</v>
      </c>
      <c r="J164" s="18" t="s">
        <v>27</v>
      </c>
      <c r="K164" s="22" t="s">
        <v>27</v>
      </c>
      <c r="L164" s="22" t="s">
        <v>27</v>
      </c>
      <c r="M164" s="59"/>
    </row>
    <row r="165" spans="1:13" ht="53.25" customHeight="1">
      <c r="A165" s="19">
        <v>5</v>
      </c>
      <c r="B165" s="19" t="s">
        <v>43</v>
      </c>
      <c r="C165" s="15" t="s">
        <v>449</v>
      </c>
      <c r="D165" s="16">
        <v>23.85</v>
      </c>
      <c r="E165" s="16">
        <v>25.01</v>
      </c>
      <c r="F165" s="16" t="s">
        <v>27</v>
      </c>
      <c r="G165" s="17">
        <v>100</v>
      </c>
      <c r="H165" s="17">
        <f t="shared" si="51"/>
        <v>104.86373165618448</v>
      </c>
      <c r="I165" s="16">
        <v>25.01</v>
      </c>
      <c r="J165" s="18">
        <v>26.37</v>
      </c>
      <c r="K165" s="22">
        <f>I165/E165*100</f>
        <v>100</v>
      </c>
      <c r="L165" s="22">
        <f>J165/I165*100</f>
        <v>105.43782487005198</v>
      </c>
      <c r="M165" s="15" t="s">
        <v>440</v>
      </c>
    </row>
    <row r="166" spans="1:13" ht="15" customHeight="1">
      <c r="A166" s="63" t="s">
        <v>26</v>
      </c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5"/>
    </row>
    <row r="167" spans="1:13" ht="15" customHeight="1">
      <c r="A167" s="60">
        <v>1</v>
      </c>
      <c r="B167" s="57" t="s">
        <v>166</v>
      </c>
      <c r="C167" s="15" t="s">
        <v>28</v>
      </c>
      <c r="D167" s="18">
        <v>9.9700000000000006</v>
      </c>
      <c r="E167" s="18">
        <v>10.07</v>
      </c>
      <c r="F167" s="18" t="s">
        <v>27</v>
      </c>
      <c r="G167" s="22">
        <v>100</v>
      </c>
      <c r="H167" s="22">
        <f>E167/D167*100</f>
        <v>101.00300902708123</v>
      </c>
      <c r="I167" s="18">
        <v>10</v>
      </c>
      <c r="J167" s="18">
        <v>10</v>
      </c>
      <c r="K167" s="22">
        <f>I167/E167*100</f>
        <v>99.304865938430979</v>
      </c>
      <c r="L167" s="22">
        <f>J167/I167*100</f>
        <v>100</v>
      </c>
      <c r="M167" s="57" t="s">
        <v>443</v>
      </c>
    </row>
    <row r="168" spans="1:13" ht="48" customHeight="1">
      <c r="A168" s="62"/>
      <c r="B168" s="59"/>
      <c r="C168" s="15" t="s">
        <v>213</v>
      </c>
      <c r="D168" s="18">
        <v>6.02</v>
      </c>
      <c r="E168" s="18">
        <v>6.65</v>
      </c>
      <c r="F168" s="18" t="s">
        <v>27</v>
      </c>
      <c r="G168" s="22">
        <v>100</v>
      </c>
      <c r="H168" s="22">
        <f t="shared" ref="H168:H170" si="52">E168/D168*100</f>
        <v>110.46511627906979</v>
      </c>
      <c r="I168" s="18">
        <v>6.65</v>
      </c>
      <c r="J168" s="18">
        <v>6.65</v>
      </c>
      <c r="K168" s="22">
        <f>I168/E168*100</f>
        <v>100</v>
      </c>
      <c r="L168" s="22">
        <f>J168/I168*100</f>
        <v>100</v>
      </c>
      <c r="M168" s="59"/>
    </row>
    <row r="169" spans="1:13" ht="15" customHeight="1">
      <c r="A169" s="60">
        <v>2</v>
      </c>
      <c r="B169" s="60" t="s">
        <v>357</v>
      </c>
      <c r="C169" s="23" t="s">
        <v>18</v>
      </c>
      <c r="D169" s="24">
        <v>71</v>
      </c>
      <c r="E169" s="24">
        <v>71.91</v>
      </c>
      <c r="F169" s="18" t="s">
        <v>27</v>
      </c>
      <c r="G169" s="25" t="s">
        <v>27</v>
      </c>
      <c r="H169" s="25">
        <f t="shared" si="52"/>
        <v>101.28169014084507</v>
      </c>
      <c r="I169" s="24">
        <v>66.930000000000007</v>
      </c>
      <c r="J169" s="24">
        <v>66.930000000000007</v>
      </c>
      <c r="K169" s="22">
        <f t="shared" ref="K169" si="53">I169/E169*100</f>
        <v>93.074676679182318</v>
      </c>
      <c r="L169" s="22">
        <f t="shared" ref="L169" si="54">J169/I169*100</f>
        <v>100</v>
      </c>
      <c r="M169" s="60" t="s">
        <v>444</v>
      </c>
    </row>
    <row r="170" spans="1:13" ht="30">
      <c r="A170" s="61"/>
      <c r="B170" s="61"/>
      <c r="C170" s="23" t="s">
        <v>214</v>
      </c>
      <c r="D170" s="24">
        <v>58.53</v>
      </c>
      <c r="E170" s="24">
        <v>61.81</v>
      </c>
      <c r="F170" s="18" t="s">
        <v>27</v>
      </c>
      <c r="G170" s="25" t="s">
        <v>27</v>
      </c>
      <c r="H170" s="25">
        <f t="shared" si="52"/>
        <v>105.60396377925849</v>
      </c>
      <c r="I170" s="24">
        <v>61.81</v>
      </c>
      <c r="J170" s="24">
        <v>61.81</v>
      </c>
      <c r="K170" s="22">
        <f t="shared" ref="K170" si="55">I170/E170*100</f>
        <v>100</v>
      </c>
      <c r="L170" s="22">
        <f t="shared" ref="L170" si="56">J170/I170*100</f>
        <v>100</v>
      </c>
      <c r="M170" s="61"/>
    </row>
    <row r="171" spans="1:13" ht="30">
      <c r="A171" s="61"/>
      <c r="B171" s="61"/>
      <c r="C171" s="33" t="s">
        <v>376</v>
      </c>
      <c r="D171" s="24">
        <v>29.92</v>
      </c>
      <c r="E171" s="24">
        <v>29.92</v>
      </c>
      <c r="F171" s="18" t="s">
        <v>27</v>
      </c>
      <c r="G171" s="25" t="s">
        <v>27</v>
      </c>
      <c r="H171" s="25">
        <v>100</v>
      </c>
      <c r="I171" s="24">
        <v>29.23</v>
      </c>
      <c r="J171" s="24">
        <v>29.23</v>
      </c>
      <c r="K171" s="22">
        <f t="shared" ref="K171" si="57">I171/E171*100</f>
        <v>97.693850267379673</v>
      </c>
      <c r="L171" s="22">
        <f t="shared" ref="L171" si="58">J171/I171*100</f>
        <v>100</v>
      </c>
      <c r="M171" s="61"/>
    </row>
    <row r="172" spans="1:13">
      <c r="A172" s="61"/>
      <c r="B172" s="61"/>
      <c r="C172" s="23" t="s">
        <v>19</v>
      </c>
      <c r="D172" s="24">
        <v>42.44</v>
      </c>
      <c r="E172" s="24">
        <v>44.1</v>
      </c>
      <c r="F172" s="18" t="s">
        <v>27</v>
      </c>
      <c r="G172" s="25" t="s">
        <v>27</v>
      </c>
      <c r="H172" s="25">
        <f t="shared" ref="H172" si="59">E172/D172*100</f>
        <v>103.91140433553252</v>
      </c>
      <c r="I172" s="24">
        <v>43.56</v>
      </c>
      <c r="J172" s="24">
        <v>43.56</v>
      </c>
      <c r="K172" s="22">
        <f t="shared" ref="K172" si="60">I172/E172*100</f>
        <v>98.775510204081641</v>
      </c>
      <c r="L172" s="22">
        <f t="shared" ref="L172" si="61">J172/I172*100</f>
        <v>100</v>
      </c>
      <c r="M172" s="61"/>
    </row>
    <row r="173" spans="1:13" ht="30">
      <c r="A173" s="62"/>
      <c r="B173" s="62"/>
      <c r="C173" s="23" t="s">
        <v>215</v>
      </c>
      <c r="D173" s="24">
        <v>41.25</v>
      </c>
      <c r="E173" s="24">
        <v>43.56</v>
      </c>
      <c r="F173" s="18" t="s">
        <v>27</v>
      </c>
      <c r="G173" s="25" t="s">
        <v>27</v>
      </c>
      <c r="H173" s="25">
        <f>E173/D173*100</f>
        <v>105.60000000000001</v>
      </c>
      <c r="I173" s="24">
        <v>43.56</v>
      </c>
      <c r="J173" s="24">
        <v>43.56</v>
      </c>
      <c r="K173" s="22">
        <f>I173/E173*100</f>
        <v>100</v>
      </c>
      <c r="L173" s="22">
        <f>J173/I173*100</f>
        <v>100</v>
      </c>
      <c r="M173" s="62"/>
    </row>
    <row r="174" spans="1:13" ht="15" customHeight="1">
      <c r="A174" s="60">
        <v>3</v>
      </c>
      <c r="B174" s="60" t="s">
        <v>359</v>
      </c>
      <c r="C174" s="23" t="s">
        <v>18</v>
      </c>
      <c r="D174" s="24">
        <v>99.47</v>
      </c>
      <c r="E174" s="24">
        <v>102.43</v>
      </c>
      <c r="F174" s="18" t="s">
        <v>27</v>
      </c>
      <c r="G174" s="24" t="s">
        <v>27</v>
      </c>
      <c r="H174" s="24">
        <f>E174/D174*100</f>
        <v>102.97577158942394</v>
      </c>
      <c r="I174" s="24">
        <v>102.43</v>
      </c>
      <c r="J174" s="24">
        <v>178.7</v>
      </c>
      <c r="K174" s="24">
        <f>I174/E174*100</f>
        <v>100</v>
      </c>
      <c r="L174" s="24">
        <f>J174/I174*100</f>
        <v>174.46060724397148</v>
      </c>
      <c r="M174" s="60" t="s">
        <v>445</v>
      </c>
    </row>
    <row r="175" spans="1:13" ht="30">
      <c r="A175" s="61"/>
      <c r="B175" s="61"/>
      <c r="C175" s="23" t="s">
        <v>214</v>
      </c>
      <c r="D175" s="24">
        <v>55.15</v>
      </c>
      <c r="E175" s="24">
        <v>58.24</v>
      </c>
      <c r="F175" s="18" t="s">
        <v>27</v>
      </c>
      <c r="G175" s="24" t="s">
        <v>27</v>
      </c>
      <c r="H175" s="24">
        <f>E175/D175*100</f>
        <v>105.60290117860383</v>
      </c>
      <c r="I175" s="24">
        <v>58.24</v>
      </c>
      <c r="J175" s="24">
        <v>61.38</v>
      </c>
      <c r="K175" s="24">
        <f>I175/E175*100</f>
        <v>100</v>
      </c>
      <c r="L175" s="24">
        <f>J175/I175*100</f>
        <v>105.3914835164835</v>
      </c>
      <c r="M175" s="61"/>
    </row>
    <row r="176" spans="1:13">
      <c r="A176" s="61"/>
      <c r="B176" s="61"/>
      <c r="C176" s="23" t="s">
        <v>19</v>
      </c>
      <c r="D176" s="24">
        <v>35.92</v>
      </c>
      <c r="E176" s="24">
        <v>35.92</v>
      </c>
      <c r="F176" s="18" t="s">
        <v>27</v>
      </c>
      <c r="G176" s="24" t="s">
        <v>27</v>
      </c>
      <c r="H176" s="24">
        <f t="shared" ref="H176:H177" si="62">E176/D176*100</f>
        <v>100</v>
      </c>
      <c r="I176" s="24">
        <v>35.92</v>
      </c>
      <c r="J176" s="24">
        <v>74.69</v>
      </c>
      <c r="K176" s="24">
        <f t="shared" ref="K176" si="63">I176/E176*100</f>
        <v>100</v>
      </c>
      <c r="L176" s="24">
        <f t="shared" ref="L176" si="64">J176/I176*100</f>
        <v>207.93429844097994</v>
      </c>
      <c r="M176" s="61"/>
    </row>
    <row r="177" spans="1:18" ht="30">
      <c r="A177" s="61"/>
      <c r="B177" s="61"/>
      <c r="C177" s="23" t="s">
        <v>360</v>
      </c>
      <c r="D177" s="24">
        <v>35.92</v>
      </c>
      <c r="E177" s="24">
        <v>35.92</v>
      </c>
      <c r="F177" s="18" t="s">
        <v>27</v>
      </c>
      <c r="G177" s="24" t="s">
        <v>27</v>
      </c>
      <c r="H177" s="24">
        <f t="shared" si="62"/>
        <v>100</v>
      </c>
      <c r="I177" s="24">
        <v>35.92</v>
      </c>
      <c r="J177" s="24">
        <v>37.86</v>
      </c>
      <c r="K177" s="24">
        <f>I177/E177*100</f>
        <v>100</v>
      </c>
      <c r="L177" s="24">
        <f>J177/I177*100</f>
        <v>105.40089086859687</v>
      </c>
      <c r="M177" s="62"/>
    </row>
    <row r="178" spans="1:18">
      <c r="A178" s="61"/>
      <c r="B178" s="61"/>
      <c r="C178" s="90" t="s">
        <v>650</v>
      </c>
      <c r="D178" s="91"/>
      <c r="E178" s="91"/>
      <c r="F178" s="91"/>
      <c r="G178" s="91"/>
      <c r="H178" s="91"/>
      <c r="I178" s="91"/>
      <c r="J178" s="91"/>
      <c r="K178" s="91"/>
      <c r="L178" s="92"/>
      <c r="M178" s="60" t="s">
        <v>649</v>
      </c>
    </row>
    <row r="179" spans="1:18" ht="30">
      <c r="A179" s="61"/>
      <c r="B179" s="61"/>
      <c r="C179" s="23" t="s">
        <v>656</v>
      </c>
      <c r="D179" s="24" t="s">
        <v>27</v>
      </c>
      <c r="E179" s="24" t="s">
        <v>27</v>
      </c>
      <c r="F179" s="18" t="s">
        <v>27</v>
      </c>
      <c r="G179" s="24" t="s">
        <v>27</v>
      </c>
      <c r="H179" s="24" t="s">
        <v>27</v>
      </c>
      <c r="I179" s="24" t="s">
        <v>27</v>
      </c>
      <c r="J179" s="24">
        <v>52.52</v>
      </c>
      <c r="K179" s="24" t="s">
        <v>27</v>
      </c>
      <c r="L179" s="24" t="s">
        <v>27</v>
      </c>
      <c r="M179" s="61"/>
    </row>
    <row r="180" spans="1:18" ht="45">
      <c r="A180" s="62"/>
      <c r="B180" s="62"/>
      <c r="C180" s="23" t="s">
        <v>657</v>
      </c>
      <c r="D180" s="24" t="s">
        <v>27</v>
      </c>
      <c r="E180" s="24" t="s">
        <v>27</v>
      </c>
      <c r="F180" s="18" t="s">
        <v>27</v>
      </c>
      <c r="G180" s="24" t="s">
        <v>27</v>
      </c>
      <c r="H180" s="24" t="s">
        <v>27</v>
      </c>
      <c r="I180" s="24" t="s">
        <v>27</v>
      </c>
      <c r="J180" s="24">
        <v>52.52</v>
      </c>
      <c r="K180" s="24" t="s">
        <v>27</v>
      </c>
      <c r="L180" s="24" t="s">
        <v>27</v>
      </c>
      <c r="M180" s="62"/>
    </row>
    <row r="181" spans="1:18" ht="15" customHeight="1">
      <c r="A181" s="63" t="s">
        <v>64</v>
      </c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5"/>
    </row>
    <row r="182" spans="1:18" ht="15" customHeight="1">
      <c r="A182" s="60">
        <v>1</v>
      </c>
      <c r="B182" s="60" t="s">
        <v>331</v>
      </c>
      <c r="C182" s="23" t="s">
        <v>18</v>
      </c>
      <c r="D182" s="24">
        <v>40.39</v>
      </c>
      <c r="E182" s="24">
        <v>40.880000000000003</v>
      </c>
      <c r="F182" s="24" t="s">
        <v>27</v>
      </c>
      <c r="G182" s="25">
        <v>100</v>
      </c>
      <c r="H182" s="25">
        <f>E182/D182*100</f>
        <v>101.21317157712306</v>
      </c>
      <c r="I182" s="24">
        <v>40.880000000000003</v>
      </c>
      <c r="J182" s="24">
        <v>40.880000000000003</v>
      </c>
      <c r="K182" s="25">
        <f t="shared" ref="K182:K205" si="65">I182/E182*100</f>
        <v>100</v>
      </c>
      <c r="L182" s="25">
        <f t="shared" ref="L182:L205" si="66">J182/I182*100</f>
        <v>100</v>
      </c>
      <c r="M182" s="57" t="s">
        <v>474</v>
      </c>
    </row>
    <row r="183" spans="1:18" ht="30">
      <c r="A183" s="61"/>
      <c r="B183" s="61"/>
      <c r="C183" s="23" t="s">
        <v>214</v>
      </c>
      <c r="D183" s="24">
        <v>38.17</v>
      </c>
      <c r="E183" s="24">
        <v>40.31</v>
      </c>
      <c r="F183" s="24" t="s">
        <v>27</v>
      </c>
      <c r="G183" s="25">
        <v>100</v>
      </c>
      <c r="H183" s="25">
        <f t="shared" ref="H183:H235" si="67">E183/D183*100</f>
        <v>105.60649724914855</v>
      </c>
      <c r="I183" s="24">
        <v>40.31</v>
      </c>
      <c r="J183" s="24">
        <v>40.880000000000003</v>
      </c>
      <c r="K183" s="25">
        <f t="shared" si="65"/>
        <v>100</v>
      </c>
      <c r="L183" s="25">
        <f t="shared" si="66"/>
        <v>101.41404118084843</v>
      </c>
      <c r="M183" s="58"/>
    </row>
    <row r="184" spans="1:18">
      <c r="A184" s="61"/>
      <c r="B184" s="61"/>
      <c r="C184" s="23" t="s">
        <v>19</v>
      </c>
      <c r="D184" s="24">
        <v>27.46</v>
      </c>
      <c r="E184" s="24">
        <v>29.07</v>
      </c>
      <c r="F184" s="24" t="s">
        <v>27</v>
      </c>
      <c r="G184" s="25">
        <v>100</v>
      </c>
      <c r="H184" s="25">
        <f t="shared" si="67"/>
        <v>105.86307356154406</v>
      </c>
      <c r="I184" s="24">
        <v>29.07</v>
      </c>
      <c r="J184" s="24">
        <v>29.65</v>
      </c>
      <c r="K184" s="25">
        <f t="shared" si="65"/>
        <v>100</v>
      </c>
      <c r="L184" s="25">
        <f t="shared" si="66"/>
        <v>101.99518403852767</v>
      </c>
      <c r="M184" s="58"/>
    </row>
    <row r="185" spans="1:18" ht="30">
      <c r="A185" s="62"/>
      <c r="B185" s="62"/>
      <c r="C185" s="23" t="s">
        <v>215</v>
      </c>
      <c r="D185" s="24">
        <v>22.13</v>
      </c>
      <c r="E185" s="24">
        <v>23.37</v>
      </c>
      <c r="F185" s="24" t="s">
        <v>27</v>
      </c>
      <c r="G185" s="25">
        <v>100</v>
      </c>
      <c r="H185" s="25">
        <f t="shared" si="67"/>
        <v>105.60325350203345</v>
      </c>
      <c r="I185" s="24">
        <v>23.37</v>
      </c>
      <c r="J185" s="24">
        <v>24.63</v>
      </c>
      <c r="K185" s="25">
        <f t="shared" si="65"/>
        <v>100</v>
      </c>
      <c r="L185" s="25">
        <f t="shared" si="66"/>
        <v>105.39152759948651</v>
      </c>
      <c r="M185" s="58"/>
    </row>
    <row r="186" spans="1:18" ht="15" customHeight="1">
      <c r="A186" s="60">
        <v>2</v>
      </c>
      <c r="B186" s="60" t="s">
        <v>332</v>
      </c>
      <c r="C186" s="23" t="s">
        <v>18</v>
      </c>
      <c r="D186" s="24">
        <v>82.35</v>
      </c>
      <c r="E186" s="24">
        <v>82.35</v>
      </c>
      <c r="F186" s="24" t="s">
        <v>27</v>
      </c>
      <c r="G186" s="25">
        <v>74.363373668051295</v>
      </c>
      <c r="H186" s="25">
        <f t="shared" si="67"/>
        <v>100</v>
      </c>
      <c r="I186" s="24">
        <v>82.35</v>
      </c>
      <c r="J186" s="24">
        <v>84.78</v>
      </c>
      <c r="K186" s="25">
        <f t="shared" si="65"/>
        <v>100</v>
      </c>
      <c r="L186" s="25">
        <f t="shared" si="66"/>
        <v>102.95081967213116</v>
      </c>
      <c r="M186" s="58"/>
    </row>
    <row r="187" spans="1:18" ht="30">
      <c r="A187" s="62"/>
      <c r="B187" s="62"/>
      <c r="C187" s="23" t="str">
        <f>C183</f>
        <v>льготный тариф на питьевую воду для населения (НДС не облагается)</v>
      </c>
      <c r="D187" s="24">
        <v>36.07</v>
      </c>
      <c r="E187" s="24">
        <v>38.090000000000003</v>
      </c>
      <c r="F187" s="24" t="s">
        <v>27</v>
      </c>
      <c r="G187" s="25">
        <v>100</v>
      </c>
      <c r="H187" s="25">
        <f t="shared" si="67"/>
        <v>105.60022179096202</v>
      </c>
      <c r="I187" s="24">
        <v>38.090000000000003</v>
      </c>
      <c r="J187" s="24">
        <v>40.15</v>
      </c>
      <c r="K187" s="25">
        <f t="shared" si="65"/>
        <v>100</v>
      </c>
      <c r="L187" s="25">
        <f t="shared" si="66"/>
        <v>105.40824363349958</v>
      </c>
      <c r="M187" s="59"/>
    </row>
    <row r="188" spans="1:18" ht="15" customHeight="1">
      <c r="A188" s="57">
        <v>3</v>
      </c>
      <c r="B188" s="57" t="s">
        <v>340</v>
      </c>
      <c r="C188" s="15" t="s">
        <v>18</v>
      </c>
      <c r="D188" s="18">
        <v>32.22</v>
      </c>
      <c r="E188" s="18">
        <v>37.47</v>
      </c>
      <c r="F188" s="18" t="s">
        <v>27</v>
      </c>
      <c r="G188" s="22">
        <v>100</v>
      </c>
      <c r="H188" s="22">
        <f t="shared" si="67"/>
        <v>116.29422718808193</v>
      </c>
      <c r="I188" s="18">
        <v>37.47</v>
      </c>
      <c r="J188" s="18">
        <v>39.43</v>
      </c>
      <c r="K188" s="25">
        <f t="shared" si="65"/>
        <v>100</v>
      </c>
      <c r="L188" s="25">
        <f t="shared" si="66"/>
        <v>105.23085134774486</v>
      </c>
      <c r="M188" s="57" t="s">
        <v>475</v>
      </c>
    </row>
    <row r="189" spans="1:18" ht="30">
      <c r="A189" s="58"/>
      <c r="B189" s="58"/>
      <c r="C189" s="15" t="s">
        <v>239</v>
      </c>
      <c r="D189" s="18">
        <v>26.99</v>
      </c>
      <c r="E189" s="18">
        <v>28.5</v>
      </c>
      <c r="F189" s="18" t="s">
        <v>27</v>
      </c>
      <c r="G189" s="22">
        <v>100</v>
      </c>
      <c r="H189" s="22">
        <f t="shared" si="67"/>
        <v>105.59466469062617</v>
      </c>
      <c r="I189" s="18">
        <v>28.5</v>
      </c>
      <c r="J189" s="18">
        <v>30.04</v>
      </c>
      <c r="K189" s="25">
        <f t="shared" si="65"/>
        <v>100</v>
      </c>
      <c r="L189" s="25">
        <f t="shared" si="66"/>
        <v>105.40350877192984</v>
      </c>
      <c r="M189" s="58"/>
    </row>
    <row r="190" spans="1:18">
      <c r="A190" s="58"/>
      <c r="B190" s="58"/>
      <c r="C190" s="15" t="s">
        <v>19</v>
      </c>
      <c r="D190" s="18">
        <v>61.07</v>
      </c>
      <c r="E190" s="18">
        <v>61.07</v>
      </c>
      <c r="F190" s="18" t="s">
        <v>27</v>
      </c>
      <c r="G190" s="22">
        <v>97.353738243264786</v>
      </c>
      <c r="H190" s="22">
        <f t="shared" si="67"/>
        <v>100</v>
      </c>
      <c r="I190" s="18">
        <v>61.07</v>
      </c>
      <c r="J190" s="18">
        <v>62.02</v>
      </c>
      <c r="K190" s="25">
        <f t="shared" si="65"/>
        <v>100</v>
      </c>
      <c r="L190" s="25">
        <f t="shared" si="66"/>
        <v>101.5555919436712</v>
      </c>
      <c r="M190" s="58"/>
      <c r="R190" s="3"/>
    </row>
    <row r="191" spans="1:18" ht="30">
      <c r="A191" s="59"/>
      <c r="B191" s="59"/>
      <c r="C191" s="15" t="s">
        <v>238</v>
      </c>
      <c r="D191" s="18">
        <v>31.2</v>
      </c>
      <c r="E191" s="18">
        <v>32.950000000000003</v>
      </c>
      <c r="F191" s="18" t="s">
        <v>27</v>
      </c>
      <c r="G191" s="22">
        <v>100</v>
      </c>
      <c r="H191" s="22">
        <f t="shared" si="67"/>
        <v>105.60897435897436</v>
      </c>
      <c r="I191" s="18">
        <v>32.950000000000003</v>
      </c>
      <c r="J191" s="18">
        <v>34.729999999999997</v>
      </c>
      <c r="K191" s="25">
        <f t="shared" si="65"/>
        <v>100</v>
      </c>
      <c r="L191" s="25">
        <f t="shared" si="66"/>
        <v>105.40212443095598</v>
      </c>
      <c r="M191" s="59"/>
    </row>
    <row r="192" spans="1:18" ht="15" customHeight="1">
      <c r="A192" s="60">
        <v>4</v>
      </c>
      <c r="B192" s="60" t="s">
        <v>333</v>
      </c>
      <c r="C192" s="23" t="s">
        <v>18</v>
      </c>
      <c r="D192" s="24">
        <v>61.87</v>
      </c>
      <c r="E192" s="24">
        <v>62.75</v>
      </c>
      <c r="F192" s="24" t="s">
        <v>27</v>
      </c>
      <c r="G192" s="25">
        <v>100</v>
      </c>
      <c r="H192" s="25">
        <f t="shared" si="67"/>
        <v>101.42233715855826</v>
      </c>
      <c r="I192" s="24">
        <v>62.75</v>
      </c>
      <c r="J192" s="24">
        <v>63.83</v>
      </c>
      <c r="K192" s="25">
        <f t="shared" si="65"/>
        <v>100</v>
      </c>
      <c r="L192" s="25">
        <f t="shared" si="66"/>
        <v>101.72111553784859</v>
      </c>
      <c r="M192" s="57" t="s">
        <v>474</v>
      </c>
    </row>
    <row r="193" spans="1:13" ht="30">
      <c r="A193" s="61"/>
      <c r="B193" s="61"/>
      <c r="C193" s="23" t="str">
        <f>C183</f>
        <v>льготный тариф на питьевую воду для населения (НДС не облагается)</v>
      </c>
      <c r="D193" s="24">
        <v>36.68</v>
      </c>
      <c r="E193" s="24">
        <v>38.729999999999997</v>
      </c>
      <c r="F193" s="24" t="s">
        <v>27</v>
      </c>
      <c r="G193" s="25">
        <v>100</v>
      </c>
      <c r="H193" s="25">
        <f t="shared" si="67"/>
        <v>105.58887677208287</v>
      </c>
      <c r="I193" s="24">
        <v>38.729999999999997</v>
      </c>
      <c r="J193" s="24">
        <v>40.82</v>
      </c>
      <c r="K193" s="25">
        <f t="shared" si="65"/>
        <v>100</v>
      </c>
      <c r="L193" s="25">
        <f t="shared" si="66"/>
        <v>105.39633359153113</v>
      </c>
      <c r="M193" s="83"/>
    </row>
    <row r="194" spans="1:13">
      <c r="A194" s="61"/>
      <c r="B194" s="61"/>
      <c r="C194" s="23" t="s">
        <v>19</v>
      </c>
      <c r="D194" s="24">
        <v>54.54</v>
      </c>
      <c r="E194" s="24">
        <v>56.47</v>
      </c>
      <c r="F194" s="24" t="s">
        <v>27</v>
      </c>
      <c r="G194" s="25">
        <v>100</v>
      </c>
      <c r="H194" s="25">
        <f t="shared" si="67"/>
        <v>103.53868720205355</v>
      </c>
      <c r="I194" s="24">
        <v>56.47</v>
      </c>
      <c r="J194" s="24">
        <v>56.47</v>
      </c>
      <c r="K194" s="25">
        <f t="shared" si="65"/>
        <v>100</v>
      </c>
      <c r="L194" s="25">
        <f t="shared" si="66"/>
        <v>100</v>
      </c>
      <c r="M194" s="83"/>
    </row>
    <row r="195" spans="1:13" ht="30">
      <c r="A195" s="62"/>
      <c r="B195" s="62"/>
      <c r="C195" s="23" t="str">
        <f>C185</f>
        <v>льготный тариф на водоотведение для населения (НДС не облагается)</v>
      </c>
      <c r="D195" s="24">
        <v>26.69</v>
      </c>
      <c r="E195" s="24">
        <v>28.18</v>
      </c>
      <c r="F195" s="24" t="s">
        <v>27</v>
      </c>
      <c r="G195" s="25">
        <v>100</v>
      </c>
      <c r="H195" s="25">
        <f t="shared" si="67"/>
        <v>105.58261521168977</v>
      </c>
      <c r="I195" s="24">
        <v>28.18</v>
      </c>
      <c r="J195" s="24">
        <v>29.7</v>
      </c>
      <c r="K195" s="25">
        <f t="shared" si="65"/>
        <v>100</v>
      </c>
      <c r="L195" s="25">
        <f t="shared" si="66"/>
        <v>105.39389638041163</v>
      </c>
      <c r="M195" s="83"/>
    </row>
    <row r="196" spans="1:13" ht="15" customHeight="1">
      <c r="A196" s="60">
        <v>5</v>
      </c>
      <c r="B196" s="60" t="s">
        <v>334</v>
      </c>
      <c r="C196" s="23" t="s">
        <v>18</v>
      </c>
      <c r="D196" s="24">
        <v>68.39</v>
      </c>
      <c r="E196" s="24">
        <v>69</v>
      </c>
      <c r="F196" s="24" t="s">
        <v>27</v>
      </c>
      <c r="G196" s="25">
        <v>100</v>
      </c>
      <c r="H196" s="25">
        <f t="shared" si="67"/>
        <v>100.89194326655944</v>
      </c>
      <c r="I196" s="24">
        <v>69</v>
      </c>
      <c r="J196" s="24">
        <v>69</v>
      </c>
      <c r="K196" s="25">
        <f t="shared" si="65"/>
        <v>100</v>
      </c>
      <c r="L196" s="25">
        <f t="shared" si="66"/>
        <v>100</v>
      </c>
      <c r="M196" s="83"/>
    </row>
    <row r="197" spans="1:13" ht="30">
      <c r="A197" s="61"/>
      <c r="B197" s="61"/>
      <c r="C197" s="23" t="str">
        <f>C193</f>
        <v>льготный тариф на питьевую воду для населения (НДС не облагается)</v>
      </c>
      <c r="D197" s="24">
        <v>36.67</v>
      </c>
      <c r="E197" s="24">
        <v>38.72</v>
      </c>
      <c r="F197" s="24" t="s">
        <v>27</v>
      </c>
      <c r="G197" s="25">
        <v>100</v>
      </c>
      <c r="H197" s="25">
        <f t="shared" si="67"/>
        <v>105.59040087264793</v>
      </c>
      <c r="I197" s="24">
        <v>38.72</v>
      </c>
      <c r="J197" s="24">
        <v>40.81</v>
      </c>
      <c r="K197" s="25">
        <f t="shared" si="65"/>
        <v>100</v>
      </c>
      <c r="L197" s="25">
        <f t="shared" si="66"/>
        <v>105.39772727272727</v>
      </c>
      <c r="M197" s="83"/>
    </row>
    <row r="198" spans="1:13">
      <c r="A198" s="61"/>
      <c r="B198" s="61"/>
      <c r="C198" s="23" t="s">
        <v>19</v>
      </c>
      <c r="D198" s="24">
        <v>78.58</v>
      </c>
      <c r="E198" s="24">
        <v>79.77</v>
      </c>
      <c r="F198" s="24" t="s">
        <v>27</v>
      </c>
      <c r="G198" s="25">
        <v>100</v>
      </c>
      <c r="H198" s="25">
        <f t="shared" si="67"/>
        <v>101.51438024942733</v>
      </c>
      <c r="I198" s="24">
        <v>79.77</v>
      </c>
      <c r="J198" s="24">
        <v>79.77</v>
      </c>
      <c r="K198" s="25">
        <f t="shared" si="65"/>
        <v>100</v>
      </c>
      <c r="L198" s="25">
        <f t="shared" si="66"/>
        <v>100</v>
      </c>
      <c r="M198" s="83"/>
    </row>
    <row r="199" spans="1:13" ht="30">
      <c r="A199" s="62"/>
      <c r="B199" s="62"/>
      <c r="C199" s="23" t="str">
        <f>C195</f>
        <v>льготный тариф на водоотведение для населения (НДС не облагается)</v>
      </c>
      <c r="D199" s="24">
        <v>26.41</v>
      </c>
      <c r="E199" s="24">
        <v>27.89</v>
      </c>
      <c r="F199" s="24" t="s">
        <v>27</v>
      </c>
      <c r="G199" s="25">
        <v>100</v>
      </c>
      <c r="H199" s="25">
        <f t="shared" si="67"/>
        <v>105.60393790230972</v>
      </c>
      <c r="I199" s="24">
        <v>27.89</v>
      </c>
      <c r="J199" s="24">
        <v>29.4</v>
      </c>
      <c r="K199" s="25">
        <f t="shared" si="65"/>
        <v>100</v>
      </c>
      <c r="L199" s="25">
        <f t="shared" si="66"/>
        <v>105.41412692721406</v>
      </c>
      <c r="M199" s="83"/>
    </row>
    <row r="200" spans="1:13" ht="15" customHeight="1">
      <c r="A200" s="60">
        <v>6</v>
      </c>
      <c r="B200" s="60" t="s">
        <v>335</v>
      </c>
      <c r="C200" s="23" t="s">
        <v>18</v>
      </c>
      <c r="D200" s="24">
        <v>42.67</v>
      </c>
      <c r="E200" s="24">
        <v>43.43</v>
      </c>
      <c r="F200" s="24" t="s">
        <v>27</v>
      </c>
      <c r="G200" s="25">
        <v>100</v>
      </c>
      <c r="H200" s="25">
        <f t="shared" si="67"/>
        <v>101.78111085071477</v>
      </c>
      <c r="I200" s="24">
        <v>43.43</v>
      </c>
      <c r="J200" s="24">
        <v>44.11</v>
      </c>
      <c r="K200" s="25">
        <f t="shared" si="65"/>
        <v>100</v>
      </c>
      <c r="L200" s="25">
        <f t="shared" si="66"/>
        <v>101.56573796914574</v>
      </c>
      <c r="M200" s="83"/>
    </row>
    <row r="201" spans="1:13" ht="30">
      <c r="A201" s="61"/>
      <c r="B201" s="61"/>
      <c r="C201" s="23" t="str">
        <f>C197</f>
        <v>льготный тариф на питьевую воду для населения (НДС не облагается)</v>
      </c>
      <c r="D201" s="24">
        <v>31.99</v>
      </c>
      <c r="E201" s="24">
        <v>33.78</v>
      </c>
      <c r="F201" s="24" t="s">
        <v>27</v>
      </c>
      <c r="G201" s="25">
        <v>100</v>
      </c>
      <c r="H201" s="25">
        <f t="shared" si="67"/>
        <v>105.59549859331041</v>
      </c>
      <c r="I201" s="24">
        <v>33.78</v>
      </c>
      <c r="J201" s="24">
        <v>35.6</v>
      </c>
      <c r="K201" s="25">
        <f t="shared" si="65"/>
        <v>100</v>
      </c>
      <c r="L201" s="25">
        <f t="shared" si="66"/>
        <v>105.38780343398462</v>
      </c>
      <c r="M201" s="83"/>
    </row>
    <row r="202" spans="1:13">
      <c r="A202" s="61"/>
      <c r="B202" s="61"/>
      <c r="C202" s="23" t="s">
        <v>19</v>
      </c>
      <c r="D202" s="24">
        <v>29.29</v>
      </c>
      <c r="E202" s="24">
        <v>31.6</v>
      </c>
      <c r="F202" s="24" t="s">
        <v>27</v>
      </c>
      <c r="G202" s="25">
        <v>100</v>
      </c>
      <c r="H202" s="25">
        <f t="shared" si="67"/>
        <v>107.88665073403894</v>
      </c>
      <c r="I202" s="24">
        <v>31.6</v>
      </c>
      <c r="J202" s="24">
        <v>31.85</v>
      </c>
      <c r="K202" s="25">
        <f t="shared" si="65"/>
        <v>100</v>
      </c>
      <c r="L202" s="25">
        <f t="shared" si="66"/>
        <v>100.79113924050634</v>
      </c>
      <c r="M202" s="83"/>
    </row>
    <row r="203" spans="1:13" ht="30">
      <c r="A203" s="62"/>
      <c r="B203" s="62"/>
      <c r="C203" s="23" t="str">
        <f>C199</f>
        <v>льготный тариф на водоотведение для населения (НДС не облагается)</v>
      </c>
      <c r="D203" s="24">
        <v>25.49</v>
      </c>
      <c r="E203" s="24">
        <v>26.92</v>
      </c>
      <c r="F203" s="24" t="s">
        <v>27</v>
      </c>
      <c r="G203" s="25">
        <v>100</v>
      </c>
      <c r="H203" s="25">
        <f t="shared" si="67"/>
        <v>105.61004315417813</v>
      </c>
      <c r="I203" s="24">
        <v>26.92</v>
      </c>
      <c r="J203" s="24">
        <v>28.37</v>
      </c>
      <c r="K203" s="25">
        <f t="shared" si="65"/>
        <v>100</v>
      </c>
      <c r="L203" s="25">
        <f t="shared" si="66"/>
        <v>105.38632986627043</v>
      </c>
      <c r="M203" s="80"/>
    </row>
    <row r="204" spans="1:13" ht="30" customHeight="1">
      <c r="A204" s="57">
        <v>7</v>
      </c>
      <c r="B204" s="57" t="s">
        <v>240</v>
      </c>
      <c r="C204" s="15" t="s">
        <v>241</v>
      </c>
      <c r="D204" s="18">
        <v>150.05000000000001</v>
      </c>
      <c r="E204" s="18">
        <v>204.9</v>
      </c>
      <c r="F204" s="18" t="s">
        <v>27</v>
      </c>
      <c r="G204" s="22">
        <v>100</v>
      </c>
      <c r="H204" s="22">
        <f t="shared" si="67"/>
        <v>136.55448183938685</v>
      </c>
      <c r="I204" s="18">
        <v>188.51</v>
      </c>
      <c r="J204" s="18">
        <v>188.51</v>
      </c>
      <c r="K204" s="25">
        <f t="shared" si="65"/>
        <v>92.000976085895545</v>
      </c>
      <c r="L204" s="25">
        <f t="shared" si="66"/>
        <v>100</v>
      </c>
      <c r="M204" s="57" t="s">
        <v>475</v>
      </c>
    </row>
    <row r="205" spans="1:13" ht="30">
      <c r="A205" s="58"/>
      <c r="B205" s="58"/>
      <c r="C205" s="15" t="s">
        <v>50</v>
      </c>
      <c r="D205" s="18">
        <v>43.33</v>
      </c>
      <c r="E205" s="18">
        <v>45.76</v>
      </c>
      <c r="F205" s="18" t="s">
        <v>27</v>
      </c>
      <c r="G205" s="22">
        <v>100</v>
      </c>
      <c r="H205" s="22">
        <f t="shared" si="67"/>
        <v>105.60812370182322</v>
      </c>
      <c r="I205" s="18">
        <v>45.76</v>
      </c>
      <c r="J205" s="18">
        <v>48.23</v>
      </c>
      <c r="K205" s="25">
        <f t="shared" si="65"/>
        <v>100</v>
      </c>
      <c r="L205" s="25">
        <f t="shared" si="66"/>
        <v>105.39772727272727</v>
      </c>
      <c r="M205" s="58"/>
    </row>
    <row r="206" spans="1:13" ht="30">
      <c r="A206" s="58"/>
      <c r="B206" s="58"/>
      <c r="C206" s="15" t="s">
        <v>242</v>
      </c>
      <c r="D206" s="18">
        <v>35.24</v>
      </c>
      <c r="E206" s="18" t="s">
        <v>27</v>
      </c>
      <c r="F206" s="18" t="s">
        <v>27</v>
      </c>
      <c r="G206" s="22" t="s">
        <v>27</v>
      </c>
      <c r="H206" s="22" t="s">
        <v>27</v>
      </c>
      <c r="I206" s="18" t="s">
        <v>27</v>
      </c>
      <c r="J206" s="18" t="s">
        <v>27</v>
      </c>
      <c r="K206" s="25" t="s">
        <v>27</v>
      </c>
      <c r="L206" s="25" t="s">
        <v>27</v>
      </c>
      <c r="M206" s="58"/>
    </row>
    <row r="207" spans="1:13" ht="30">
      <c r="A207" s="59"/>
      <c r="B207" s="59"/>
      <c r="C207" s="15" t="s">
        <v>215</v>
      </c>
      <c r="D207" s="18">
        <v>23.63</v>
      </c>
      <c r="E207" s="18" t="s">
        <v>27</v>
      </c>
      <c r="F207" s="18" t="s">
        <v>27</v>
      </c>
      <c r="G207" s="22" t="s">
        <v>27</v>
      </c>
      <c r="H207" s="22" t="s">
        <v>27</v>
      </c>
      <c r="I207" s="18" t="s">
        <v>27</v>
      </c>
      <c r="J207" s="18" t="s">
        <v>27</v>
      </c>
      <c r="K207" s="25" t="s">
        <v>27</v>
      </c>
      <c r="L207" s="25" t="s">
        <v>27</v>
      </c>
      <c r="M207" s="59"/>
    </row>
    <row r="208" spans="1:13" ht="15" customHeight="1">
      <c r="A208" s="60">
        <v>8</v>
      </c>
      <c r="B208" s="60" t="s">
        <v>336</v>
      </c>
      <c r="C208" s="23" t="s">
        <v>18</v>
      </c>
      <c r="D208" s="24">
        <v>33.020000000000003</v>
      </c>
      <c r="E208" s="24">
        <v>35.479999999999997</v>
      </c>
      <c r="F208" s="24" t="s">
        <v>27</v>
      </c>
      <c r="G208" s="25">
        <v>100</v>
      </c>
      <c r="H208" s="25">
        <f t="shared" si="67"/>
        <v>107.45003028467592</v>
      </c>
      <c r="I208" s="24">
        <v>35.479999999999997</v>
      </c>
      <c r="J208" s="24">
        <v>36.44</v>
      </c>
      <c r="K208" s="25">
        <f t="shared" ref="K208:K235" si="68">I208/E208*100</f>
        <v>100</v>
      </c>
      <c r="L208" s="25">
        <f t="shared" ref="L208:L235" si="69">J208/I208*100</f>
        <v>102.70574971815107</v>
      </c>
      <c r="M208" s="57" t="s">
        <v>474</v>
      </c>
    </row>
    <row r="209" spans="1:18" ht="30">
      <c r="A209" s="61"/>
      <c r="B209" s="61"/>
      <c r="C209" s="23" t="str">
        <f>C201</f>
        <v>льготный тариф на питьевую воду для населения (НДС не облагается)</v>
      </c>
      <c r="D209" s="24">
        <v>24.1</v>
      </c>
      <c r="E209" s="24">
        <v>25.45</v>
      </c>
      <c r="F209" s="24" t="s">
        <v>27</v>
      </c>
      <c r="G209" s="25">
        <v>100</v>
      </c>
      <c r="H209" s="25">
        <f t="shared" si="67"/>
        <v>105.60165975103732</v>
      </c>
      <c r="I209" s="24">
        <v>25.45</v>
      </c>
      <c r="J209" s="24">
        <v>26.82</v>
      </c>
      <c r="K209" s="25">
        <f t="shared" si="68"/>
        <v>100</v>
      </c>
      <c r="L209" s="25">
        <f t="shared" si="69"/>
        <v>105.38310412573675</v>
      </c>
      <c r="M209" s="58"/>
    </row>
    <row r="210" spans="1:18">
      <c r="A210" s="61"/>
      <c r="B210" s="61"/>
      <c r="C210" s="23" t="s">
        <v>19</v>
      </c>
      <c r="D210" s="24">
        <v>60.22</v>
      </c>
      <c r="E210" s="24">
        <v>62.43</v>
      </c>
      <c r="F210" s="24" t="s">
        <v>27</v>
      </c>
      <c r="G210" s="25">
        <v>100</v>
      </c>
      <c r="H210" s="25">
        <f t="shared" si="67"/>
        <v>103.66987711723681</v>
      </c>
      <c r="I210" s="24">
        <v>62.43</v>
      </c>
      <c r="J210" s="24">
        <v>63.66</v>
      </c>
      <c r="K210" s="25">
        <f t="shared" si="68"/>
        <v>100</v>
      </c>
      <c r="L210" s="25">
        <f t="shared" si="69"/>
        <v>101.9702066314272</v>
      </c>
      <c r="M210" s="58"/>
    </row>
    <row r="211" spans="1:18" ht="30">
      <c r="A211" s="62"/>
      <c r="B211" s="62"/>
      <c r="C211" s="23" t="str">
        <f>C203</f>
        <v>льготный тариф на водоотведение для населения (НДС не облагается)</v>
      </c>
      <c r="D211" s="24">
        <v>31.79</v>
      </c>
      <c r="E211" s="24">
        <v>33.57</v>
      </c>
      <c r="F211" s="24" t="s">
        <v>27</v>
      </c>
      <c r="G211" s="25">
        <v>100</v>
      </c>
      <c r="H211" s="25">
        <f t="shared" si="67"/>
        <v>105.59924504561182</v>
      </c>
      <c r="I211" s="24">
        <v>33.57</v>
      </c>
      <c r="J211" s="24">
        <v>35.380000000000003</v>
      </c>
      <c r="K211" s="25">
        <f t="shared" si="68"/>
        <v>100</v>
      </c>
      <c r="L211" s="25">
        <f t="shared" si="69"/>
        <v>105.39171879654454</v>
      </c>
      <c r="M211" s="58"/>
    </row>
    <row r="212" spans="1:18" ht="15" customHeight="1">
      <c r="A212" s="60">
        <v>9</v>
      </c>
      <c r="B212" s="60" t="s">
        <v>337</v>
      </c>
      <c r="C212" s="23" t="s">
        <v>18</v>
      </c>
      <c r="D212" s="24">
        <v>68.349999999999994</v>
      </c>
      <c r="E212" s="24">
        <v>68.739999999999995</v>
      </c>
      <c r="F212" s="24" t="s">
        <v>27</v>
      </c>
      <c r="G212" s="25">
        <v>100</v>
      </c>
      <c r="H212" s="25">
        <f t="shared" si="67"/>
        <v>100.57059253840525</v>
      </c>
      <c r="I212" s="24">
        <v>68.739999999999995</v>
      </c>
      <c r="J212" s="24">
        <v>71.25</v>
      </c>
      <c r="K212" s="25">
        <f t="shared" si="68"/>
        <v>100</v>
      </c>
      <c r="L212" s="25">
        <f t="shared" si="69"/>
        <v>103.65144020948503</v>
      </c>
      <c r="M212" s="58"/>
    </row>
    <row r="213" spans="1:18" ht="30">
      <c r="A213" s="61"/>
      <c r="B213" s="61"/>
      <c r="C213" s="23" t="str">
        <f>C209</f>
        <v>льготный тариф на питьевую воду для населения (НДС не облагается)</v>
      </c>
      <c r="D213" s="24">
        <v>37.36</v>
      </c>
      <c r="E213" s="24">
        <v>39.450000000000003</v>
      </c>
      <c r="F213" s="24" t="s">
        <v>27</v>
      </c>
      <c r="G213" s="25">
        <v>100</v>
      </c>
      <c r="H213" s="25">
        <f t="shared" si="67"/>
        <v>105.59421841541756</v>
      </c>
      <c r="I213" s="24">
        <v>39.450000000000003</v>
      </c>
      <c r="J213" s="24">
        <v>41.58</v>
      </c>
      <c r="K213" s="25">
        <f t="shared" si="68"/>
        <v>100</v>
      </c>
      <c r="L213" s="25">
        <f t="shared" si="69"/>
        <v>105.39923954372622</v>
      </c>
      <c r="M213" s="58"/>
    </row>
    <row r="214" spans="1:18">
      <c r="A214" s="61"/>
      <c r="B214" s="61"/>
      <c r="C214" s="23" t="s">
        <v>19</v>
      </c>
      <c r="D214" s="24">
        <v>39.01</v>
      </c>
      <c r="E214" s="24">
        <v>40.19</v>
      </c>
      <c r="F214" s="24" t="s">
        <v>27</v>
      </c>
      <c r="G214" s="25">
        <v>100</v>
      </c>
      <c r="H214" s="25">
        <f t="shared" si="67"/>
        <v>103.0248654191233</v>
      </c>
      <c r="I214" s="24">
        <v>40.19</v>
      </c>
      <c r="J214" s="24">
        <v>41.62</v>
      </c>
      <c r="K214" s="25">
        <f t="shared" si="68"/>
        <v>100</v>
      </c>
      <c r="L214" s="25">
        <f t="shared" si="69"/>
        <v>103.55809902960935</v>
      </c>
      <c r="M214" s="58"/>
    </row>
    <row r="215" spans="1:18" ht="30">
      <c r="A215" s="62"/>
      <c r="B215" s="62"/>
      <c r="C215" s="23" t="str">
        <f>C211</f>
        <v>льготный тариф на водоотведение для населения (НДС не облагается)</v>
      </c>
      <c r="D215" s="24">
        <v>27.06</v>
      </c>
      <c r="E215" s="24">
        <v>28.58</v>
      </c>
      <c r="F215" s="24" t="s">
        <v>27</v>
      </c>
      <c r="G215" s="25">
        <v>100</v>
      </c>
      <c r="H215" s="25">
        <f t="shared" si="67"/>
        <v>105.61714708056171</v>
      </c>
      <c r="I215" s="24">
        <v>28.58</v>
      </c>
      <c r="J215" s="24">
        <v>30.12</v>
      </c>
      <c r="K215" s="25">
        <f t="shared" si="68"/>
        <v>100</v>
      </c>
      <c r="L215" s="25">
        <f t="shared" si="69"/>
        <v>105.38838348495452</v>
      </c>
      <c r="M215" s="58"/>
    </row>
    <row r="216" spans="1:18" ht="15" customHeight="1">
      <c r="A216" s="60">
        <v>10</v>
      </c>
      <c r="B216" s="60" t="s">
        <v>338</v>
      </c>
      <c r="C216" s="23" t="s">
        <v>18</v>
      </c>
      <c r="D216" s="24">
        <v>36.130000000000003</v>
      </c>
      <c r="E216" s="24">
        <v>39.869999999999997</v>
      </c>
      <c r="F216" s="24" t="s">
        <v>27</v>
      </c>
      <c r="G216" s="25">
        <v>100</v>
      </c>
      <c r="H216" s="25">
        <f t="shared" si="67"/>
        <v>110.35150844173816</v>
      </c>
      <c r="I216" s="24">
        <v>39.869999999999997</v>
      </c>
      <c r="J216" s="24">
        <v>42.04</v>
      </c>
      <c r="K216" s="25">
        <f t="shared" si="68"/>
        <v>100</v>
      </c>
      <c r="L216" s="25">
        <f t="shared" si="69"/>
        <v>105.44268873839981</v>
      </c>
      <c r="M216" s="58"/>
    </row>
    <row r="217" spans="1:18" ht="30">
      <c r="A217" s="61"/>
      <c r="B217" s="61"/>
      <c r="C217" s="23" t="str">
        <f>C209</f>
        <v>льготный тариф на питьевую воду для населения (НДС не облагается)</v>
      </c>
      <c r="D217" s="24">
        <v>34.4</v>
      </c>
      <c r="E217" s="24">
        <v>36.33</v>
      </c>
      <c r="F217" s="24" t="s">
        <v>27</v>
      </c>
      <c r="G217" s="25">
        <v>100</v>
      </c>
      <c r="H217" s="25">
        <f t="shared" si="67"/>
        <v>105.61046511627907</v>
      </c>
      <c r="I217" s="24">
        <v>36.33</v>
      </c>
      <c r="J217" s="24">
        <v>38.29</v>
      </c>
      <c r="K217" s="25">
        <f t="shared" si="68"/>
        <v>100</v>
      </c>
      <c r="L217" s="25">
        <f t="shared" si="69"/>
        <v>105.39499036608863</v>
      </c>
      <c r="M217" s="58"/>
    </row>
    <row r="218" spans="1:18">
      <c r="A218" s="61"/>
      <c r="B218" s="61"/>
      <c r="C218" s="23" t="s">
        <v>19</v>
      </c>
      <c r="D218" s="24">
        <v>21.83</v>
      </c>
      <c r="E218" s="24">
        <v>23.49</v>
      </c>
      <c r="F218" s="24" t="s">
        <v>27</v>
      </c>
      <c r="G218" s="25">
        <v>100</v>
      </c>
      <c r="H218" s="25">
        <f t="shared" si="67"/>
        <v>107.6042143838754</v>
      </c>
      <c r="I218" s="24">
        <v>23.49</v>
      </c>
      <c r="J218" s="24">
        <v>23.49</v>
      </c>
      <c r="K218" s="25">
        <f t="shared" si="68"/>
        <v>100</v>
      </c>
      <c r="L218" s="25">
        <f t="shared" si="69"/>
        <v>100</v>
      </c>
      <c r="M218" s="58"/>
      <c r="R218" s="5"/>
    </row>
    <row r="219" spans="1:18" ht="30">
      <c r="A219" s="62"/>
      <c r="B219" s="62"/>
      <c r="C219" s="23" t="str">
        <f>C215</f>
        <v>льготный тариф на водоотведение для населения (НДС не облагается)</v>
      </c>
      <c r="D219" s="24">
        <v>14.18</v>
      </c>
      <c r="E219" s="24">
        <v>14.97</v>
      </c>
      <c r="F219" s="24" t="s">
        <v>27</v>
      </c>
      <c r="G219" s="25">
        <v>100</v>
      </c>
      <c r="H219" s="25">
        <f t="shared" si="67"/>
        <v>105.57122708039492</v>
      </c>
      <c r="I219" s="24">
        <v>14.97</v>
      </c>
      <c r="J219" s="24">
        <v>15.78</v>
      </c>
      <c r="K219" s="25">
        <f t="shared" si="68"/>
        <v>100</v>
      </c>
      <c r="L219" s="25">
        <f t="shared" si="69"/>
        <v>105.41082164328657</v>
      </c>
      <c r="M219" s="59"/>
    </row>
    <row r="220" spans="1:18" ht="45">
      <c r="A220" s="23">
        <v>11</v>
      </c>
      <c r="B220" s="23" t="s">
        <v>220</v>
      </c>
      <c r="C220" s="23" t="s">
        <v>18</v>
      </c>
      <c r="D220" s="24">
        <v>36.020000000000003</v>
      </c>
      <c r="E220" s="24">
        <v>38.04</v>
      </c>
      <c r="F220" s="24" t="s">
        <v>27</v>
      </c>
      <c r="G220" s="25">
        <v>100</v>
      </c>
      <c r="H220" s="25">
        <f t="shared" si="67"/>
        <v>105.60799555802332</v>
      </c>
      <c r="I220" s="24">
        <v>38.04</v>
      </c>
      <c r="J220" s="24">
        <v>39.56</v>
      </c>
      <c r="K220" s="25">
        <f t="shared" si="68"/>
        <v>100</v>
      </c>
      <c r="L220" s="25">
        <f t="shared" si="69"/>
        <v>103.99579390115667</v>
      </c>
      <c r="M220" s="23" t="s">
        <v>473</v>
      </c>
      <c r="N220" s="12"/>
    </row>
    <row r="221" spans="1:18" ht="45">
      <c r="A221" s="23">
        <v>12</v>
      </c>
      <c r="B221" s="23" t="s">
        <v>219</v>
      </c>
      <c r="C221" s="23" t="s">
        <v>19</v>
      </c>
      <c r="D221" s="24">
        <v>57.01</v>
      </c>
      <c r="E221" s="24">
        <v>58.63</v>
      </c>
      <c r="F221" s="24" t="s">
        <v>27</v>
      </c>
      <c r="G221" s="25">
        <v>100</v>
      </c>
      <c r="H221" s="25">
        <f t="shared" si="67"/>
        <v>102.84160673566043</v>
      </c>
      <c r="I221" s="24">
        <v>58.63</v>
      </c>
      <c r="J221" s="24">
        <v>59.57</v>
      </c>
      <c r="K221" s="25">
        <f t="shared" si="68"/>
        <v>100</v>
      </c>
      <c r="L221" s="25">
        <f t="shared" si="69"/>
        <v>101.60327477400648</v>
      </c>
      <c r="M221" s="60" t="s">
        <v>473</v>
      </c>
    </row>
    <row r="222" spans="1:18" ht="15" customHeight="1">
      <c r="A222" s="57">
        <v>13</v>
      </c>
      <c r="B222" s="57" t="s">
        <v>339</v>
      </c>
      <c r="C222" s="15" t="s">
        <v>18</v>
      </c>
      <c r="D222" s="18">
        <v>41.06</v>
      </c>
      <c r="E222" s="18">
        <v>41.9</v>
      </c>
      <c r="F222" s="18" t="s">
        <v>27</v>
      </c>
      <c r="G222" s="22">
        <v>100</v>
      </c>
      <c r="H222" s="22">
        <f t="shared" si="67"/>
        <v>102.04578665367754</v>
      </c>
      <c r="I222" s="18">
        <v>41.9</v>
      </c>
      <c r="J222" s="18">
        <v>41.9</v>
      </c>
      <c r="K222" s="25">
        <f t="shared" si="68"/>
        <v>100</v>
      </c>
      <c r="L222" s="25">
        <f t="shared" si="69"/>
        <v>100</v>
      </c>
      <c r="M222" s="62"/>
    </row>
    <row r="223" spans="1:18" ht="30">
      <c r="A223" s="58"/>
      <c r="B223" s="58"/>
      <c r="C223" s="15" t="s">
        <v>22</v>
      </c>
      <c r="D223" s="18">
        <v>31.46</v>
      </c>
      <c r="E223" s="18">
        <v>33.22</v>
      </c>
      <c r="F223" s="18" t="s">
        <v>27</v>
      </c>
      <c r="G223" s="22">
        <v>100</v>
      </c>
      <c r="H223" s="22">
        <f t="shared" si="67"/>
        <v>105.59440559440559</v>
      </c>
      <c r="I223" s="18">
        <v>33.22</v>
      </c>
      <c r="J223" s="18">
        <v>35.01</v>
      </c>
      <c r="K223" s="25">
        <f t="shared" si="68"/>
        <v>100</v>
      </c>
      <c r="L223" s="25">
        <f t="shared" si="69"/>
        <v>105.38832028898253</v>
      </c>
      <c r="M223" s="60" t="s">
        <v>478</v>
      </c>
    </row>
    <row r="224" spans="1:18">
      <c r="A224" s="58"/>
      <c r="B224" s="58"/>
      <c r="C224" s="15" t="s">
        <v>19</v>
      </c>
      <c r="D224" s="18">
        <v>25.07</v>
      </c>
      <c r="E224" s="18">
        <v>29.97</v>
      </c>
      <c r="F224" s="18" t="s">
        <v>27</v>
      </c>
      <c r="G224" s="22">
        <v>100</v>
      </c>
      <c r="H224" s="22">
        <f t="shared" si="67"/>
        <v>119.54527323494216</v>
      </c>
      <c r="I224" s="18">
        <v>29.97</v>
      </c>
      <c r="J224" s="18">
        <v>31.77</v>
      </c>
      <c r="K224" s="25">
        <f t="shared" si="68"/>
        <v>100</v>
      </c>
      <c r="L224" s="25">
        <f t="shared" si="69"/>
        <v>106.006006006006</v>
      </c>
      <c r="M224" s="61"/>
    </row>
    <row r="225" spans="1:13" ht="30">
      <c r="A225" s="59"/>
      <c r="B225" s="59"/>
      <c r="C225" s="15" t="s">
        <v>63</v>
      </c>
      <c r="D225" s="18">
        <v>25.07</v>
      </c>
      <c r="E225" s="18">
        <v>26.47</v>
      </c>
      <c r="F225" s="18" t="s">
        <v>27</v>
      </c>
      <c r="G225" s="22">
        <v>100</v>
      </c>
      <c r="H225" s="22">
        <f t="shared" si="67"/>
        <v>105.58436378141205</v>
      </c>
      <c r="I225" s="18">
        <v>26.47</v>
      </c>
      <c r="J225" s="18">
        <v>27.9</v>
      </c>
      <c r="K225" s="25">
        <f t="shared" si="68"/>
        <v>100</v>
      </c>
      <c r="L225" s="25">
        <f t="shared" si="69"/>
        <v>105.40234227427277</v>
      </c>
      <c r="M225" s="62"/>
    </row>
    <row r="226" spans="1:13" ht="75">
      <c r="A226" s="23">
        <v>14</v>
      </c>
      <c r="B226" s="23" t="s">
        <v>197</v>
      </c>
      <c r="C226" s="23" t="s">
        <v>18</v>
      </c>
      <c r="D226" s="24">
        <v>10.06</v>
      </c>
      <c r="E226" s="24">
        <v>10.61</v>
      </c>
      <c r="F226" s="24" t="s">
        <v>27</v>
      </c>
      <c r="G226" s="25">
        <v>100</v>
      </c>
      <c r="H226" s="25">
        <f t="shared" si="67"/>
        <v>105.46719681908547</v>
      </c>
      <c r="I226" s="24">
        <v>10.61</v>
      </c>
      <c r="J226" s="24">
        <v>11.28</v>
      </c>
      <c r="K226" s="25">
        <f t="shared" si="68"/>
        <v>100</v>
      </c>
      <c r="L226" s="25">
        <f t="shared" si="69"/>
        <v>106.31479736098022</v>
      </c>
      <c r="M226" s="34" t="s">
        <v>473</v>
      </c>
    </row>
    <row r="227" spans="1:13" ht="15" customHeight="1">
      <c r="A227" s="57">
        <v>15</v>
      </c>
      <c r="B227" s="57" t="s">
        <v>198</v>
      </c>
      <c r="C227" s="15" t="s">
        <v>18</v>
      </c>
      <c r="D227" s="18">
        <v>28.5</v>
      </c>
      <c r="E227" s="18">
        <v>30.09</v>
      </c>
      <c r="F227" s="18" t="s">
        <v>27</v>
      </c>
      <c r="G227" s="22">
        <v>88.591855766241835</v>
      </c>
      <c r="H227" s="22">
        <f t="shared" si="67"/>
        <v>105.57894736842105</v>
      </c>
      <c r="I227" s="18">
        <v>30.09</v>
      </c>
      <c r="J227" s="18">
        <v>31.11</v>
      </c>
      <c r="K227" s="25">
        <f t="shared" si="68"/>
        <v>100</v>
      </c>
      <c r="L227" s="25">
        <f t="shared" si="69"/>
        <v>103.38983050847457</v>
      </c>
      <c r="M227" s="57" t="s">
        <v>476</v>
      </c>
    </row>
    <row r="228" spans="1:13" ht="30">
      <c r="A228" s="58"/>
      <c r="B228" s="58"/>
      <c r="C228" s="15" t="s">
        <v>244</v>
      </c>
      <c r="D228" s="18">
        <v>34.200000000000003</v>
      </c>
      <c r="E228" s="18">
        <v>36.11</v>
      </c>
      <c r="F228" s="18" t="s">
        <v>27</v>
      </c>
      <c r="G228" s="22">
        <v>100</v>
      </c>
      <c r="H228" s="22">
        <f t="shared" si="67"/>
        <v>105.58479532163743</v>
      </c>
      <c r="I228" s="18">
        <v>36.11</v>
      </c>
      <c r="J228" s="18">
        <v>37.33</v>
      </c>
      <c r="K228" s="25">
        <f t="shared" si="68"/>
        <v>100</v>
      </c>
      <c r="L228" s="25">
        <f t="shared" si="69"/>
        <v>103.3785654943229</v>
      </c>
      <c r="M228" s="58"/>
    </row>
    <row r="229" spans="1:13">
      <c r="A229" s="58"/>
      <c r="B229" s="58"/>
      <c r="C229" s="15" t="s">
        <v>19</v>
      </c>
      <c r="D229" s="18">
        <v>37.44</v>
      </c>
      <c r="E229" s="18">
        <v>37.44</v>
      </c>
      <c r="F229" s="18" t="s">
        <v>27</v>
      </c>
      <c r="G229" s="22">
        <v>76.066639577407557</v>
      </c>
      <c r="H229" s="22">
        <f t="shared" si="67"/>
        <v>100</v>
      </c>
      <c r="I229" s="18">
        <v>37.44</v>
      </c>
      <c r="J229" s="18">
        <v>37.44</v>
      </c>
      <c r="K229" s="25">
        <f t="shared" si="68"/>
        <v>100</v>
      </c>
      <c r="L229" s="25">
        <f t="shared" si="69"/>
        <v>100</v>
      </c>
      <c r="M229" s="58"/>
    </row>
    <row r="230" spans="1:13" ht="30">
      <c r="A230" s="59"/>
      <c r="B230" s="59"/>
      <c r="C230" s="15" t="s">
        <v>243</v>
      </c>
      <c r="D230" s="18">
        <v>23.5</v>
      </c>
      <c r="E230" s="18">
        <v>24.82</v>
      </c>
      <c r="F230" s="18" t="s">
        <v>27</v>
      </c>
      <c r="G230" s="22">
        <v>100</v>
      </c>
      <c r="H230" s="22">
        <f t="shared" si="67"/>
        <v>105.61702127659574</v>
      </c>
      <c r="I230" s="18">
        <v>24.82</v>
      </c>
      <c r="J230" s="18">
        <v>26.16</v>
      </c>
      <c r="K230" s="25">
        <f t="shared" si="68"/>
        <v>100</v>
      </c>
      <c r="L230" s="25">
        <f t="shared" si="69"/>
        <v>105.39887187751813</v>
      </c>
      <c r="M230" s="59"/>
    </row>
    <row r="231" spans="1:13" ht="15" customHeight="1">
      <c r="A231" s="57">
        <v>16</v>
      </c>
      <c r="B231" s="60" t="s">
        <v>606</v>
      </c>
      <c r="C231" s="23" t="s">
        <v>18</v>
      </c>
      <c r="D231" s="24">
        <v>16.18</v>
      </c>
      <c r="E231" s="24">
        <v>17.22</v>
      </c>
      <c r="F231" s="24" t="s">
        <v>27</v>
      </c>
      <c r="G231" s="25">
        <v>100</v>
      </c>
      <c r="H231" s="25">
        <f t="shared" si="67"/>
        <v>106.42768850432634</v>
      </c>
      <c r="I231" s="24">
        <v>17.22</v>
      </c>
      <c r="J231" s="24">
        <v>17.600000000000001</v>
      </c>
      <c r="K231" s="25">
        <f t="shared" si="68"/>
        <v>100</v>
      </c>
      <c r="L231" s="25">
        <f t="shared" si="69"/>
        <v>102.20673635307782</v>
      </c>
      <c r="M231" s="60" t="s">
        <v>473</v>
      </c>
    </row>
    <row r="232" spans="1:13" ht="32.25" customHeight="1">
      <c r="A232" s="59"/>
      <c r="B232" s="62"/>
      <c r="C232" s="23" t="s">
        <v>607</v>
      </c>
      <c r="D232" s="24">
        <v>18.73</v>
      </c>
      <c r="E232" s="24">
        <v>19.87</v>
      </c>
      <c r="F232" s="24" t="s">
        <v>27</v>
      </c>
      <c r="G232" s="25">
        <v>100</v>
      </c>
      <c r="H232" s="25">
        <f t="shared" si="67"/>
        <v>106.08649225840898</v>
      </c>
      <c r="I232" s="24">
        <v>19.87</v>
      </c>
      <c r="J232" s="24" t="s">
        <v>27</v>
      </c>
      <c r="K232" s="25">
        <v>100</v>
      </c>
      <c r="L232" s="25" t="s">
        <v>27</v>
      </c>
      <c r="M232" s="62"/>
    </row>
    <row r="233" spans="1:13" ht="45">
      <c r="A233" s="20">
        <v>17</v>
      </c>
      <c r="B233" s="35" t="s">
        <v>608</v>
      </c>
      <c r="C233" s="23" t="str">
        <f>C232</f>
        <v>тариф на водоотведение до 15.02.2021</v>
      </c>
      <c r="D233" s="24" t="s">
        <v>27</v>
      </c>
      <c r="E233" s="24" t="s">
        <v>27</v>
      </c>
      <c r="F233" s="24" t="s">
        <v>27</v>
      </c>
      <c r="G233" s="25" t="s">
        <v>27</v>
      </c>
      <c r="H233" s="25" t="s">
        <v>27</v>
      </c>
      <c r="I233" s="24">
        <v>19.87</v>
      </c>
      <c r="J233" s="24">
        <v>20.83</v>
      </c>
      <c r="K233" s="25">
        <v>100</v>
      </c>
      <c r="L233" s="25">
        <f>J233/I233*100</f>
        <v>104.83140412682434</v>
      </c>
      <c r="M233" s="35" t="s">
        <v>605</v>
      </c>
    </row>
    <row r="234" spans="1:13" ht="15" customHeight="1">
      <c r="A234" s="57">
        <v>18</v>
      </c>
      <c r="B234" s="57" t="s">
        <v>274</v>
      </c>
      <c r="C234" s="15" t="str">
        <f>C232</f>
        <v>тариф на водоотведение до 15.02.2021</v>
      </c>
      <c r="D234" s="18">
        <v>46.52</v>
      </c>
      <c r="E234" s="18">
        <v>60.07</v>
      </c>
      <c r="F234" s="18" t="s">
        <v>27</v>
      </c>
      <c r="G234" s="22">
        <v>100</v>
      </c>
      <c r="H234" s="22">
        <f t="shared" si="67"/>
        <v>129.12725709372313</v>
      </c>
      <c r="I234" s="18">
        <v>54.93</v>
      </c>
      <c r="J234" s="18">
        <v>54.93</v>
      </c>
      <c r="K234" s="25">
        <f t="shared" si="68"/>
        <v>91.443316131180282</v>
      </c>
      <c r="L234" s="25">
        <f t="shared" si="69"/>
        <v>100</v>
      </c>
      <c r="M234" s="57" t="s">
        <v>477</v>
      </c>
    </row>
    <row r="235" spans="1:13" ht="30">
      <c r="A235" s="59"/>
      <c r="B235" s="59"/>
      <c r="C235" s="15" t="str">
        <f>C215</f>
        <v>льготный тариф на водоотведение для населения (НДС не облагается)</v>
      </c>
      <c r="D235" s="18">
        <v>25.49</v>
      </c>
      <c r="E235" s="18">
        <v>26.92</v>
      </c>
      <c r="F235" s="18" t="s">
        <v>27</v>
      </c>
      <c r="G235" s="22">
        <v>100</v>
      </c>
      <c r="H235" s="22">
        <f t="shared" si="67"/>
        <v>105.61004315417813</v>
      </c>
      <c r="I235" s="18">
        <v>26.92</v>
      </c>
      <c r="J235" s="18">
        <v>28.37</v>
      </c>
      <c r="K235" s="25">
        <f t="shared" si="68"/>
        <v>100</v>
      </c>
      <c r="L235" s="25">
        <f t="shared" si="69"/>
        <v>105.38632986627043</v>
      </c>
      <c r="M235" s="59"/>
    </row>
    <row r="236" spans="1:13" ht="45">
      <c r="A236" s="56">
        <v>19</v>
      </c>
      <c r="B236" s="56" t="s">
        <v>660</v>
      </c>
      <c r="C236" s="56" t="str">
        <f>C231</f>
        <v>тариф на питьевую воду</v>
      </c>
      <c r="D236" s="18" t="s">
        <v>27</v>
      </c>
      <c r="E236" s="18" t="s">
        <v>27</v>
      </c>
      <c r="F236" s="18" t="s">
        <v>27</v>
      </c>
      <c r="G236" s="22" t="s">
        <v>27</v>
      </c>
      <c r="H236" s="22" t="s">
        <v>27</v>
      </c>
      <c r="I236" s="18" t="s">
        <v>27</v>
      </c>
      <c r="J236" s="18">
        <v>109.25</v>
      </c>
      <c r="K236" s="25" t="s">
        <v>27</v>
      </c>
      <c r="L236" s="25" t="s">
        <v>27</v>
      </c>
      <c r="M236" s="56" t="s">
        <v>661</v>
      </c>
    </row>
    <row r="237" spans="1:13" ht="15" customHeight="1">
      <c r="A237" s="63" t="s">
        <v>33</v>
      </c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5"/>
    </row>
    <row r="238" spans="1:13" ht="15" customHeight="1">
      <c r="A238" s="57">
        <v>1</v>
      </c>
      <c r="B238" s="57" t="s">
        <v>402</v>
      </c>
      <c r="C238" s="15" t="s">
        <v>18</v>
      </c>
      <c r="D238" s="18">
        <v>56.6</v>
      </c>
      <c r="E238" s="18">
        <v>60.03</v>
      </c>
      <c r="F238" s="18" t="s">
        <v>27</v>
      </c>
      <c r="G238" s="22">
        <v>100</v>
      </c>
      <c r="H238" s="22">
        <f>E238/D238*100</f>
        <v>106.06007067137809</v>
      </c>
      <c r="I238" s="18">
        <v>60.03</v>
      </c>
      <c r="J238" s="18">
        <v>79.34</v>
      </c>
      <c r="K238" s="36">
        <f>I238/E238</f>
        <v>1</v>
      </c>
      <c r="L238" s="36">
        <f t="shared" ref="L238:L243" si="70">J238/I238</f>
        <v>1.3216724970847911</v>
      </c>
      <c r="M238" s="57" t="s">
        <v>406</v>
      </c>
    </row>
    <row r="239" spans="1:13">
      <c r="A239" s="58"/>
      <c r="B239" s="58"/>
      <c r="C239" s="15" t="s">
        <v>19</v>
      </c>
      <c r="D239" s="18">
        <v>55.36</v>
      </c>
      <c r="E239" s="18">
        <v>59.81</v>
      </c>
      <c r="F239" s="18" t="s">
        <v>27</v>
      </c>
      <c r="G239" s="22">
        <v>100</v>
      </c>
      <c r="H239" s="22">
        <f t="shared" ref="H239:H255" si="71">E239/D239*100</f>
        <v>108.03829479768787</v>
      </c>
      <c r="I239" s="18">
        <v>59.81</v>
      </c>
      <c r="J239" s="18">
        <v>72.349999999999994</v>
      </c>
      <c r="K239" s="36">
        <f>I239/E239</f>
        <v>1</v>
      </c>
      <c r="L239" s="36">
        <f t="shared" si="70"/>
        <v>1.2096639357966894</v>
      </c>
      <c r="M239" s="58"/>
    </row>
    <row r="240" spans="1:13" ht="30">
      <c r="A240" s="58"/>
      <c r="B240" s="58"/>
      <c r="C240" s="15" t="s">
        <v>22</v>
      </c>
      <c r="D240" s="18">
        <v>55.39</v>
      </c>
      <c r="E240" s="18">
        <v>58.49</v>
      </c>
      <c r="F240" s="18" t="s">
        <v>27</v>
      </c>
      <c r="G240" s="22">
        <v>100</v>
      </c>
      <c r="H240" s="22">
        <f>E240/D240*100</f>
        <v>105.59667810074021</v>
      </c>
      <c r="I240" s="18">
        <v>58.49</v>
      </c>
      <c r="J240" s="18">
        <v>61.65</v>
      </c>
      <c r="K240" s="36">
        <f>I240/E240</f>
        <v>1</v>
      </c>
      <c r="L240" s="36">
        <f t="shared" si="70"/>
        <v>1.0540263292870575</v>
      </c>
      <c r="M240" s="58"/>
    </row>
    <row r="241" spans="1:13" ht="30">
      <c r="A241" s="59"/>
      <c r="B241" s="59"/>
      <c r="C241" s="15" t="s">
        <v>63</v>
      </c>
      <c r="D241" s="18">
        <v>38.049999999999997</v>
      </c>
      <c r="E241" s="18">
        <v>40.18</v>
      </c>
      <c r="F241" s="18" t="s">
        <v>27</v>
      </c>
      <c r="G241" s="22">
        <v>100</v>
      </c>
      <c r="H241" s="22">
        <f>E241/D241*100</f>
        <v>105.59789750328517</v>
      </c>
      <c r="I241" s="18">
        <v>40.18</v>
      </c>
      <c r="J241" s="18">
        <v>42.35</v>
      </c>
      <c r="K241" s="36">
        <f>I241/E241</f>
        <v>1</v>
      </c>
      <c r="L241" s="36">
        <f t="shared" si="70"/>
        <v>1.0540069686411151</v>
      </c>
      <c r="M241" s="59"/>
    </row>
    <row r="242" spans="1:13" ht="60" customHeight="1">
      <c r="A242" s="57">
        <v>2</v>
      </c>
      <c r="B242" s="81" t="s">
        <v>401</v>
      </c>
      <c r="C242" s="15" t="s">
        <v>18</v>
      </c>
      <c r="D242" s="18" t="s">
        <v>27</v>
      </c>
      <c r="E242" s="18" t="s">
        <v>27</v>
      </c>
      <c r="F242" s="18" t="s">
        <v>27</v>
      </c>
      <c r="G242" s="18" t="s">
        <v>27</v>
      </c>
      <c r="H242" s="18" t="s">
        <v>27</v>
      </c>
      <c r="I242" s="18">
        <v>28.92</v>
      </c>
      <c r="J242" s="18">
        <v>28.92</v>
      </c>
      <c r="K242" s="36" t="s">
        <v>27</v>
      </c>
      <c r="L242" s="36">
        <f t="shared" si="70"/>
        <v>1</v>
      </c>
      <c r="M242" s="57" t="s">
        <v>403</v>
      </c>
    </row>
    <row r="243" spans="1:13" ht="30">
      <c r="A243" s="59"/>
      <c r="B243" s="82"/>
      <c r="C243" s="15" t="s">
        <v>202</v>
      </c>
      <c r="D243" s="18" t="s">
        <v>27</v>
      </c>
      <c r="E243" s="18" t="s">
        <v>27</v>
      </c>
      <c r="F243" s="18" t="s">
        <v>27</v>
      </c>
      <c r="G243" s="18" t="s">
        <v>27</v>
      </c>
      <c r="H243" s="18" t="s">
        <v>27</v>
      </c>
      <c r="I243" s="18">
        <v>28.92</v>
      </c>
      <c r="J243" s="18">
        <v>28.92</v>
      </c>
      <c r="K243" s="36" t="s">
        <v>27</v>
      </c>
      <c r="L243" s="36">
        <f t="shared" si="70"/>
        <v>1</v>
      </c>
      <c r="M243" s="59"/>
    </row>
    <row r="244" spans="1:13" ht="15" customHeight="1">
      <c r="A244" s="57">
        <v>3</v>
      </c>
      <c r="B244" s="57" t="s">
        <v>283</v>
      </c>
      <c r="C244" s="15" t="s">
        <v>18</v>
      </c>
      <c r="D244" s="18">
        <v>52.32</v>
      </c>
      <c r="E244" s="18">
        <v>55.25</v>
      </c>
      <c r="F244" s="18" t="s">
        <v>27</v>
      </c>
      <c r="G244" s="22" t="s">
        <v>27</v>
      </c>
      <c r="H244" s="22">
        <f t="shared" si="71"/>
        <v>105.60015290519877</v>
      </c>
      <c r="I244" s="18">
        <v>55.25</v>
      </c>
      <c r="J244" s="18">
        <v>60.26</v>
      </c>
      <c r="K244" s="37">
        <f>I244/E244</f>
        <v>1</v>
      </c>
      <c r="L244" s="37">
        <f t="shared" ref="L244:L249" si="72">J244/I244</f>
        <v>1.0906787330316741</v>
      </c>
      <c r="M244" s="57" t="s">
        <v>406</v>
      </c>
    </row>
    <row r="245" spans="1:13">
      <c r="A245" s="58"/>
      <c r="B245" s="58"/>
      <c r="C245" s="15" t="s">
        <v>19</v>
      </c>
      <c r="D245" s="18">
        <v>40.72</v>
      </c>
      <c r="E245" s="18">
        <v>42.89</v>
      </c>
      <c r="F245" s="18" t="s">
        <v>27</v>
      </c>
      <c r="G245" s="22" t="s">
        <v>27</v>
      </c>
      <c r="H245" s="22">
        <f t="shared" si="71"/>
        <v>105.32907662082516</v>
      </c>
      <c r="I245" s="18">
        <v>42.89</v>
      </c>
      <c r="J245" s="18">
        <v>48.21</v>
      </c>
      <c r="K245" s="37">
        <f>I245/E245</f>
        <v>1</v>
      </c>
      <c r="L245" s="37">
        <f t="shared" si="72"/>
        <v>1.124038237351364</v>
      </c>
      <c r="M245" s="58"/>
    </row>
    <row r="246" spans="1:13" ht="30">
      <c r="A246" s="58"/>
      <c r="B246" s="58"/>
      <c r="C246" s="15" t="s">
        <v>22</v>
      </c>
      <c r="D246" s="18" t="s">
        <v>27</v>
      </c>
      <c r="E246" s="18" t="s">
        <v>27</v>
      </c>
      <c r="F246" s="18" t="s">
        <v>27</v>
      </c>
      <c r="G246" s="22" t="s">
        <v>27</v>
      </c>
      <c r="H246" s="22" t="s">
        <v>27</v>
      </c>
      <c r="I246" s="18">
        <v>55.25</v>
      </c>
      <c r="J246" s="18">
        <v>58.23</v>
      </c>
      <c r="K246" s="37">
        <v>1</v>
      </c>
      <c r="L246" s="37">
        <f t="shared" si="72"/>
        <v>1.0539366515837103</v>
      </c>
      <c r="M246" s="58"/>
    </row>
    <row r="247" spans="1:13" ht="45" customHeight="1">
      <c r="A247" s="59"/>
      <c r="B247" s="59"/>
      <c r="C247" s="15" t="s">
        <v>63</v>
      </c>
      <c r="D247" s="18">
        <v>37.17</v>
      </c>
      <c r="E247" s="18">
        <v>39.25</v>
      </c>
      <c r="F247" s="18" t="s">
        <v>27</v>
      </c>
      <c r="G247" s="22" t="s">
        <v>27</v>
      </c>
      <c r="H247" s="22">
        <f t="shared" si="71"/>
        <v>105.59591068065643</v>
      </c>
      <c r="I247" s="18">
        <v>39.25</v>
      </c>
      <c r="J247" s="18">
        <v>41.37</v>
      </c>
      <c r="K247" s="37">
        <f>I247/E247</f>
        <v>1</v>
      </c>
      <c r="L247" s="37">
        <f t="shared" si="72"/>
        <v>1.0540127388535032</v>
      </c>
      <c r="M247" s="59"/>
    </row>
    <row r="248" spans="1:13" ht="24" customHeight="1">
      <c r="A248" s="57">
        <v>4</v>
      </c>
      <c r="B248" s="57" t="s">
        <v>281</v>
      </c>
      <c r="C248" s="15" t="s">
        <v>18</v>
      </c>
      <c r="D248" s="18">
        <v>9.35</v>
      </c>
      <c r="E248" s="18">
        <v>9.7799999999999994</v>
      </c>
      <c r="F248" s="18" t="s">
        <v>27</v>
      </c>
      <c r="G248" s="22">
        <v>100</v>
      </c>
      <c r="H248" s="22">
        <f t="shared" si="71"/>
        <v>104.59893048128342</v>
      </c>
      <c r="I248" s="18">
        <v>9.7799999999999994</v>
      </c>
      <c r="J248" s="18">
        <v>10.18</v>
      </c>
      <c r="K248" s="37">
        <f>I248/E248</f>
        <v>1</v>
      </c>
      <c r="L248" s="37">
        <f t="shared" si="72"/>
        <v>1.0408997955010226</v>
      </c>
      <c r="M248" s="57" t="s">
        <v>406</v>
      </c>
    </row>
    <row r="249" spans="1:13" ht="27" customHeight="1">
      <c r="A249" s="59"/>
      <c r="B249" s="59"/>
      <c r="C249" s="15" t="s">
        <v>19</v>
      </c>
      <c r="D249" s="18">
        <v>24.69</v>
      </c>
      <c r="E249" s="18">
        <v>25.37</v>
      </c>
      <c r="F249" s="18" t="s">
        <v>27</v>
      </c>
      <c r="G249" s="22">
        <v>100</v>
      </c>
      <c r="H249" s="22">
        <f t="shared" si="71"/>
        <v>102.75415147833131</v>
      </c>
      <c r="I249" s="18">
        <v>25.37</v>
      </c>
      <c r="J249" s="18">
        <v>25.37</v>
      </c>
      <c r="K249" s="37">
        <f>I249/E249</f>
        <v>1</v>
      </c>
      <c r="L249" s="37">
        <f t="shared" si="72"/>
        <v>1</v>
      </c>
      <c r="M249" s="59"/>
    </row>
    <row r="250" spans="1:13" ht="15" customHeight="1">
      <c r="A250" s="57">
        <v>5</v>
      </c>
      <c r="B250" s="57" t="s">
        <v>282</v>
      </c>
      <c r="C250" s="15" t="s">
        <v>18</v>
      </c>
      <c r="D250" s="18">
        <v>69.069999999999993</v>
      </c>
      <c r="E250" s="18">
        <v>69.069999999999993</v>
      </c>
      <c r="F250" s="18" t="s">
        <v>27</v>
      </c>
      <c r="G250" s="22" t="s">
        <v>27</v>
      </c>
      <c r="H250" s="22">
        <f t="shared" ref="H250:H251" si="73">E250/D250*100</f>
        <v>100</v>
      </c>
      <c r="I250" s="18">
        <v>69.069999999999993</v>
      </c>
      <c r="J250" s="18">
        <v>69.069999999999993</v>
      </c>
      <c r="K250" s="37">
        <f t="shared" ref="K250:K255" si="74">I250/E250</f>
        <v>1</v>
      </c>
      <c r="L250" s="37">
        <f t="shared" ref="L250:L255" si="75">J250/I250</f>
        <v>1</v>
      </c>
      <c r="M250" s="57" t="s">
        <v>406</v>
      </c>
    </row>
    <row r="251" spans="1:13" ht="30">
      <c r="A251" s="59"/>
      <c r="B251" s="59"/>
      <c r="C251" s="15" t="s">
        <v>22</v>
      </c>
      <c r="D251" s="18">
        <v>54.98</v>
      </c>
      <c r="E251" s="18">
        <v>58.06</v>
      </c>
      <c r="F251" s="18" t="s">
        <v>27</v>
      </c>
      <c r="G251" s="22" t="s">
        <v>27</v>
      </c>
      <c r="H251" s="22">
        <f t="shared" si="73"/>
        <v>105.60203710440162</v>
      </c>
      <c r="I251" s="18">
        <v>58.06</v>
      </c>
      <c r="J251" s="18">
        <v>61.2</v>
      </c>
      <c r="K251" s="37">
        <f t="shared" si="74"/>
        <v>1</v>
      </c>
      <c r="L251" s="37">
        <f t="shared" si="75"/>
        <v>1.0540819841543232</v>
      </c>
      <c r="M251" s="58"/>
    </row>
    <row r="252" spans="1:13" ht="15" customHeight="1">
      <c r="A252" s="57">
        <v>6</v>
      </c>
      <c r="B252" s="57" t="s">
        <v>277</v>
      </c>
      <c r="C252" s="15" t="s">
        <v>18</v>
      </c>
      <c r="D252" s="18">
        <v>49.16</v>
      </c>
      <c r="E252" s="18">
        <v>53.52</v>
      </c>
      <c r="F252" s="18" t="s">
        <v>27</v>
      </c>
      <c r="G252" s="22">
        <v>100</v>
      </c>
      <c r="H252" s="22">
        <f t="shared" si="71"/>
        <v>108.86899918633037</v>
      </c>
      <c r="I252" s="18">
        <v>53.52</v>
      </c>
      <c r="J252" s="18">
        <v>72.42</v>
      </c>
      <c r="K252" s="37">
        <f t="shared" si="74"/>
        <v>1</v>
      </c>
      <c r="L252" s="37">
        <f t="shared" si="75"/>
        <v>1.3531390134529147</v>
      </c>
      <c r="M252" s="58"/>
    </row>
    <row r="253" spans="1:13" ht="30">
      <c r="A253" s="59"/>
      <c r="B253" s="59"/>
      <c r="C253" s="15" t="s">
        <v>22</v>
      </c>
      <c r="D253" s="18">
        <v>43.67</v>
      </c>
      <c r="E253" s="18">
        <v>46.12</v>
      </c>
      <c r="F253" s="18" t="s">
        <v>27</v>
      </c>
      <c r="G253" s="22">
        <v>100</v>
      </c>
      <c r="H253" s="22">
        <f t="shared" si="71"/>
        <v>105.61025875887336</v>
      </c>
      <c r="I253" s="18">
        <v>46.12</v>
      </c>
      <c r="J253" s="18">
        <v>48.61</v>
      </c>
      <c r="K253" s="37">
        <f t="shared" si="74"/>
        <v>1</v>
      </c>
      <c r="L253" s="37">
        <f t="shared" si="75"/>
        <v>1.0539895923677365</v>
      </c>
      <c r="M253" s="58"/>
    </row>
    <row r="254" spans="1:13" ht="15" customHeight="1">
      <c r="A254" s="57">
        <v>7</v>
      </c>
      <c r="B254" s="57" t="s">
        <v>278</v>
      </c>
      <c r="C254" s="38" t="s">
        <v>18</v>
      </c>
      <c r="D254" s="18">
        <v>49.16</v>
      </c>
      <c r="E254" s="18">
        <v>53.52</v>
      </c>
      <c r="F254" s="18" t="s">
        <v>27</v>
      </c>
      <c r="G254" s="22">
        <v>100</v>
      </c>
      <c r="H254" s="22">
        <f t="shared" si="71"/>
        <v>108.86899918633037</v>
      </c>
      <c r="I254" s="18">
        <v>53.52</v>
      </c>
      <c r="J254" s="18">
        <v>72.42</v>
      </c>
      <c r="K254" s="37">
        <f t="shared" si="74"/>
        <v>1</v>
      </c>
      <c r="L254" s="37">
        <f t="shared" si="75"/>
        <v>1.3531390134529147</v>
      </c>
      <c r="M254" s="58"/>
    </row>
    <row r="255" spans="1:13" ht="30">
      <c r="A255" s="59"/>
      <c r="B255" s="59"/>
      <c r="C255" s="39" t="s">
        <v>22</v>
      </c>
      <c r="D255" s="18">
        <v>35.97</v>
      </c>
      <c r="E255" s="18">
        <v>37.979999999999997</v>
      </c>
      <c r="F255" s="18" t="s">
        <v>27</v>
      </c>
      <c r="G255" s="22">
        <v>100</v>
      </c>
      <c r="H255" s="22">
        <f t="shared" si="71"/>
        <v>105.5879899916597</v>
      </c>
      <c r="I255" s="18">
        <v>37.979999999999997</v>
      </c>
      <c r="J255" s="18">
        <v>40.03</v>
      </c>
      <c r="K255" s="37">
        <f t="shared" si="74"/>
        <v>1</v>
      </c>
      <c r="L255" s="37">
        <f t="shared" si="75"/>
        <v>1.0539757767245921</v>
      </c>
      <c r="M255" s="59"/>
    </row>
    <row r="256" spans="1:13" ht="15" customHeight="1">
      <c r="A256" s="63" t="s">
        <v>248</v>
      </c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5"/>
    </row>
    <row r="257" spans="1:13" ht="15" customHeight="1">
      <c r="A257" s="63" t="s">
        <v>4</v>
      </c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5"/>
      <c r="M257" s="57" t="s">
        <v>428</v>
      </c>
    </row>
    <row r="258" spans="1:13" s="3" customFormat="1" ht="15" customHeight="1">
      <c r="A258" s="57">
        <v>1</v>
      </c>
      <c r="B258" s="57" t="s">
        <v>260</v>
      </c>
      <c r="C258" s="15" t="s">
        <v>18</v>
      </c>
      <c r="D258" s="18">
        <v>19.04</v>
      </c>
      <c r="E258" s="18">
        <v>21.02</v>
      </c>
      <c r="F258" s="18" t="s">
        <v>27</v>
      </c>
      <c r="G258" s="22">
        <v>100</v>
      </c>
      <c r="H258" s="22">
        <f t="shared" ref="H258:H264" si="76">E258/D258*100</f>
        <v>110.39915966386556</v>
      </c>
      <c r="I258" s="18">
        <v>21.02</v>
      </c>
      <c r="J258" s="18">
        <v>24.63</v>
      </c>
      <c r="K258" s="22">
        <f>I258/E258*100</f>
        <v>100</v>
      </c>
      <c r="L258" s="22">
        <f>J258/I258*100</f>
        <v>117.17411988582302</v>
      </c>
      <c r="M258" s="58"/>
    </row>
    <row r="259" spans="1:13" s="3" customFormat="1">
      <c r="A259" s="58"/>
      <c r="B259" s="58"/>
      <c r="C259" s="15" t="s">
        <v>28</v>
      </c>
      <c r="D259" s="18">
        <v>6.62</v>
      </c>
      <c r="E259" s="18">
        <f>D259</f>
        <v>6.62</v>
      </c>
      <c r="F259" s="18" t="s">
        <v>27</v>
      </c>
      <c r="G259" s="22">
        <v>76.976744186046517</v>
      </c>
      <c r="H259" s="22">
        <f t="shared" si="76"/>
        <v>100</v>
      </c>
      <c r="I259" s="18">
        <v>6.56</v>
      </c>
      <c r="J259" s="18">
        <f>I259</f>
        <v>6.56</v>
      </c>
      <c r="K259" s="22">
        <f>I259/E259*100</f>
        <v>99.09365558912387</v>
      </c>
      <c r="L259" s="22">
        <f t="shared" ref="L259:L276" si="77">J259/I259*100</f>
        <v>100</v>
      </c>
      <c r="M259" s="58"/>
    </row>
    <row r="260" spans="1:13">
      <c r="A260" s="59"/>
      <c r="B260" s="59"/>
      <c r="C260" s="15" t="s">
        <v>19</v>
      </c>
      <c r="D260" s="18">
        <v>12.29</v>
      </c>
      <c r="E260" s="18">
        <v>12.85</v>
      </c>
      <c r="F260" s="18" t="s">
        <v>27</v>
      </c>
      <c r="G260" s="22">
        <v>100</v>
      </c>
      <c r="H260" s="22">
        <f t="shared" si="76"/>
        <v>104.55655004068349</v>
      </c>
      <c r="I260" s="18">
        <v>12.85</v>
      </c>
      <c r="J260" s="18">
        <v>13.08</v>
      </c>
      <c r="K260" s="22">
        <f t="shared" ref="K260:K276" si="78">I260/E260*100</f>
        <v>100</v>
      </c>
      <c r="L260" s="22">
        <f t="shared" si="77"/>
        <v>101.78988326848248</v>
      </c>
      <c r="M260" s="58"/>
    </row>
    <row r="261" spans="1:13" ht="15" customHeight="1">
      <c r="A261" s="57">
        <v>2</v>
      </c>
      <c r="B261" s="57" t="s">
        <v>11</v>
      </c>
      <c r="C261" s="15" t="s">
        <v>18</v>
      </c>
      <c r="D261" s="18">
        <v>23.28</v>
      </c>
      <c r="E261" s="18">
        <v>24.46</v>
      </c>
      <c r="F261" s="18" t="s">
        <v>27</v>
      </c>
      <c r="G261" s="22">
        <v>100</v>
      </c>
      <c r="H261" s="22">
        <f t="shared" si="76"/>
        <v>105.06872852233677</v>
      </c>
      <c r="I261" s="18">
        <v>24.46</v>
      </c>
      <c r="J261" s="18">
        <v>39.74</v>
      </c>
      <c r="K261" s="22">
        <f t="shared" si="78"/>
        <v>100</v>
      </c>
      <c r="L261" s="22">
        <f t="shared" si="77"/>
        <v>162.46933769419459</v>
      </c>
      <c r="M261" s="58"/>
    </row>
    <row r="262" spans="1:13" ht="30">
      <c r="A262" s="58"/>
      <c r="B262" s="58"/>
      <c r="C262" s="15" t="s">
        <v>183</v>
      </c>
      <c r="D262" s="18">
        <v>27.94</v>
      </c>
      <c r="E262" s="18">
        <v>29.35</v>
      </c>
      <c r="F262" s="18" t="s">
        <v>27</v>
      </c>
      <c r="G262" s="22">
        <v>100</v>
      </c>
      <c r="H262" s="22">
        <f t="shared" si="76"/>
        <v>105.04652827487473</v>
      </c>
      <c r="I262" s="18">
        <v>29.35</v>
      </c>
      <c r="J262" s="18">
        <v>30.94</v>
      </c>
      <c r="K262" s="22">
        <f t="shared" si="78"/>
        <v>100</v>
      </c>
      <c r="L262" s="22">
        <f t="shared" si="77"/>
        <v>105.41737649063032</v>
      </c>
      <c r="M262" s="58"/>
    </row>
    <row r="263" spans="1:13">
      <c r="A263" s="58"/>
      <c r="B263" s="58"/>
      <c r="C263" s="15" t="s">
        <v>19</v>
      </c>
      <c r="D263" s="18">
        <v>29.56</v>
      </c>
      <c r="E263" s="18">
        <v>31.41</v>
      </c>
      <c r="F263" s="18" t="s">
        <v>27</v>
      </c>
      <c r="G263" s="22">
        <v>100</v>
      </c>
      <c r="H263" s="22">
        <f t="shared" si="76"/>
        <v>106.25845737483087</v>
      </c>
      <c r="I263" s="18">
        <v>31.41</v>
      </c>
      <c r="J263" s="18">
        <v>39.82</v>
      </c>
      <c r="K263" s="22">
        <f t="shared" si="78"/>
        <v>100</v>
      </c>
      <c r="L263" s="22">
        <f t="shared" si="77"/>
        <v>126.77491244826489</v>
      </c>
      <c r="M263" s="58"/>
    </row>
    <row r="264" spans="1:13" ht="30">
      <c r="A264" s="59"/>
      <c r="B264" s="59"/>
      <c r="C264" s="15" t="s">
        <v>51</v>
      </c>
      <c r="D264" s="18">
        <v>23.75</v>
      </c>
      <c r="E264" s="18">
        <v>25.08</v>
      </c>
      <c r="F264" s="18" t="s">
        <v>27</v>
      </c>
      <c r="G264" s="22">
        <v>100</v>
      </c>
      <c r="H264" s="22">
        <f t="shared" si="76"/>
        <v>105.59999999999998</v>
      </c>
      <c r="I264" s="18">
        <v>25.08</v>
      </c>
      <c r="J264" s="18">
        <v>26.44</v>
      </c>
      <c r="K264" s="22">
        <f t="shared" si="78"/>
        <v>100</v>
      </c>
      <c r="L264" s="22">
        <f t="shared" si="77"/>
        <v>105.42264752791071</v>
      </c>
      <c r="M264" s="59"/>
    </row>
    <row r="265" spans="1:13" ht="15" customHeight="1">
      <c r="A265" s="57">
        <v>3</v>
      </c>
      <c r="B265" s="57" t="s">
        <v>237</v>
      </c>
      <c r="C265" s="15" t="s">
        <v>18</v>
      </c>
      <c r="D265" s="18">
        <v>19.29</v>
      </c>
      <c r="E265" s="18">
        <v>20.32</v>
      </c>
      <c r="F265" s="18" t="s">
        <v>27</v>
      </c>
      <c r="G265" s="22">
        <v>100</v>
      </c>
      <c r="H265" s="22">
        <f>E265/D265*100</f>
        <v>105.33955417314671</v>
      </c>
      <c r="I265" s="18">
        <v>20.32</v>
      </c>
      <c r="J265" s="18">
        <v>90.86</v>
      </c>
      <c r="K265" s="22">
        <f t="shared" si="78"/>
        <v>100</v>
      </c>
      <c r="L265" s="22">
        <f t="shared" si="77"/>
        <v>447.14566929133861</v>
      </c>
      <c r="M265" s="57" t="s">
        <v>434</v>
      </c>
    </row>
    <row r="266" spans="1:13">
      <c r="A266" s="58"/>
      <c r="B266" s="58"/>
      <c r="C266" s="15" t="s">
        <v>19</v>
      </c>
      <c r="D266" s="18">
        <v>59.22</v>
      </c>
      <c r="E266" s="18">
        <v>63.36</v>
      </c>
      <c r="F266" s="18" t="s">
        <v>27</v>
      </c>
      <c r="G266" s="22">
        <v>100</v>
      </c>
      <c r="H266" s="22">
        <f t="shared" ref="H266:H278" si="79">E266/D266*100</f>
        <v>106.99088145896656</v>
      </c>
      <c r="I266" s="18">
        <v>63.36</v>
      </c>
      <c r="J266" s="18">
        <v>72.89</v>
      </c>
      <c r="K266" s="22">
        <f t="shared" si="78"/>
        <v>100</v>
      </c>
      <c r="L266" s="22">
        <f t="shared" si="77"/>
        <v>115.04103535353536</v>
      </c>
      <c r="M266" s="58"/>
    </row>
    <row r="267" spans="1:13" ht="30">
      <c r="A267" s="58"/>
      <c r="B267" s="58"/>
      <c r="C267" s="15" t="s">
        <v>50</v>
      </c>
      <c r="D267" s="18">
        <v>19.97</v>
      </c>
      <c r="E267" s="18">
        <v>21.08</v>
      </c>
      <c r="F267" s="18" t="s">
        <v>27</v>
      </c>
      <c r="G267" s="22">
        <v>100</v>
      </c>
      <c r="H267" s="22">
        <f t="shared" si="79"/>
        <v>105.55833750625938</v>
      </c>
      <c r="I267" s="18">
        <v>21.08</v>
      </c>
      <c r="J267" s="18">
        <v>22.22</v>
      </c>
      <c r="K267" s="22">
        <f t="shared" si="78"/>
        <v>100</v>
      </c>
      <c r="L267" s="22">
        <f t="shared" si="77"/>
        <v>105.4079696394687</v>
      </c>
      <c r="M267" s="58"/>
    </row>
    <row r="268" spans="1:13" ht="30">
      <c r="A268" s="59"/>
      <c r="B268" s="59"/>
      <c r="C268" s="15" t="s">
        <v>51</v>
      </c>
      <c r="D268" s="18">
        <v>27.37</v>
      </c>
      <c r="E268" s="18">
        <v>28.91</v>
      </c>
      <c r="F268" s="18" t="s">
        <v>27</v>
      </c>
      <c r="G268" s="22">
        <v>100</v>
      </c>
      <c r="H268" s="22">
        <f t="shared" si="79"/>
        <v>105.62659846547314</v>
      </c>
      <c r="I268" s="18">
        <v>28.91</v>
      </c>
      <c r="J268" s="18">
        <v>30.47</v>
      </c>
      <c r="K268" s="22">
        <f t="shared" si="78"/>
        <v>100</v>
      </c>
      <c r="L268" s="22">
        <f t="shared" si="77"/>
        <v>105.39605672777586</v>
      </c>
      <c r="M268" s="59"/>
    </row>
    <row r="269" spans="1:13" ht="15" customHeight="1">
      <c r="A269" s="57">
        <v>4</v>
      </c>
      <c r="B269" s="57" t="s">
        <v>390</v>
      </c>
      <c r="C269" s="15" t="s">
        <v>18</v>
      </c>
      <c r="D269" s="18">
        <v>52.44</v>
      </c>
      <c r="E269" s="18">
        <v>60.82</v>
      </c>
      <c r="F269" s="18" t="s">
        <v>27</v>
      </c>
      <c r="G269" s="22">
        <v>100</v>
      </c>
      <c r="H269" s="22">
        <f t="shared" si="79"/>
        <v>115.98016781083143</v>
      </c>
      <c r="I269" s="18" t="s">
        <v>27</v>
      </c>
      <c r="J269" s="18" t="s">
        <v>27</v>
      </c>
      <c r="K269" s="22" t="s">
        <v>27</v>
      </c>
      <c r="L269" s="22" t="s">
        <v>27</v>
      </c>
      <c r="M269" s="57" t="s">
        <v>450</v>
      </c>
    </row>
    <row r="270" spans="1:13" ht="30">
      <c r="A270" s="58"/>
      <c r="B270" s="58"/>
      <c r="C270" s="15" t="s">
        <v>22</v>
      </c>
      <c r="D270" s="18">
        <v>46.92</v>
      </c>
      <c r="E270" s="18">
        <v>49.55</v>
      </c>
      <c r="F270" s="18" t="s">
        <v>27</v>
      </c>
      <c r="G270" s="22">
        <v>100</v>
      </c>
      <c r="H270" s="22">
        <f t="shared" si="79"/>
        <v>105.60528559249786</v>
      </c>
      <c r="I270" s="18" t="s">
        <v>27</v>
      </c>
      <c r="J270" s="18" t="s">
        <v>27</v>
      </c>
      <c r="K270" s="22" t="s">
        <v>27</v>
      </c>
      <c r="L270" s="22" t="s">
        <v>27</v>
      </c>
      <c r="M270" s="58"/>
    </row>
    <row r="271" spans="1:13">
      <c r="A271" s="58"/>
      <c r="B271" s="58"/>
      <c r="C271" s="15" t="s">
        <v>19</v>
      </c>
      <c r="D271" s="18">
        <v>26.1</v>
      </c>
      <c r="E271" s="18">
        <v>32.340000000000003</v>
      </c>
      <c r="F271" s="18" t="s">
        <v>27</v>
      </c>
      <c r="G271" s="22">
        <v>100</v>
      </c>
      <c r="H271" s="22">
        <f t="shared" si="79"/>
        <v>123.90804597701151</v>
      </c>
      <c r="I271" s="18" t="s">
        <v>27</v>
      </c>
      <c r="J271" s="18" t="s">
        <v>27</v>
      </c>
      <c r="K271" s="22" t="s">
        <v>27</v>
      </c>
      <c r="L271" s="22" t="s">
        <v>27</v>
      </c>
      <c r="M271" s="58"/>
    </row>
    <row r="272" spans="1:13" ht="30">
      <c r="A272" s="59"/>
      <c r="B272" s="59"/>
      <c r="C272" s="15" t="s">
        <v>63</v>
      </c>
      <c r="D272" s="18">
        <v>25.03</v>
      </c>
      <c r="E272" s="18">
        <v>26.43</v>
      </c>
      <c r="F272" s="18" t="s">
        <v>27</v>
      </c>
      <c r="G272" s="22">
        <v>100</v>
      </c>
      <c r="H272" s="22">
        <f t="shared" si="79"/>
        <v>105.59328805433479</v>
      </c>
      <c r="I272" s="18" t="s">
        <v>27</v>
      </c>
      <c r="J272" s="18" t="s">
        <v>27</v>
      </c>
      <c r="K272" s="22" t="s">
        <v>27</v>
      </c>
      <c r="L272" s="22" t="s">
        <v>27</v>
      </c>
      <c r="M272" s="59"/>
    </row>
    <row r="273" spans="1:13" ht="15" customHeight="1">
      <c r="A273" s="57">
        <v>5</v>
      </c>
      <c r="B273" s="57" t="s">
        <v>366</v>
      </c>
      <c r="C273" s="15" t="s">
        <v>18</v>
      </c>
      <c r="D273" s="18">
        <v>49.58</v>
      </c>
      <c r="E273" s="18">
        <v>135.76</v>
      </c>
      <c r="F273" s="18" t="s">
        <v>27</v>
      </c>
      <c r="G273" s="22">
        <v>100</v>
      </c>
      <c r="H273" s="22">
        <f t="shared" si="79"/>
        <v>273.82008874546187</v>
      </c>
      <c r="I273" s="18">
        <v>135.76</v>
      </c>
      <c r="J273" s="18">
        <v>236.86</v>
      </c>
      <c r="K273" s="22">
        <f t="shared" si="78"/>
        <v>100</v>
      </c>
      <c r="L273" s="22">
        <f t="shared" si="77"/>
        <v>174.46965232763702</v>
      </c>
      <c r="M273" s="57" t="s">
        <v>429</v>
      </c>
    </row>
    <row r="274" spans="1:13" ht="30">
      <c r="A274" s="58"/>
      <c r="B274" s="58"/>
      <c r="C274" s="15" t="s">
        <v>22</v>
      </c>
      <c r="D274" s="18">
        <v>46.39</v>
      </c>
      <c r="E274" s="18">
        <v>48.99</v>
      </c>
      <c r="F274" s="18" t="s">
        <v>27</v>
      </c>
      <c r="G274" s="22">
        <v>100</v>
      </c>
      <c r="H274" s="22">
        <f t="shared" si="79"/>
        <v>105.60465617589998</v>
      </c>
      <c r="I274" s="18">
        <v>48.99</v>
      </c>
      <c r="J274" s="18">
        <v>51.64</v>
      </c>
      <c r="K274" s="22">
        <f t="shared" si="78"/>
        <v>100</v>
      </c>
      <c r="L274" s="22">
        <f t="shared" si="77"/>
        <v>105.40926719738721</v>
      </c>
      <c r="M274" s="58"/>
    </row>
    <row r="275" spans="1:13">
      <c r="A275" s="58"/>
      <c r="B275" s="58"/>
      <c r="C275" s="15" t="s">
        <v>19</v>
      </c>
      <c r="D275" s="18">
        <v>80.09</v>
      </c>
      <c r="E275" s="18">
        <v>118.01</v>
      </c>
      <c r="F275" s="18" t="s">
        <v>27</v>
      </c>
      <c r="G275" s="22">
        <v>100</v>
      </c>
      <c r="H275" s="22">
        <f t="shared" si="79"/>
        <v>147.34673492321139</v>
      </c>
      <c r="I275" s="18">
        <v>118.01</v>
      </c>
      <c r="J275" s="18">
        <v>121.58</v>
      </c>
      <c r="K275" s="22">
        <f t="shared" si="78"/>
        <v>100</v>
      </c>
      <c r="L275" s="22">
        <f t="shared" si="77"/>
        <v>103.0251673586984</v>
      </c>
      <c r="M275" s="58"/>
    </row>
    <row r="276" spans="1:13" ht="30">
      <c r="A276" s="59"/>
      <c r="B276" s="59"/>
      <c r="C276" s="19" t="s">
        <v>63</v>
      </c>
      <c r="D276" s="40">
        <v>28.81</v>
      </c>
      <c r="E276" s="40">
        <v>30.42</v>
      </c>
      <c r="F276" s="40" t="s">
        <v>27</v>
      </c>
      <c r="G276" s="41">
        <v>100</v>
      </c>
      <c r="H276" s="41">
        <f t="shared" si="79"/>
        <v>105.58833738285318</v>
      </c>
      <c r="I276" s="40">
        <v>30.42</v>
      </c>
      <c r="J276" s="18">
        <v>32.06</v>
      </c>
      <c r="K276" s="22">
        <f t="shared" si="78"/>
        <v>100</v>
      </c>
      <c r="L276" s="22">
        <f t="shared" si="77"/>
        <v>105.39119000657462</v>
      </c>
      <c r="M276" s="59"/>
    </row>
    <row r="277" spans="1:13" ht="30" customHeight="1">
      <c r="A277" s="57">
        <v>6</v>
      </c>
      <c r="B277" s="57" t="s">
        <v>379</v>
      </c>
      <c r="C277" s="15" t="s">
        <v>30</v>
      </c>
      <c r="D277" s="18">
        <v>8.66</v>
      </c>
      <c r="E277" s="18">
        <v>8.66</v>
      </c>
      <c r="F277" s="18" t="s">
        <v>27</v>
      </c>
      <c r="G277" s="22" t="s">
        <v>27</v>
      </c>
      <c r="H277" s="22">
        <f t="shared" si="79"/>
        <v>100</v>
      </c>
      <c r="I277" s="18" t="s">
        <v>27</v>
      </c>
      <c r="J277" s="18" t="s">
        <v>27</v>
      </c>
      <c r="K277" s="22" t="s">
        <v>27</v>
      </c>
      <c r="L277" s="22" t="s">
        <v>27</v>
      </c>
      <c r="M277" s="57" t="s">
        <v>451</v>
      </c>
    </row>
    <row r="278" spans="1:13" ht="30">
      <c r="A278" s="59"/>
      <c r="B278" s="59"/>
      <c r="C278" s="15" t="s">
        <v>31</v>
      </c>
      <c r="D278" s="18">
        <v>11.74</v>
      </c>
      <c r="E278" s="18">
        <v>11.74</v>
      </c>
      <c r="F278" s="18" t="s">
        <v>27</v>
      </c>
      <c r="G278" s="22" t="s">
        <v>27</v>
      </c>
      <c r="H278" s="22">
        <f t="shared" si="79"/>
        <v>100</v>
      </c>
      <c r="I278" s="18" t="s">
        <v>27</v>
      </c>
      <c r="J278" s="18" t="s">
        <v>27</v>
      </c>
      <c r="K278" s="22" t="s">
        <v>27</v>
      </c>
      <c r="L278" s="22" t="s">
        <v>27</v>
      </c>
      <c r="M278" s="59"/>
    </row>
    <row r="279" spans="1:13" ht="15" customHeight="1">
      <c r="A279" s="63" t="s">
        <v>6</v>
      </c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5"/>
      <c r="M279" s="57" t="s">
        <v>430</v>
      </c>
    </row>
    <row r="280" spans="1:13" ht="15" customHeight="1">
      <c r="A280" s="57">
        <v>7</v>
      </c>
      <c r="B280" s="57" t="s">
        <v>431</v>
      </c>
      <c r="C280" s="15" t="s">
        <v>18</v>
      </c>
      <c r="D280" s="18">
        <v>55.98</v>
      </c>
      <c r="E280" s="18">
        <v>59.79</v>
      </c>
      <c r="F280" s="18" t="s">
        <v>27</v>
      </c>
      <c r="G280" s="22">
        <v>100</v>
      </c>
      <c r="H280" s="22">
        <f t="shared" ref="H280:H282" si="80">E280/D280*100</f>
        <v>106.80600214362272</v>
      </c>
      <c r="I280" s="18">
        <v>71.75</v>
      </c>
      <c r="J280" s="18">
        <v>81.73</v>
      </c>
      <c r="K280" s="22">
        <f>I280/E280*100</f>
        <v>120.00334504097677</v>
      </c>
      <c r="L280" s="22">
        <f>J280/I280*100</f>
        <v>113.90940766550524</v>
      </c>
      <c r="M280" s="58"/>
    </row>
    <row r="281" spans="1:13" ht="46.5" customHeight="1">
      <c r="A281" s="59"/>
      <c r="B281" s="59"/>
      <c r="C281" s="15" t="s">
        <v>50</v>
      </c>
      <c r="D281" s="18">
        <v>49</v>
      </c>
      <c r="E281" s="18">
        <v>51.74</v>
      </c>
      <c r="F281" s="18" t="s">
        <v>27</v>
      </c>
      <c r="G281" s="22">
        <v>100</v>
      </c>
      <c r="H281" s="22">
        <f t="shared" si="80"/>
        <v>105.59183673469389</v>
      </c>
      <c r="I281" s="18">
        <v>51.74</v>
      </c>
      <c r="J281" s="18">
        <v>54.53</v>
      </c>
      <c r="K281" s="22">
        <f t="shared" ref="K281:K282" si="81">I281/E281*100</f>
        <v>100</v>
      </c>
      <c r="L281" s="22">
        <f t="shared" ref="L281:L282" si="82">J281/I281*100</f>
        <v>105.39234634712022</v>
      </c>
      <c r="M281" s="59"/>
    </row>
    <row r="282" spans="1:13" ht="45">
      <c r="A282" s="15">
        <v>8</v>
      </c>
      <c r="B282" s="21" t="s">
        <v>245</v>
      </c>
      <c r="C282" s="21" t="s">
        <v>18</v>
      </c>
      <c r="D282" s="18">
        <v>40.200000000000003</v>
      </c>
      <c r="E282" s="18">
        <v>42.45</v>
      </c>
      <c r="F282" s="18" t="s">
        <v>27</v>
      </c>
      <c r="G282" s="22">
        <v>100</v>
      </c>
      <c r="H282" s="22">
        <f t="shared" si="80"/>
        <v>105.59701492537314</v>
      </c>
      <c r="I282" s="18">
        <v>42.45</v>
      </c>
      <c r="J282" s="18">
        <v>44.03</v>
      </c>
      <c r="K282" s="22">
        <f t="shared" si="81"/>
        <v>100</v>
      </c>
      <c r="L282" s="22">
        <f t="shared" si="82"/>
        <v>103.72202591283863</v>
      </c>
      <c r="M282" s="15" t="s">
        <v>428</v>
      </c>
    </row>
    <row r="283" spans="1:13" ht="15" customHeight="1">
      <c r="A283" s="87" t="s">
        <v>152</v>
      </c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9"/>
      <c r="M283" s="57" t="s">
        <v>430</v>
      </c>
    </row>
    <row r="284" spans="1:13" ht="15" customHeight="1">
      <c r="A284" s="57">
        <v>9</v>
      </c>
      <c r="B284" s="57" t="str">
        <f>B280</f>
        <v>МУП Кинешемского муниципального района "Сириус" (без учета НДС) с 01.01.2021 НДС не облагается</v>
      </c>
      <c r="C284" s="15" t="s">
        <v>18</v>
      </c>
      <c r="D284" s="18">
        <v>46.2</v>
      </c>
      <c r="E284" s="18">
        <v>49.1</v>
      </c>
      <c r="F284" s="18" t="s">
        <v>27</v>
      </c>
      <c r="G284" s="22">
        <v>100</v>
      </c>
      <c r="H284" s="22">
        <f t="shared" ref="H284:H294" si="83">E284/D284*100</f>
        <v>106.27705627705627</v>
      </c>
      <c r="I284" s="18">
        <v>58.92</v>
      </c>
      <c r="J284" s="18">
        <v>73.77</v>
      </c>
      <c r="K284" s="22">
        <f>I284/E284*100</f>
        <v>120</v>
      </c>
      <c r="L284" s="22">
        <f>J284/I284*100</f>
        <v>125.20366598778003</v>
      </c>
      <c r="M284" s="58"/>
    </row>
    <row r="285" spans="1:13" ht="51.75" customHeight="1">
      <c r="A285" s="59"/>
      <c r="B285" s="59"/>
      <c r="C285" s="15" t="s">
        <v>50</v>
      </c>
      <c r="D285" s="18">
        <v>42.97</v>
      </c>
      <c r="E285" s="18">
        <v>45.38</v>
      </c>
      <c r="F285" s="18" t="s">
        <v>27</v>
      </c>
      <c r="G285" s="22">
        <v>100</v>
      </c>
      <c r="H285" s="22">
        <f t="shared" si="83"/>
        <v>105.60856411449851</v>
      </c>
      <c r="I285" s="18">
        <v>45.38</v>
      </c>
      <c r="J285" s="18">
        <v>47.83</v>
      </c>
      <c r="K285" s="22">
        <f t="shared" ref="K285:K291" si="84">I285/E285*100</f>
        <v>100</v>
      </c>
      <c r="L285" s="22">
        <f t="shared" ref="L285:L291" si="85">J285/I285*100</f>
        <v>105.39885412075802</v>
      </c>
      <c r="M285" s="59"/>
    </row>
    <row r="286" spans="1:13" ht="15" customHeight="1">
      <c r="A286" s="57">
        <v>10</v>
      </c>
      <c r="B286" s="57" t="s">
        <v>314</v>
      </c>
      <c r="C286" s="15" t="s">
        <v>18</v>
      </c>
      <c r="D286" s="18">
        <v>8.86</v>
      </c>
      <c r="E286" s="18">
        <v>9.34</v>
      </c>
      <c r="F286" s="18" t="s">
        <v>27</v>
      </c>
      <c r="G286" s="22">
        <v>100</v>
      </c>
      <c r="H286" s="22">
        <f t="shared" si="83"/>
        <v>105.41760722347631</v>
      </c>
      <c r="I286" s="18">
        <v>9.34</v>
      </c>
      <c r="J286" s="18">
        <v>9.6300000000000008</v>
      </c>
      <c r="K286" s="22">
        <f t="shared" si="84"/>
        <v>100</v>
      </c>
      <c r="L286" s="22">
        <f t="shared" si="85"/>
        <v>103.10492505353319</v>
      </c>
      <c r="M286" s="57" t="s">
        <v>428</v>
      </c>
    </row>
    <row r="287" spans="1:13" ht="30">
      <c r="A287" s="59"/>
      <c r="B287" s="59"/>
      <c r="C287" s="15" t="s">
        <v>183</v>
      </c>
      <c r="D287" s="18">
        <v>10.63</v>
      </c>
      <c r="E287" s="18">
        <v>11.21</v>
      </c>
      <c r="F287" s="18" t="s">
        <v>27</v>
      </c>
      <c r="G287" s="22">
        <v>100</v>
      </c>
      <c r="H287" s="22">
        <f t="shared" si="83"/>
        <v>105.45625587958607</v>
      </c>
      <c r="I287" s="18">
        <v>11.21</v>
      </c>
      <c r="J287" s="18">
        <v>11.56</v>
      </c>
      <c r="K287" s="22">
        <f t="shared" si="84"/>
        <v>100</v>
      </c>
      <c r="L287" s="22">
        <f t="shared" si="85"/>
        <v>103.12221231043711</v>
      </c>
      <c r="M287" s="58"/>
    </row>
    <row r="288" spans="1:13" ht="15" customHeight="1">
      <c r="A288" s="57">
        <v>11</v>
      </c>
      <c r="B288" s="57" t="s">
        <v>184</v>
      </c>
      <c r="C288" s="15" t="s">
        <v>18</v>
      </c>
      <c r="D288" s="18">
        <v>15.29</v>
      </c>
      <c r="E288" s="18">
        <v>15.52</v>
      </c>
      <c r="F288" s="18" t="s">
        <v>27</v>
      </c>
      <c r="G288" s="22">
        <v>100</v>
      </c>
      <c r="H288" s="22">
        <f t="shared" si="83"/>
        <v>101.50425114453891</v>
      </c>
      <c r="I288" s="18">
        <v>15.52</v>
      </c>
      <c r="J288" s="18">
        <v>16</v>
      </c>
      <c r="K288" s="22">
        <f t="shared" si="84"/>
        <v>100</v>
      </c>
      <c r="L288" s="22">
        <f t="shared" si="85"/>
        <v>103.09278350515466</v>
      </c>
      <c r="M288" s="58"/>
    </row>
    <row r="289" spans="1:13" s="3" customFormat="1" ht="30">
      <c r="A289" s="58"/>
      <c r="B289" s="58"/>
      <c r="C289" s="15" t="s">
        <v>22</v>
      </c>
      <c r="D289" s="18">
        <v>9.84</v>
      </c>
      <c r="E289" s="18">
        <v>10.39</v>
      </c>
      <c r="F289" s="18" t="s">
        <v>27</v>
      </c>
      <c r="G289" s="22">
        <v>100</v>
      </c>
      <c r="H289" s="22">
        <f t="shared" si="83"/>
        <v>105.58943089430895</v>
      </c>
      <c r="I289" s="18">
        <v>10.39</v>
      </c>
      <c r="J289" s="18">
        <v>10.95</v>
      </c>
      <c r="K289" s="22">
        <f t="shared" si="84"/>
        <v>100</v>
      </c>
      <c r="L289" s="22">
        <f t="shared" si="85"/>
        <v>105.38979788257939</v>
      </c>
      <c r="M289" s="58"/>
    </row>
    <row r="290" spans="1:13" s="3" customFormat="1">
      <c r="A290" s="58"/>
      <c r="B290" s="58"/>
      <c r="C290" s="15" t="s">
        <v>19</v>
      </c>
      <c r="D290" s="18">
        <v>8.5299999999999994</v>
      </c>
      <c r="E290" s="18">
        <v>9.73</v>
      </c>
      <c r="F290" s="18" t="s">
        <v>27</v>
      </c>
      <c r="G290" s="22">
        <v>100</v>
      </c>
      <c r="H290" s="22">
        <f t="shared" si="83"/>
        <v>114.06799531066825</v>
      </c>
      <c r="I290" s="18">
        <v>9.73</v>
      </c>
      <c r="J290" s="18">
        <v>9.92</v>
      </c>
      <c r="K290" s="22">
        <f t="shared" si="84"/>
        <v>100</v>
      </c>
      <c r="L290" s="22">
        <f t="shared" si="85"/>
        <v>101.95272353545735</v>
      </c>
      <c r="M290" s="58"/>
    </row>
    <row r="291" spans="1:13" s="3" customFormat="1" ht="30">
      <c r="A291" s="59"/>
      <c r="B291" s="59"/>
      <c r="C291" s="15" t="s">
        <v>63</v>
      </c>
      <c r="D291" s="18">
        <v>4.47</v>
      </c>
      <c r="E291" s="18">
        <v>4.72</v>
      </c>
      <c r="F291" s="18" t="s">
        <v>27</v>
      </c>
      <c r="G291" s="22">
        <v>100</v>
      </c>
      <c r="H291" s="22">
        <f t="shared" si="83"/>
        <v>105.59284116331096</v>
      </c>
      <c r="I291" s="18">
        <v>4.72</v>
      </c>
      <c r="J291" s="18">
        <v>4.97</v>
      </c>
      <c r="K291" s="22">
        <f t="shared" si="84"/>
        <v>100</v>
      </c>
      <c r="L291" s="22">
        <f t="shared" si="85"/>
        <v>105.29661016949152</v>
      </c>
      <c r="M291" s="59"/>
    </row>
    <row r="292" spans="1:13" s="3" customFormat="1" ht="15" customHeight="1">
      <c r="A292" s="87" t="s">
        <v>249</v>
      </c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9"/>
      <c r="M292" s="57" t="s">
        <v>430</v>
      </c>
    </row>
    <row r="293" spans="1:13" s="3" customFormat="1" ht="15" customHeight="1">
      <c r="A293" s="57">
        <v>12</v>
      </c>
      <c r="B293" s="57" t="s">
        <v>432</v>
      </c>
      <c r="C293" s="15" t="s">
        <v>18</v>
      </c>
      <c r="D293" s="18">
        <v>39.619999999999997</v>
      </c>
      <c r="E293" s="18">
        <v>41.76</v>
      </c>
      <c r="F293" s="18" t="s">
        <v>27</v>
      </c>
      <c r="G293" s="22">
        <v>100</v>
      </c>
      <c r="H293" s="22">
        <f t="shared" si="83"/>
        <v>105.40131246845029</v>
      </c>
      <c r="I293" s="18">
        <v>50.11</v>
      </c>
      <c r="J293" s="18">
        <v>56.58</v>
      </c>
      <c r="K293" s="22">
        <f>I293/E293*100</f>
        <v>119.99521072796935</v>
      </c>
      <c r="L293" s="22">
        <f>J293/I293*100</f>
        <v>112.91159449211735</v>
      </c>
      <c r="M293" s="58"/>
    </row>
    <row r="294" spans="1:13" s="3" customFormat="1" ht="36.75" customHeight="1">
      <c r="A294" s="59"/>
      <c r="B294" s="59"/>
      <c r="C294" s="15" t="s">
        <v>50</v>
      </c>
      <c r="D294" s="18">
        <v>47.54</v>
      </c>
      <c r="E294" s="18">
        <v>50.11</v>
      </c>
      <c r="F294" s="18" t="s">
        <v>27</v>
      </c>
      <c r="G294" s="22">
        <v>100</v>
      </c>
      <c r="H294" s="22">
        <f t="shared" si="83"/>
        <v>105.40597391670173</v>
      </c>
      <c r="I294" s="18">
        <v>50.11</v>
      </c>
      <c r="J294" s="18">
        <v>52.82</v>
      </c>
      <c r="K294" s="22">
        <f>I294/E294*100</f>
        <v>100</v>
      </c>
      <c r="L294" s="22">
        <f>J294/I294*100</f>
        <v>105.40810217521452</v>
      </c>
      <c r="M294" s="58"/>
    </row>
    <row r="295" spans="1:13" s="3" customFormat="1" ht="15" customHeight="1">
      <c r="A295" s="87" t="s">
        <v>7</v>
      </c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9"/>
      <c r="M295" s="58"/>
    </row>
    <row r="296" spans="1:13" s="3" customFormat="1" ht="15" customHeight="1">
      <c r="A296" s="57">
        <v>13</v>
      </c>
      <c r="B296" s="57" t="s">
        <v>433</v>
      </c>
      <c r="C296" s="15" t="s">
        <v>18</v>
      </c>
      <c r="D296" s="18">
        <v>39.07</v>
      </c>
      <c r="E296" s="18">
        <v>48.72</v>
      </c>
      <c r="F296" s="18" t="s">
        <v>27</v>
      </c>
      <c r="G296" s="22">
        <v>100</v>
      </c>
      <c r="H296" s="22">
        <f t="shared" ref="H296:H300" si="86">E296/D296*100</f>
        <v>124.69925774251342</v>
      </c>
      <c r="I296" s="18">
        <v>58.46</v>
      </c>
      <c r="J296" s="18">
        <v>62.89</v>
      </c>
      <c r="K296" s="22">
        <f>I296/E296*100</f>
        <v>119.99178981937604</v>
      </c>
      <c r="L296" s="22">
        <f>J296/I296*100</f>
        <v>107.57783099555252</v>
      </c>
      <c r="M296" s="58"/>
    </row>
    <row r="297" spans="1:13" s="3" customFormat="1" ht="30">
      <c r="A297" s="58"/>
      <c r="B297" s="58"/>
      <c r="C297" s="15" t="s">
        <v>50</v>
      </c>
      <c r="D297" s="18">
        <v>18.7</v>
      </c>
      <c r="E297" s="18">
        <v>19.739999999999998</v>
      </c>
      <c r="F297" s="18" t="s">
        <v>27</v>
      </c>
      <c r="G297" s="22">
        <v>100</v>
      </c>
      <c r="H297" s="22">
        <f t="shared" si="86"/>
        <v>105.56149732620321</v>
      </c>
      <c r="I297" s="18">
        <v>19.739999999999998</v>
      </c>
      <c r="J297" s="18">
        <v>20.81</v>
      </c>
      <c r="K297" s="22">
        <f t="shared" ref="K297:K300" si="87">I297/E297*100</f>
        <v>100</v>
      </c>
      <c r="L297" s="22">
        <f t="shared" ref="L297:L300" si="88">J297/I297*100</f>
        <v>105.42046605876394</v>
      </c>
      <c r="M297" s="58"/>
    </row>
    <row r="298" spans="1:13" s="3" customFormat="1">
      <c r="A298" s="58"/>
      <c r="B298" s="58"/>
      <c r="C298" s="15" t="s">
        <v>19</v>
      </c>
      <c r="D298" s="18">
        <v>45.17</v>
      </c>
      <c r="E298" s="18">
        <v>48.6</v>
      </c>
      <c r="F298" s="18" t="s">
        <v>27</v>
      </c>
      <c r="G298" s="22">
        <v>100</v>
      </c>
      <c r="H298" s="22">
        <f t="shared" si="86"/>
        <v>107.59353553243302</v>
      </c>
      <c r="I298" s="18">
        <v>53.65</v>
      </c>
      <c r="J298" s="18">
        <v>53.65</v>
      </c>
      <c r="K298" s="22">
        <f t="shared" si="87"/>
        <v>110.3909465020576</v>
      </c>
      <c r="L298" s="22">
        <f t="shared" si="88"/>
        <v>100</v>
      </c>
      <c r="M298" s="58"/>
    </row>
    <row r="299" spans="1:13" s="3" customFormat="1" ht="30">
      <c r="A299" s="59"/>
      <c r="B299" s="59"/>
      <c r="C299" s="15" t="s">
        <v>51</v>
      </c>
      <c r="D299" s="18">
        <v>32.96</v>
      </c>
      <c r="E299" s="18">
        <v>34.81</v>
      </c>
      <c r="F299" s="18" t="s">
        <v>27</v>
      </c>
      <c r="G299" s="22">
        <v>100</v>
      </c>
      <c r="H299" s="22">
        <f t="shared" si="86"/>
        <v>105.6128640776699</v>
      </c>
      <c r="I299" s="18">
        <v>34.81</v>
      </c>
      <c r="J299" s="18">
        <v>36.69</v>
      </c>
      <c r="K299" s="22">
        <f t="shared" si="87"/>
        <v>100</v>
      </c>
      <c r="L299" s="22">
        <f t="shared" si="88"/>
        <v>105.40074691180695</v>
      </c>
      <c r="M299" s="59"/>
    </row>
    <row r="300" spans="1:13" s="3" customFormat="1" ht="45">
      <c r="A300" s="15">
        <v>14</v>
      </c>
      <c r="B300" s="15" t="s">
        <v>153</v>
      </c>
      <c r="C300" s="15" t="s">
        <v>19</v>
      </c>
      <c r="D300" s="18">
        <v>21.36</v>
      </c>
      <c r="E300" s="18">
        <v>22.3</v>
      </c>
      <c r="F300" s="18" t="s">
        <v>27</v>
      </c>
      <c r="G300" s="22">
        <v>100</v>
      </c>
      <c r="H300" s="22">
        <f t="shared" si="86"/>
        <v>104.40074906367043</v>
      </c>
      <c r="I300" s="18">
        <v>22.3</v>
      </c>
      <c r="J300" s="18">
        <v>22.69</v>
      </c>
      <c r="K300" s="22">
        <f t="shared" si="87"/>
        <v>100</v>
      </c>
      <c r="L300" s="22">
        <f t="shared" si="88"/>
        <v>101.74887892376682</v>
      </c>
      <c r="M300" s="15" t="s">
        <v>428</v>
      </c>
    </row>
    <row r="301" spans="1:13" s="3" customFormat="1" ht="15" customHeight="1">
      <c r="A301" s="63" t="s">
        <v>185</v>
      </c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5"/>
      <c r="M301" s="57" t="s">
        <v>430</v>
      </c>
    </row>
    <row r="302" spans="1:13" ht="15" customHeight="1">
      <c r="A302" s="57">
        <v>15</v>
      </c>
      <c r="B302" s="57" t="str">
        <f>B280</f>
        <v>МУП Кинешемского муниципального района "Сириус" (без учета НДС) с 01.01.2021 НДС не облагается</v>
      </c>
      <c r="C302" s="15" t="s">
        <v>18</v>
      </c>
      <c r="D302" s="18">
        <v>58.47</v>
      </c>
      <c r="E302" s="18">
        <v>60.63</v>
      </c>
      <c r="F302" s="18" t="s">
        <v>27</v>
      </c>
      <c r="G302" s="22">
        <v>100</v>
      </c>
      <c r="H302" s="22">
        <f t="shared" ref="H302" si="89">E302/D302*100</f>
        <v>103.69420215495127</v>
      </c>
      <c r="I302" s="18">
        <v>70.989999999999995</v>
      </c>
      <c r="J302" s="18">
        <v>70.989999999999995</v>
      </c>
      <c r="K302" s="22">
        <f>I302/E302*100</f>
        <v>117.08725053603825</v>
      </c>
      <c r="L302" s="22">
        <f>J302/I302*100</f>
        <v>100</v>
      </c>
      <c r="M302" s="58"/>
    </row>
    <row r="303" spans="1:13" s="3" customFormat="1" ht="48.75" customHeight="1">
      <c r="A303" s="59"/>
      <c r="B303" s="59"/>
      <c r="C303" s="15" t="s">
        <v>50</v>
      </c>
      <c r="D303" s="18">
        <v>45.42</v>
      </c>
      <c r="E303" s="18">
        <v>47.96</v>
      </c>
      <c r="F303" s="18" t="s">
        <v>27</v>
      </c>
      <c r="G303" s="22">
        <v>100</v>
      </c>
      <c r="H303" s="22">
        <f t="shared" ref="H303:H307" si="90">E303/D303*100</f>
        <v>105.59225011008367</v>
      </c>
      <c r="I303" s="18">
        <v>47.96</v>
      </c>
      <c r="J303" s="18">
        <v>50.55</v>
      </c>
      <c r="K303" s="22">
        <f t="shared" ref="K303:K307" si="91">I303/E303*100</f>
        <v>100</v>
      </c>
      <c r="L303" s="22">
        <f t="shared" ref="L303:L307" si="92">J303/I303*100</f>
        <v>105.40033361134277</v>
      </c>
      <c r="M303" s="59"/>
    </row>
    <row r="304" spans="1:13" s="3" customFormat="1" ht="15" customHeight="1">
      <c r="A304" s="57">
        <v>16</v>
      </c>
      <c r="B304" s="57" t="s">
        <v>13</v>
      </c>
      <c r="C304" s="15" t="s">
        <v>18</v>
      </c>
      <c r="D304" s="18">
        <v>19.88</v>
      </c>
      <c r="E304" s="18">
        <v>20.84</v>
      </c>
      <c r="F304" s="18" t="s">
        <v>27</v>
      </c>
      <c r="G304" s="22">
        <v>100</v>
      </c>
      <c r="H304" s="22">
        <f t="shared" si="90"/>
        <v>104.82897384305836</v>
      </c>
      <c r="I304" s="18">
        <v>20.84</v>
      </c>
      <c r="J304" s="18">
        <v>22.33</v>
      </c>
      <c r="K304" s="22">
        <f t="shared" si="91"/>
        <v>100</v>
      </c>
      <c r="L304" s="22">
        <f t="shared" si="92"/>
        <v>107.14971209213051</v>
      </c>
      <c r="M304" s="57" t="s">
        <v>428</v>
      </c>
    </row>
    <row r="305" spans="1:13" s="3" customFormat="1" ht="30">
      <c r="A305" s="58"/>
      <c r="B305" s="58"/>
      <c r="C305" s="15" t="s">
        <v>50</v>
      </c>
      <c r="D305" s="18">
        <v>23.86</v>
      </c>
      <c r="E305" s="18">
        <v>25.01</v>
      </c>
      <c r="F305" s="18" t="s">
        <v>27</v>
      </c>
      <c r="G305" s="22">
        <v>100</v>
      </c>
      <c r="H305" s="22">
        <f t="shared" si="90"/>
        <v>104.81978206202851</v>
      </c>
      <c r="I305" s="18">
        <v>25.01</v>
      </c>
      <c r="J305" s="18">
        <v>26.36</v>
      </c>
      <c r="K305" s="22">
        <f t="shared" si="91"/>
        <v>100</v>
      </c>
      <c r="L305" s="22">
        <f t="shared" si="92"/>
        <v>105.39784086365454</v>
      </c>
      <c r="M305" s="58"/>
    </row>
    <row r="306" spans="1:13" s="3" customFormat="1">
      <c r="A306" s="58"/>
      <c r="B306" s="58"/>
      <c r="C306" s="15" t="s">
        <v>19</v>
      </c>
      <c r="D306" s="18">
        <v>11.78</v>
      </c>
      <c r="E306" s="18">
        <v>12.35</v>
      </c>
      <c r="F306" s="18" t="s">
        <v>27</v>
      </c>
      <c r="G306" s="22">
        <v>100</v>
      </c>
      <c r="H306" s="22">
        <f t="shared" si="90"/>
        <v>104.83870967741935</v>
      </c>
      <c r="I306" s="18">
        <v>12.35</v>
      </c>
      <c r="J306" s="18">
        <v>12.98</v>
      </c>
      <c r="K306" s="22">
        <f t="shared" si="91"/>
        <v>100</v>
      </c>
      <c r="L306" s="22">
        <f t="shared" si="92"/>
        <v>105.10121457489878</v>
      </c>
      <c r="M306" s="58"/>
    </row>
    <row r="307" spans="1:13" s="3" customFormat="1" ht="30">
      <c r="A307" s="59"/>
      <c r="B307" s="59"/>
      <c r="C307" s="15" t="s">
        <v>186</v>
      </c>
      <c r="D307" s="18">
        <v>14.14</v>
      </c>
      <c r="E307" s="18">
        <v>14.82</v>
      </c>
      <c r="F307" s="18" t="s">
        <v>27</v>
      </c>
      <c r="G307" s="22">
        <v>100</v>
      </c>
      <c r="H307" s="22">
        <f t="shared" si="90"/>
        <v>104.8090523338048</v>
      </c>
      <c r="I307" s="18">
        <v>14.82</v>
      </c>
      <c r="J307" s="18">
        <v>15.58</v>
      </c>
      <c r="K307" s="22">
        <f t="shared" si="91"/>
        <v>100</v>
      </c>
      <c r="L307" s="22">
        <f t="shared" si="92"/>
        <v>105.12820512820514</v>
      </c>
      <c r="M307" s="59"/>
    </row>
    <row r="308" spans="1:13" s="3" customFormat="1" ht="15" customHeight="1">
      <c r="A308" s="63" t="s">
        <v>187</v>
      </c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5"/>
      <c r="M308" s="57" t="s">
        <v>430</v>
      </c>
    </row>
    <row r="309" spans="1:13" ht="15" customHeight="1">
      <c r="A309" s="57">
        <v>17</v>
      </c>
      <c r="B309" s="57" t="s">
        <v>431</v>
      </c>
      <c r="C309" s="15" t="s">
        <v>18</v>
      </c>
      <c r="D309" s="18">
        <v>41.81</v>
      </c>
      <c r="E309" s="18">
        <v>49.81</v>
      </c>
      <c r="F309" s="18" t="s">
        <v>27</v>
      </c>
      <c r="G309" s="22">
        <v>100</v>
      </c>
      <c r="H309" s="22">
        <f t="shared" ref="H309" si="93">E309/D309*100</f>
        <v>119.13417842621384</v>
      </c>
      <c r="I309" s="18">
        <v>59.77</v>
      </c>
      <c r="J309" s="18">
        <v>60.98</v>
      </c>
      <c r="K309" s="22">
        <f>I309/E309*100</f>
        <v>119.99598474201967</v>
      </c>
      <c r="L309" s="22">
        <f>J309/I309*100</f>
        <v>102.02442697005185</v>
      </c>
      <c r="M309" s="58"/>
    </row>
    <row r="310" spans="1:13" ht="54.75" customHeight="1">
      <c r="A310" s="59"/>
      <c r="B310" s="59"/>
      <c r="C310" s="15" t="s">
        <v>50</v>
      </c>
      <c r="D310" s="18">
        <v>37.85</v>
      </c>
      <c r="E310" s="18">
        <v>39.97</v>
      </c>
      <c r="F310" s="18" t="s">
        <v>27</v>
      </c>
      <c r="G310" s="22">
        <v>100</v>
      </c>
      <c r="H310" s="22">
        <f t="shared" ref="H310" si="94">E310/D310*100</f>
        <v>105.60105680317039</v>
      </c>
      <c r="I310" s="18">
        <v>39.97</v>
      </c>
      <c r="J310" s="18">
        <v>42.13</v>
      </c>
      <c r="K310" s="22">
        <f>I310/E310*100</f>
        <v>100</v>
      </c>
      <c r="L310" s="22">
        <f>J310/I310*100</f>
        <v>105.40405303977984</v>
      </c>
      <c r="M310" s="59"/>
    </row>
    <row r="311" spans="1:13" ht="15" customHeight="1">
      <c r="A311" s="63" t="s">
        <v>56</v>
      </c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5"/>
    </row>
    <row r="312" spans="1:13" ht="15" customHeight="1">
      <c r="A312" s="57">
        <v>1</v>
      </c>
      <c r="B312" s="66" t="s">
        <v>292</v>
      </c>
      <c r="C312" s="15" t="s">
        <v>18</v>
      </c>
      <c r="D312" s="18">
        <v>46.23</v>
      </c>
      <c r="E312" s="18">
        <v>48.77</v>
      </c>
      <c r="F312" s="18" t="s">
        <v>27</v>
      </c>
      <c r="G312" s="22">
        <v>100</v>
      </c>
      <c r="H312" s="22">
        <f>E312/D312*100</f>
        <v>105.49426779147741</v>
      </c>
      <c r="I312" s="18">
        <v>48.77</v>
      </c>
      <c r="J312" s="18">
        <v>49.51</v>
      </c>
      <c r="K312" s="22">
        <f>I312/E312*100</f>
        <v>100</v>
      </c>
      <c r="L312" s="22">
        <f>J312/I312*100</f>
        <v>101.5173262251384</v>
      </c>
      <c r="M312" s="57" t="s">
        <v>452</v>
      </c>
    </row>
    <row r="313" spans="1:13" ht="30">
      <c r="A313" s="58"/>
      <c r="B313" s="67"/>
      <c r="C313" s="15" t="s">
        <v>214</v>
      </c>
      <c r="D313" s="18">
        <v>29.4</v>
      </c>
      <c r="E313" s="18">
        <v>31.05</v>
      </c>
      <c r="F313" s="18" t="s">
        <v>27</v>
      </c>
      <c r="G313" s="22">
        <v>100</v>
      </c>
      <c r="H313" s="22">
        <f>E313/D313*100</f>
        <v>105.6122448979592</v>
      </c>
      <c r="I313" s="18">
        <v>31.05</v>
      </c>
      <c r="J313" s="18">
        <v>32.729999999999997</v>
      </c>
      <c r="K313" s="22">
        <f>I313/E313*100</f>
        <v>100</v>
      </c>
      <c r="L313" s="22">
        <f>J313/I313*100</f>
        <v>105.41062801932367</v>
      </c>
      <c r="M313" s="58"/>
    </row>
    <row r="314" spans="1:13">
      <c r="A314" s="58"/>
      <c r="B314" s="67"/>
      <c r="C314" s="15" t="s">
        <v>19</v>
      </c>
      <c r="D314" s="18">
        <v>88.75</v>
      </c>
      <c r="E314" s="18">
        <v>92.98</v>
      </c>
      <c r="F314" s="18" t="s">
        <v>27</v>
      </c>
      <c r="G314" s="22">
        <v>91.83098591549296</v>
      </c>
      <c r="H314" s="22">
        <f t="shared" ref="H314:H316" si="95">E314/D314*100</f>
        <v>104.76619718309858</v>
      </c>
      <c r="I314" s="18">
        <v>92.98</v>
      </c>
      <c r="J314" s="18">
        <v>94.88</v>
      </c>
      <c r="K314" s="22">
        <f t="shared" ref="K314:K315" si="96">I314/E314*100</f>
        <v>100</v>
      </c>
      <c r="L314" s="22">
        <f t="shared" ref="L314:L315" si="97">J314/I314*100</f>
        <v>102.04345020434502</v>
      </c>
      <c r="M314" s="58"/>
    </row>
    <row r="315" spans="1:13" ht="30">
      <c r="A315" s="59"/>
      <c r="B315" s="68"/>
      <c r="C315" s="15" t="s">
        <v>215</v>
      </c>
      <c r="D315" s="18">
        <v>57.31</v>
      </c>
      <c r="E315" s="18">
        <v>60.52</v>
      </c>
      <c r="F315" s="18" t="s">
        <v>27</v>
      </c>
      <c r="G315" s="22">
        <v>100</v>
      </c>
      <c r="H315" s="22">
        <f t="shared" si="95"/>
        <v>105.60111673355435</v>
      </c>
      <c r="I315" s="18">
        <v>60.52</v>
      </c>
      <c r="J315" s="18">
        <v>63.79</v>
      </c>
      <c r="K315" s="22">
        <f t="shared" si="96"/>
        <v>100</v>
      </c>
      <c r="L315" s="22">
        <f t="shared" si="97"/>
        <v>105.40317250495703</v>
      </c>
      <c r="M315" s="59"/>
    </row>
    <row r="316" spans="1:13" ht="57.75" customHeight="1">
      <c r="A316" s="15">
        <v>2</v>
      </c>
      <c r="B316" s="15" t="s">
        <v>188</v>
      </c>
      <c r="C316" s="15" t="s">
        <v>19</v>
      </c>
      <c r="D316" s="18">
        <v>40.67</v>
      </c>
      <c r="E316" s="18">
        <v>41.05</v>
      </c>
      <c r="F316" s="18" t="s">
        <v>27</v>
      </c>
      <c r="G316" s="22">
        <v>100</v>
      </c>
      <c r="H316" s="22">
        <f t="shared" si="95"/>
        <v>100.93434964347183</v>
      </c>
      <c r="I316" s="18" t="s">
        <v>27</v>
      </c>
      <c r="J316" s="18" t="s">
        <v>27</v>
      </c>
      <c r="K316" s="22" t="s">
        <v>27</v>
      </c>
      <c r="L316" s="22" t="s">
        <v>27</v>
      </c>
      <c r="M316" s="15" t="s">
        <v>261</v>
      </c>
    </row>
    <row r="317" spans="1:13" ht="15" customHeight="1">
      <c r="A317" s="71" t="s">
        <v>189</v>
      </c>
      <c r="B317" s="72"/>
      <c r="C317" s="73"/>
      <c r="D317" s="18"/>
      <c r="E317" s="18"/>
      <c r="F317" s="18" t="s">
        <v>27</v>
      </c>
      <c r="G317" s="15"/>
      <c r="H317" s="15"/>
      <c r="I317" s="18"/>
      <c r="J317" s="18"/>
      <c r="K317" s="15"/>
      <c r="L317" s="15"/>
      <c r="M317" s="15"/>
    </row>
    <row r="318" spans="1:13" ht="15" customHeight="1">
      <c r="A318" s="57">
        <v>3</v>
      </c>
      <c r="B318" s="57" t="s">
        <v>292</v>
      </c>
      <c r="C318" s="15" t="s">
        <v>18</v>
      </c>
      <c r="D318" s="18">
        <v>65.09</v>
      </c>
      <c r="E318" s="18">
        <v>67.25</v>
      </c>
      <c r="F318" s="18" t="s">
        <v>27</v>
      </c>
      <c r="G318" s="22">
        <v>100</v>
      </c>
      <c r="H318" s="22">
        <f t="shared" ref="H318:H319" si="98">E318/D318*100</f>
        <v>103.31848210170533</v>
      </c>
      <c r="I318" s="18">
        <v>67.25</v>
      </c>
      <c r="J318" s="18">
        <v>72.77</v>
      </c>
      <c r="K318" s="22">
        <f t="shared" ref="K318:K319" si="99">I318/E318*100</f>
        <v>100</v>
      </c>
      <c r="L318" s="22">
        <f t="shared" ref="L318:L319" si="100">J318/I318*100</f>
        <v>108.2081784386617</v>
      </c>
      <c r="M318" s="57" t="s">
        <v>452</v>
      </c>
    </row>
    <row r="319" spans="1:13" ht="33.75" customHeight="1">
      <c r="A319" s="59"/>
      <c r="B319" s="59"/>
      <c r="C319" s="15" t="s">
        <v>214</v>
      </c>
      <c r="D319" s="18">
        <v>49.1</v>
      </c>
      <c r="E319" s="18">
        <v>51.85</v>
      </c>
      <c r="F319" s="18" t="s">
        <v>27</v>
      </c>
      <c r="G319" s="22">
        <v>100</v>
      </c>
      <c r="H319" s="22">
        <f t="shared" si="98"/>
        <v>105.60081466395113</v>
      </c>
      <c r="I319" s="18">
        <v>51.85</v>
      </c>
      <c r="J319" s="18">
        <v>54.65</v>
      </c>
      <c r="K319" s="22">
        <f t="shared" si="99"/>
        <v>100</v>
      </c>
      <c r="L319" s="22">
        <f t="shared" si="100"/>
        <v>105.40019286403086</v>
      </c>
      <c r="M319" s="59"/>
    </row>
    <row r="320" spans="1:13" ht="15" customHeight="1">
      <c r="A320" s="71" t="s">
        <v>190</v>
      </c>
      <c r="B320" s="72"/>
      <c r="C320" s="73"/>
      <c r="D320" s="18"/>
      <c r="E320" s="18"/>
      <c r="F320" s="18"/>
      <c r="G320" s="15"/>
      <c r="H320" s="15"/>
      <c r="I320" s="18"/>
      <c r="J320" s="18"/>
      <c r="K320" s="15"/>
      <c r="L320" s="15"/>
      <c r="M320" s="15"/>
    </row>
    <row r="321" spans="1:13" ht="30" customHeight="1">
      <c r="A321" s="57">
        <v>4</v>
      </c>
      <c r="B321" s="57" t="s">
        <v>292</v>
      </c>
      <c r="C321" s="15" t="s">
        <v>105</v>
      </c>
      <c r="D321" s="18">
        <v>65.09</v>
      </c>
      <c r="E321" s="18">
        <v>67.25</v>
      </c>
      <c r="F321" s="18" t="s">
        <v>27</v>
      </c>
      <c r="G321" s="22">
        <v>100</v>
      </c>
      <c r="H321" s="22">
        <f t="shared" ref="H321:H328" si="101">E321/D321*100</f>
        <v>103.31848210170533</v>
      </c>
      <c r="I321" s="18">
        <v>67.25</v>
      </c>
      <c r="J321" s="18">
        <v>72.77</v>
      </c>
      <c r="K321" s="22">
        <f t="shared" ref="K321:K328" si="102">I321/E321*100</f>
        <v>100</v>
      </c>
      <c r="L321" s="22">
        <f t="shared" ref="L321:L328" si="103">J321/I321*100</f>
        <v>108.2081784386617</v>
      </c>
      <c r="M321" s="57" t="s">
        <v>452</v>
      </c>
    </row>
    <row r="322" spans="1:13" ht="45">
      <c r="A322" s="58"/>
      <c r="B322" s="58"/>
      <c r="C322" s="15" t="s">
        <v>293</v>
      </c>
      <c r="D322" s="18">
        <v>37.67</v>
      </c>
      <c r="E322" s="18">
        <v>39.78</v>
      </c>
      <c r="F322" s="18" t="s">
        <v>27</v>
      </c>
      <c r="G322" s="22">
        <v>100</v>
      </c>
      <c r="H322" s="22">
        <f t="shared" si="101"/>
        <v>105.60127422352004</v>
      </c>
      <c r="I322" s="18">
        <v>39.78</v>
      </c>
      <c r="J322" s="18">
        <v>41.93</v>
      </c>
      <c r="K322" s="22">
        <f t="shared" si="102"/>
        <v>100</v>
      </c>
      <c r="L322" s="22">
        <f t="shared" si="103"/>
        <v>105.40472599296129</v>
      </c>
      <c r="M322" s="58"/>
    </row>
    <row r="323" spans="1:13" ht="30">
      <c r="A323" s="58"/>
      <c r="B323" s="58"/>
      <c r="C323" s="15" t="s">
        <v>106</v>
      </c>
      <c r="D323" s="18">
        <v>65.09</v>
      </c>
      <c r="E323" s="18">
        <v>67.25</v>
      </c>
      <c r="F323" s="18" t="s">
        <v>27</v>
      </c>
      <c r="G323" s="22">
        <v>100</v>
      </c>
      <c r="H323" s="22">
        <f t="shared" si="101"/>
        <v>103.31848210170533</v>
      </c>
      <c r="I323" s="18">
        <v>67.25</v>
      </c>
      <c r="J323" s="18">
        <v>72.77</v>
      </c>
      <c r="K323" s="22">
        <f t="shared" si="102"/>
        <v>100</v>
      </c>
      <c r="L323" s="22">
        <f t="shared" si="103"/>
        <v>108.2081784386617</v>
      </c>
      <c r="M323" s="58"/>
    </row>
    <row r="324" spans="1:13" ht="45">
      <c r="A324" s="58"/>
      <c r="B324" s="58"/>
      <c r="C324" s="15" t="s">
        <v>294</v>
      </c>
      <c r="D324" s="18">
        <v>51.7</v>
      </c>
      <c r="E324" s="18">
        <v>54.6</v>
      </c>
      <c r="F324" s="18" t="s">
        <v>27</v>
      </c>
      <c r="G324" s="22">
        <v>100</v>
      </c>
      <c r="H324" s="22">
        <f t="shared" si="101"/>
        <v>105.60928433268859</v>
      </c>
      <c r="I324" s="18">
        <v>54.6</v>
      </c>
      <c r="J324" s="18">
        <v>57.55</v>
      </c>
      <c r="K324" s="22">
        <f t="shared" si="102"/>
        <v>100</v>
      </c>
      <c r="L324" s="22">
        <f t="shared" si="103"/>
        <v>105.40293040293041</v>
      </c>
      <c r="M324" s="58"/>
    </row>
    <row r="325" spans="1:13" ht="30">
      <c r="A325" s="58"/>
      <c r="B325" s="58"/>
      <c r="C325" s="15" t="s">
        <v>108</v>
      </c>
      <c r="D325" s="18">
        <v>65.09</v>
      </c>
      <c r="E325" s="18">
        <v>67.25</v>
      </c>
      <c r="F325" s="18" t="s">
        <v>27</v>
      </c>
      <c r="G325" s="22">
        <v>100</v>
      </c>
      <c r="H325" s="22">
        <f t="shared" si="101"/>
        <v>103.31848210170533</v>
      </c>
      <c r="I325" s="18">
        <v>67.25</v>
      </c>
      <c r="J325" s="18">
        <v>72.77</v>
      </c>
      <c r="K325" s="22">
        <f t="shared" si="102"/>
        <v>100</v>
      </c>
      <c r="L325" s="22">
        <f t="shared" si="103"/>
        <v>108.2081784386617</v>
      </c>
      <c r="M325" s="58"/>
    </row>
    <row r="326" spans="1:13" ht="45">
      <c r="A326" s="58"/>
      <c r="B326" s="58"/>
      <c r="C326" s="15" t="s">
        <v>295</v>
      </c>
      <c r="D326" s="18">
        <v>20.190000000000001</v>
      </c>
      <c r="E326" s="18">
        <v>21.32</v>
      </c>
      <c r="F326" s="18" t="s">
        <v>27</v>
      </c>
      <c r="G326" s="22">
        <v>100</v>
      </c>
      <c r="H326" s="22">
        <f t="shared" si="101"/>
        <v>105.59683011391779</v>
      </c>
      <c r="I326" s="18">
        <v>21.32</v>
      </c>
      <c r="J326" s="18">
        <v>22.47</v>
      </c>
      <c r="K326" s="22">
        <f t="shared" si="102"/>
        <v>100</v>
      </c>
      <c r="L326" s="22">
        <f t="shared" si="103"/>
        <v>105.39399624765477</v>
      </c>
      <c r="M326" s="58"/>
    </row>
    <row r="327" spans="1:13" ht="45">
      <c r="A327" s="58"/>
      <c r="B327" s="58"/>
      <c r="C327" s="15" t="s">
        <v>107</v>
      </c>
      <c r="D327" s="18">
        <v>17.329999999999998</v>
      </c>
      <c r="E327" s="18">
        <v>18.649999999999999</v>
      </c>
      <c r="F327" s="18" t="s">
        <v>27</v>
      </c>
      <c r="G327" s="22">
        <v>100</v>
      </c>
      <c r="H327" s="22">
        <f>E327/D327*100</f>
        <v>107.61684939411424</v>
      </c>
      <c r="I327" s="18">
        <v>18.649999999999999</v>
      </c>
      <c r="J327" s="18">
        <v>20.329999999999998</v>
      </c>
      <c r="K327" s="22">
        <f t="shared" si="102"/>
        <v>100</v>
      </c>
      <c r="L327" s="22">
        <f t="shared" si="103"/>
        <v>109.00804289544234</v>
      </c>
      <c r="M327" s="58"/>
    </row>
    <row r="328" spans="1:13" ht="60">
      <c r="A328" s="59"/>
      <c r="B328" s="59"/>
      <c r="C328" s="15" t="s">
        <v>296</v>
      </c>
      <c r="D328" s="18">
        <v>16.71</v>
      </c>
      <c r="E328" s="18">
        <v>17.649999999999999</v>
      </c>
      <c r="F328" s="18" t="s">
        <v>27</v>
      </c>
      <c r="G328" s="22">
        <v>100</v>
      </c>
      <c r="H328" s="22">
        <f t="shared" si="101"/>
        <v>105.62537402752841</v>
      </c>
      <c r="I328" s="18">
        <v>17.649999999999999</v>
      </c>
      <c r="J328" s="18">
        <v>18.600000000000001</v>
      </c>
      <c r="K328" s="22">
        <f t="shared" si="102"/>
        <v>100</v>
      </c>
      <c r="L328" s="22">
        <f t="shared" si="103"/>
        <v>105.38243626062325</v>
      </c>
      <c r="M328" s="59"/>
    </row>
    <row r="329" spans="1:13" ht="15" customHeight="1">
      <c r="A329" s="71" t="s">
        <v>191</v>
      </c>
      <c r="B329" s="72"/>
      <c r="C329" s="73"/>
      <c r="D329" s="18"/>
      <c r="E329" s="18"/>
      <c r="F329" s="18"/>
      <c r="G329" s="15"/>
      <c r="H329" s="15"/>
      <c r="I329" s="18"/>
      <c r="J329" s="18"/>
      <c r="K329" s="15"/>
      <c r="L329" s="15"/>
      <c r="M329" s="15"/>
    </row>
    <row r="330" spans="1:13" ht="15" customHeight="1">
      <c r="A330" s="57">
        <v>5</v>
      </c>
      <c r="B330" s="57" t="s">
        <v>292</v>
      </c>
      <c r="C330" s="15" t="s">
        <v>18</v>
      </c>
      <c r="D330" s="18">
        <v>41.5</v>
      </c>
      <c r="E330" s="18">
        <v>44.78</v>
      </c>
      <c r="F330" s="18" t="s">
        <v>27</v>
      </c>
      <c r="G330" s="22">
        <v>100</v>
      </c>
      <c r="H330" s="22">
        <f t="shared" ref="H330:H333" si="104">E330/D330*100</f>
        <v>107.90361445783132</v>
      </c>
      <c r="I330" s="18">
        <v>44.78</v>
      </c>
      <c r="J330" s="18">
        <v>48.46</v>
      </c>
      <c r="K330" s="22">
        <f t="shared" ref="K330:K333" si="105">I330/E330*100</f>
        <v>100</v>
      </c>
      <c r="L330" s="22">
        <f t="shared" ref="L330:L333" si="106">J330/I330*100</f>
        <v>108.2179544439482</v>
      </c>
      <c r="M330" s="57" t="s">
        <v>452</v>
      </c>
    </row>
    <row r="331" spans="1:13" ht="30">
      <c r="A331" s="58"/>
      <c r="B331" s="58"/>
      <c r="C331" s="15" t="s">
        <v>214</v>
      </c>
      <c r="D331" s="18">
        <v>36.54</v>
      </c>
      <c r="E331" s="18">
        <v>38.590000000000003</v>
      </c>
      <c r="F331" s="18" t="s">
        <v>27</v>
      </c>
      <c r="G331" s="22">
        <v>100</v>
      </c>
      <c r="H331" s="22">
        <f t="shared" si="104"/>
        <v>105.61029009304872</v>
      </c>
      <c r="I331" s="18">
        <v>38.590000000000003</v>
      </c>
      <c r="J331" s="18">
        <v>40.67</v>
      </c>
      <c r="K331" s="22">
        <f t="shared" si="105"/>
        <v>100</v>
      </c>
      <c r="L331" s="22">
        <f t="shared" si="106"/>
        <v>105.38999740865509</v>
      </c>
      <c r="M331" s="58"/>
    </row>
    <row r="332" spans="1:13">
      <c r="A332" s="58"/>
      <c r="B332" s="58"/>
      <c r="C332" s="15" t="s">
        <v>19</v>
      </c>
      <c r="D332" s="18">
        <v>23.68</v>
      </c>
      <c r="E332" s="18">
        <v>24.95</v>
      </c>
      <c r="F332" s="18" t="s">
        <v>27</v>
      </c>
      <c r="G332" s="22">
        <v>100</v>
      </c>
      <c r="H332" s="22">
        <f t="shared" si="104"/>
        <v>105.36317567567568</v>
      </c>
      <c r="I332" s="18">
        <v>24.95</v>
      </c>
      <c r="J332" s="18">
        <v>25.48</v>
      </c>
      <c r="K332" s="22">
        <f t="shared" si="105"/>
        <v>100</v>
      </c>
      <c r="L332" s="22">
        <f t="shared" si="106"/>
        <v>102.124248496994</v>
      </c>
      <c r="M332" s="58"/>
    </row>
    <row r="333" spans="1:13" ht="30">
      <c r="A333" s="59"/>
      <c r="B333" s="59"/>
      <c r="C333" s="15" t="s">
        <v>215</v>
      </c>
      <c r="D333" s="18">
        <v>18.3</v>
      </c>
      <c r="E333" s="18">
        <v>19.32</v>
      </c>
      <c r="F333" s="18" t="s">
        <v>27</v>
      </c>
      <c r="G333" s="22">
        <v>100</v>
      </c>
      <c r="H333" s="22">
        <f t="shared" si="104"/>
        <v>105.57377049180327</v>
      </c>
      <c r="I333" s="18">
        <v>19.32</v>
      </c>
      <c r="J333" s="18">
        <v>20.36</v>
      </c>
      <c r="K333" s="22">
        <f t="shared" si="105"/>
        <v>100</v>
      </c>
      <c r="L333" s="22">
        <f t="shared" si="106"/>
        <v>105.38302277432712</v>
      </c>
      <c r="M333" s="59"/>
    </row>
    <row r="334" spans="1:13" ht="15" customHeight="1">
      <c r="A334" s="71" t="s">
        <v>192</v>
      </c>
      <c r="B334" s="72"/>
      <c r="C334" s="73"/>
      <c r="D334" s="18"/>
      <c r="E334" s="18"/>
      <c r="F334" s="18"/>
      <c r="G334" s="15"/>
      <c r="H334" s="15"/>
      <c r="I334" s="18"/>
      <c r="J334" s="18"/>
      <c r="K334" s="15"/>
      <c r="L334" s="15"/>
      <c r="M334" s="15"/>
    </row>
    <row r="335" spans="1:13" ht="15" customHeight="1">
      <c r="A335" s="57">
        <v>6</v>
      </c>
      <c r="B335" s="57" t="s">
        <v>292</v>
      </c>
      <c r="C335" s="15" t="s">
        <v>113</v>
      </c>
      <c r="D335" s="18">
        <v>36.49</v>
      </c>
      <c r="E335" s="18">
        <v>39.450000000000003</v>
      </c>
      <c r="F335" s="18" t="s">
        <v>27</v>
      </c>
      <c r="G335" s="22">
        <v>100</v>
      </c>
      <c r="H335" s="22">
        <f t="shared" ref="H335:H346" si="107">E335/D335*100</f>
        <v>108.11181145519319</v>
      </c>
      <c r="I335" s="18">
        <v>39.450000000000003</v>
      </c>
      <c r="J335" s="18">
        <v>41.51</v>
      </c>
      <c r="K335" s="22">
        <f t="shared" ref="K335:K350" si="108">I335/E335*100</f>
        <v>100</v>
      </c>
      <c r="L335" s="22">
        <f t="shared" ref="L335:L350" si="109">J335/I335*100</f>
        <v>105.22179974651455</v>
      </c>
      <c r="M335" s="57" t="s">
        <v>452</v>
      </c>
    </row>
    <row r="336" spans="1:13" ht="30">
      <c r="A336" s="58"/>
      <c r="B336" s="58"/>
      <c r="C336" s="15" t="s">
        <v>115</v>
      </c>
      <c r="D336" s="18">
        <v>32.46</v>
      </c>
      <c r="E336" s="18">
        <v>34.28</v>
      </c>
      <c r="F336" s="18" t="s">
        <v>27</v>
      </c>
      <c r="G336" s="22">
        <v>100</v>
      </c>
      <c r="H336" s="22">
        <f t="shared" si="107"/>
        <v>105.60690080098583</v>
      </c>
      <c r="I336" s="18">
        <v>34.28</v>
      </c>
      <c r="J336" s="18">
        <v>36.130000000000003</v>
      </c>
      <c r="K336" s="22">
        <f t="shared" si="108"/>
        <v>100</v>
      </c>
      <c r="L336" s="22">
        <f t="shared" si="109"/>
        <v>105.39673278879813</v>
      </c>
      <c r="M336" s="58"/>
    </row>
    <row r="337" spans="1:13" ht="30">
      <c r="A337" s="58"/>
      <c r="B337" s="58"/>
      <c r="C337" s="15" t="s">
        <v>114</v>
      </c>
      <c r="D337" s="18">
        <v>67.17</v>
      </c>
      <c r="E337" s="18">
        <v>71.849999999999994</v>
      </c>
      <c r="F337" s="18" t="s">
        <v>27</v>
      </c>
      <c r="G337" s="22">
        <v>100</v>
      </c>
      <c r="H337" s="22">
        <f t="shared" si="107"/>
        <v>106.96739615899955</v>
      </c>
      <c r="I337" s="18">
        <v>71.849999999999994</v>
      </c>
      <c r="J337" s="18">
        <v>77</v>
      </c>
      <c r="K337" s="22">
        <f t="shared" si="108"/>
        <v>100</v>
      </c>
      <c r="L337" s="22">
        <f t="shared" si="109"/>
        <v>107.1677105080028</v>
      </c>
      <c r="M337" s="58"/>
    </row>
    <row r="338" spans="1:13" ht="30">
      <c r="A338" s="58"/>
      <c r="B338" s="58"/>
      <c r="C338" s="15" t="s">
        <v>205</v>
      </c>
      <c r="D338" s="18">
        <v>51.94</v>
      </c>
      <c r="E338" s="18">
        <v>54.85</v>
      </c>
      <c r="F338" s="18" t="s">
        <v>27</v>
      </c>
      <c r="G338" s="22">
        <v>100</v>
      </c>
      <c r="H338" s="22">
        <f t="shared" si="107"/>
        <v>105.60261840585292</v>
      </c>
      <c r="I338" s="18">
        <v>54.85</v>
      </c>
      <c r="J338" s="18">
        <v>57.81</v>
      </c>
      <c r="K338" s="22">
        <f t="shared" si="108"/>
        <v>100</v>
      </c>
      <c r="L338" s="22">
        <f t="shared" si="109"/>
        <v>105.39653600729262</v>
      </c>
      <c r="M338" s="58"/>
    </row>
    <row r="339" spans="1:13" ht="30">
      <c r="A339" s="58"/>
      <c r="B339" s="58"/>
      <c r="C339" s="15" t="s">
        <v>111</v>
      </c>
      <c r="D339" s="18">
        <v>123.73</v>
      </c>
      <c r="E339" s="18">
        <v>139.25</v>
      </c>
      <c r="F339" s="18" t="s">
        <v>27</v>
      </c>
      <c r="G339" s="22">
        <v>100</v>
      </c>
      <c r="H339" s="22">
        <f t="shared" si="107"/>
        <v>112.54344136426089</v>
      </c>
      <c r="I339" s="18">
        <v>139.25</v>
      </c>
      <c r="J339" s="18">
        <v>146.5</v>
      </c>
      <c r="K339" s="22">
        <f t="shared" si="108"/>
        <v>100</v>
      </c>
      <c r="L339" s="22">
        <f t="shared" si="109"/>
        <v>105.2064631956912</v>
      </c>
      <c r="M339" s="58"/>
    </row>
    <row r="340" spans="1:13" ht="30">
      <c r="A340" s="58"/>
      <c r="B340" s="58"/>
      <c r="C340" s="15" t="s">
        <v>193</v>
      </c>
      <c r="D340" s="18">
        <v>53.26</v>
      </c>
      <c r="E340" s="18">
        <v>56.24</v>
      </c>
      <c r="F340" s="18" t="s">
        <v>27</v>
      </c>
      <c r="G340" s="22">
        <v>100</v>
      </c>
      <c r="H340" s="22">
        <f t="shared" si="107"/>
        <v>105.59519339091253</v>
      </c>
      <c r="I340" s="18">
        <v>56.24</v>
      </c>
      <c r="J340" s="18">
        <v>59.28</v>
      </c>
      <c r="K340" s="22">
        <f t="shared" si="108"/>
        <v>100</v>
      </c>
      <c r="L340" s="22">
        <f t="shared" si="109"/>
        <v>105.40540540540539</v>
      </c>
      <c r="M340" s="58"/>
    </row>
    <row r="341" spans="1:13" ht="30">
      <c r="A341" s="58"/>
      <c r="B341" s="58"/>
      <c r="C341" s="15" t="s">
        <v>112</v>
      </c>
      <c r="D341" s="18">
        <v>27.51</v>
      </c>
      <c r="E341" s="18">
        <v>29.32</v>
      </c>
      <c r="F341" s="18" t="s">
        <v>27</v>
      </c>
      <c r="G341" s="22">
        <v>100</v>
      </c>
      <c r="H341" s="22">
        <f t="shared" si="107"/>
        <v>106.57942566339513</v>
      </c>
      <c r="I341" s="18">
        <v>29.32</v>
      </c>
      <c r="J341" s="18">
        <v>29.62</v>
      </c>
      <c r="K341" s="22">
        <f t="shared" si="108"/>
        <v>100</v>
      </c>
      <c r="L341" s="22">
        <f t="shared" si="109"/>
        <v>101.0231923601637</v>
      </c>
      <c r="M341" s="58"/>
    </row>
    <row r="342" spans="1:13" ht="30">
      <c r="A342" s="58"/>
      <c r="B342" s="58"/>
      <c r="C342" s="15" t="s">
        <v>194</v>
      </c>
      <c r="D342" s="18">
        <v>10.1</v>
      </c>
      <c r="E342" s="18">
        <v>10.67</v>
      </c>
      <c r="F342" s="18" t="s">
        <v>27</v>
      </c>
      <c r="G342" s="22">
        <v>100</v>
      </c>
      <c r="H342" s="22">
        <f t="shared" si="107"/>
        <v>105.64356435643565</v>
      </c>
      <c r="I342" s="18">
        <v>10.67</v>
      </c>
      <c r="J342" s="18">
        <v>11.25</v>
      </c>
      <c r="K342" s="22">
        <f t="shared" si="108"/>
        <v>100</v>
      </c>
      <c r="L342" s="22">
        <f t="shared" si="109"/>
        <v>105.43580131208998</v>
      </c>
      <c r="M342" s="58"/>
    </row>
    <row r="343" spans="1:13" ht="30">
      <c r="A343" s="58"/>
      <c r="B343" s="58"/>
      <c r="C343" s="15" t="s">
        <v>109</v>
      </c>
      <c r="D343" s="18">
        <v>48.44</v>
      </c>
      <c r="E343" s="18">
        <v>53.37</v>
      </c>
      <c r="F343" s="18" t="s">
        <v>27</v>
      </c>
      <c r="G343" s="22">
        <v>100</v>
      </c>
      <c r="H343" s="22">
        <f t="shared" si="107"/>
        <v>110.17753922378199</v>
      </c>
      <c r="I343" s="18">
        <v>53.37</v>
      </c>
      <c r="J343" s="18">
        <v>55.69</v>
      </c>
      <c r="K343" s="22">
        <f t="shared" si="108"/>
        <v>100</v>
      </c>
      <c r="L343" s="22">
        <f t="shared" si="109"/>
        <v>104.34701142964211</v>
      </c>
      <c r="M343" s="58"/>
    </row>
    <row r="344" spans="1:13" ht="30">
      <c r="A344" s="58"/>
      <c r="B344" s="58"/>
      <c r="C344" s="15" t="s">
        <v>116</v>
      </c>
      <c r="D344" s="18">
        <v>20.2</v>
      </c>
      <c r="E344" s="18">
        <v>21.33</v>
      </c>
      <c r="F344" s="18" t="s">
        <v>27</v>
      </c>
      <c r="G344" s="22">
        <v>100</v>
      </c>
      <c r="H344" s="22">
        <f t="shared" si="107"/>
        <v>105.5940594059406</v>
      </c>
      <c r="I344" s="18">
        <v>21.33</v>
      </c>
      <c r="J344" s="18">
        <v>22.48</v>
      </c>
      <c r="K344" s="22">
        <f t="shared" si="108"/>
        <v>100</v>
      </c>
      <c r="L344" s="22">
        <f t="shared" si="109"/>
        <v>105.3914674167839</v>
      </c>
      <c r="M344" s="58"/>
    </row>
    <row r="345" spans="1:13" ht="30">
      <c r="A345" s="58"/>
      <c r="B345" s="58"/>
      <c r="C345" s="15" t="s">
        <v>110</v>
      </c>
      <c r="D345" s="18">
        <v>41.28</v>
      </c>
      <c r="E345" s="18">
        <v>46.52</v>
      </c>
      <c r="F345" s="18" t="s">
        <v>27</v>
      </c>
      <c r="G345" s="22">
        <v>100</v>
      </c>
      <c r="H345" s="22">
        <f t="shared" si="107"/>
        <v>112.6937984496124</v>
      </c>
      <c r="I345" s="18">
        <v>46.52</v>
      </c>
      <c r="J345" s="18">
        <v>48.39</v>
      </c>
      <c r="K345" s="22">
        <f t="shared" si="108"/>
        <v>100</v>
      </c>
      <c r="L345" s="22">
        <f t="shared" si="109"/>
        <v>104.01977644024075</v>
      </c>
      <c r="M345" s="58"/>
    </row>
    <row r="346" spans="1:13" ht="30">
      <c r="A346" s="59"/>
      <c r="B346" s="59"/>
      <c r="C346" s="15" t="s">
        <v>117</v>
      </c>
      <c r="D346" s="18">
        <v>17.45</v>
      </c>
      <c r="E346" s="18">
        <v>18.43</v>
      </c>
      <c r="F346" s="18" t="s">
        <v>27</v>
      </c>
      <c r="G346" s="22">
        <v>100</v>
      </c>
      <c r="H346" s="22">
        <f t="shared" si="107"/>
        <v>105.6160458452722</v>
      </c>
      <c r="I346" s="18">
        <v>18.43</v>
      </c>
      <c r="J346" s="18">
        <v>19.43</v>
      </c>
      <c r="K346" s="22">
        <f t="shared" si="108"/>
        <v>100</v>
      </c>
      <c r="L346" s="22">
        <f t="shared" si="109"/>
        <v>105.4259359739555</v>
      </c>
      <c r="M346" s="58"/>
    </row>
    <row r="347" spans="1:13" ht="30" customHeight="1">
      <c r="A347" s="57">
        <v>7</v>
      </c>
      <c r="B347" s="57" t="s">
        <v>355</v>
      </c>
      <c r="C347" s="15" t="s">
        <v>18</v>
      </c>
      <c r="D347" s="18">
        <v>23.44</v>
      </c>
      <c r="E347" s="18">
        <v>24.75</v>
      </c>
      <c r="F347" s="18" t="s">
        <v>27</v>
      </c>
      <c r="G347" s="22">
        <v>100</v>
      </c>
      <c r="H347" s="22">
        <f t="shared" ref="H347:H350" si="110">E347/D347*100</f>
        <v>105.58873720136519</v>
      </c>
      <c r="I347" s="18">
        <v>24.75</v>
      </c>
      <c r="J347" s="18">
        <v>29.71</v>
      </c>
      <c r="K347" s="22">
        <f t="shared" si="108"/>
        <v>100</v>
      </c>
      <c r="L347" s="22">
        <f t="shared" si="109"/>
        <v>120.04040404040404</v>
      </c>
      <c r="M347" s="58"/>
    </row>
    <row r="348" spans="1:13" ht="30" customHeight="1">
      <c r="A348" s="59"/>
      <c r="B348" s="59"/>
      <c r="C348" s="15" t="s">
        <v>297</v>
      </c>
      <c r="D348" s="18">
        <v>23.44</v>
      </c>
      <c r="E348" s="18">
        <v>24.75</v>
      </c>
      <c r="F348" s="18" t="s">
        <v>27</v>
      </c>
      <c r="G348" s="22">
        <v>100</v>
      </c>
      <c r="H348" s="22">
        <f t="shared" si="110"/>
        <v>105.58873720136519</v>
      </c>
      <c r="I348" s="18">
        <v>24.75</v>
      </c>
      <c r="J348" s="18">
        <v>26.09</v>
      </c>
      <c r="K348" s="22">
        <f t="shared" si="108"/>
        <v>100</v>
      </c>
      <c r="L348" s="22">
        <f t="shared" si="109"/>
        <v>105.4141414141414</v>
      </c>
      <c r="M348" s="58"/>
    </row>
    <row r="349" spans="1:13" ht="15" customHeight="1">
      <c r="A349" s="57">
        <v>8</v>
      </c>
      <c r="B349" s="57" t="s">
        <v>195</v>
      </c>
      <c r="C349" s="15" t="s">
        <v>18</v>
      </c>
      <c r="D349" s="18">
        <v>19.48</v>
      </c>
      <c r="E349" s="18">
        <v>20.2</v>
      </c>
      <c r="F349" s="18" t="s">
        <v>27</v>
      </c>
      <c r="G349" s="22">
        <v>100</v>
      </c>
      <c r="H349" s="22">
        <f t="shared" si="110"/>
        <v>103.69609856262834</v>
      </c>
      <c r="I349" s="18">
        <v>20.2</v>
      </c>
      <c r="J349" s="18">
        <v>20.99</v>
      </c>
      <c r="K349" s="22">
        <f t="shared" si="108"/>
        <v>100</v>
      </c>
      <c r="L349" s="22">
        <f t="shared" si="109"/>
        <v>103.91089108910892</v>
      </c>
      <c r="M349" s="58"/>
    </row>
    <row r="350" spans="1:13" ht="30">
      <c r="A350" s="59"/>
      <c r="B350" s="59"/>
      <c r="C350" s="15" t="s">
        <v>297</v>
      </c>
      <c r="D350" s="18">
        <v>19.05</v>
      </c>
      <c r="E350" s="18">
        <v>20.12</v>
      </c>
      <c r="F350" s="18" t="s">
        <v>27</v>
      </c>
      <c r="G350" s="22">
        <v>100</v>
      </c>
      <c r="H350" s="22">
        <f t="shared" si="110"/>
        <v>105.61679790026245</v>
      </c>
      <c r="I350" s="18">
        <v>20.12</v>
      </c>
      <c r="J350" s="18">
        <v>20.99</v>
      </c>
      <c r="K350" s="22">
        <f t="shared" si="108"/>
        <v>100</v>
      </c>
      <c r="L350" s="22">
        <f t="shared" si="109"/>
        <v>104.32405566600396</v>
      </c>
      <c r="M350" s="59"/>
    </row>
    <row r="351" spans="1:13" ht="15" customHeight="1">
      <c r="A351" s="71" t="s">
        <v>196</v>
      </c>
      <c r="B351" s="72"/>
      <c r="C351" s="73"/>
      <c r="D351" s="18"/>
      <c r="E351" s="18"/>
      <c r="F351" s="18"/>
      <c r="G351" s="15"/>
      <c r="H351" s="15"/>
      <c r="I351" s="18"/>
      <c r="J351" s="18"/>
      <c r="K351" s="15"/>
      <c r="L351" s="15"/>
      <c r="M351" s="15"/>
    </row>
    <row r="352" spans="1:13" ht="30" customHeight="1">
      <c r="A352" s="57">
        <v>9</v>
      </c>
      <c r="B352" s="57" t="s">
        <v>453</v>
      </c>
      <c r="C352" s="42" t="s">
        <v>454</v>
      </c>
      <c r="D352" s="18">
        <v>37.03</v>
      </c>
      <c r="E352" s="18">
        <v>41.83</v>
      </c>
      <c r="F352" s="18" t="s">
        <v>27</v>
      </c>
      <c r="G352" s="22">
        <v>100</v>
      </c>
      <c r="H352" s="22">
        <f t="shared" ref="H352:H356" si="111">E352/D352*100</f>
        <v>112.96246286794489</v>
      </c>
      <c r="I352" s="18">
        <v>41.83</v>
      </c>
      <c r="J352" s="18">
        <v>44.22</v>
      </c>
      <c r="K352" s="22">
        <f t="shared" ref="K352:K356" si="112">I352/E352*100</f>
        <v>100</v>
      </c>
      <c r="L352" s="22">
        <f t="shared" ref="L352:L356" si="113">J352/I352*100</f>
        <v>105.71360267750418</v>
      </c>
      <c r="M352" s="57" t="s">
        <v>457</v>
      </c>
    </row>
    <row r="353" spans="1:13" ht="30">
      <c r="A353" s="58"/>
      <c r="B353" s="58"/>
      <c r="C353" s="15" t="s">
        <v>206</v>
      </c>
      <c r="D353" s="18">
        <v>31.91</v>
      </c>
      <c r="E353" s="18">
        <v>33.700000000000003</v>
      </c>
      <c r="F353" s="18" t="s">
        <v>27</v>
      </c>
      <c r="G353" s="22">
        <v>100</v>
      </c>
      <c r="H353" s="22">
        <f t="shared" si="111"/>
        <v>105.60952679410845</v>
      </c>
      <c r="I353" s="18">
        <v>33.700000000000003</v>
      </c>
      <c r="J353" s="18">
        <v>35.520000000000003</v>
      </c>
      <c r="K353" s="22">
        <f t="shared" si="112"/>
        <v>100</v>
      </c>
      <c r="L353" s="22">
        <f t="shared" si="113"/>
        <v>105.4005934718101</v>
      </c>
      <c r="M353" s="58"/>
    </row>
    <row r="354" spans="1:13" ht="30">
      <c r="A354" s="58"/>
      <c r="B354" s="58"/>
      <c r="C354" s="15" t="s">
        <v>57</v>
      </c>
      <c r="D354" s="18">
        <v>30.33</v>
      </c>
      <c r="E354" s="18">
        <v>32.03</v>
      </c>
      <c r="F354" s="18" t="s">
        <v>27</v>
      </c>
      <c r="G354" s="22">
        <v>100</v>
      </c>
      <c r="H354" s="22">
        <f t="shared" si="111"/>
        <v>105.60501153972966</v>
      </c>
      <c r="I354" s="18">
        <v>32.03</v>
      </c>
      <c r="J354" s="18">
        <v>33.76</v>
      </c>
      <c r="K354" s="22">
        <f t="shared" si="112"/>
        <v>100</v>
      </c>
      <c r="L354" s="22">
        <f t="shared" si="113"/>
        <v>105.40118638776146</v>
      </c>
      <c r="M354" s="58"/>
    </row>
    <row r="355" spans="1:13" ht="30">
      <c r="A355" s="58"/>
      <c r="B355" s="58"/>
      <c r="C355" s="15" t="s">
        <v>455</v>
      </c>
      <c r="D355" s="18">
        <v>27.21</v>
      </c>
      <c r="E355" s="18">
        <v>29.26</v>
      </c>
      <c r="F355" s="18" t="s">
        <v>27</v>
      </c>
      <c r="G355" s="22">
        <v>100</v>
      </c>
      <c r="H355" s="22">
        <f t="shared" si="111"/>
        <v>107.5339948548328</v>
      </c>
      <c r="I355" s="18">
        <v>29.26</v>
      </c>
      <c r="J355" s="18">
        <v>31.18</v>
      </c>
      <c r="K355" s="22">
        <f t="shared" si="112"/>
        <v>100</v>
      </c>
      <c r="L355" s="22">
        <f t="shared" si="113"/>
        <v>106.56185919343812</v>
      </c>
      <c r="M355" s="58"/>
    </row>
    <row r="356" spans="1:13" ht="30">
      <c r="A356" s="59"/>
      <c r="B356" s="59"/>
      <c r="C356" s="15" t="s">
        <v>456</v>
      </c>
      <c r="D356" s="18">
        <v>22.38</v>
      </c>
      <c r="E356" s="18">
        <v>23.63</v>
      </c>
      <c r="F356" s="18" t="s">
        <v>27</v>
      </c>
      <c r="G356" s="22">
        <v>100</v>
      </c>
      <c r="H356" s="22">
        <f t="shared" si="111"/>
        <v>105.58534405719394</v>
      </c>
      <c r="I356" s="18">
        <v>23.63</v>
      </c>
      <c r="J356" s="18">
        <v>24.91</v>
      </c>
      <c r="K356" s="22">
        <f t="shared" si="112"/>
        <v>100</v>
      </c>
      <c r="L356" s="22">
        <f t="shared" si="113"/>
        <v>105.41684299619129</v>
      </c>
      <c r="M356" s="59"/>
    </row>
    <row r="357" spans="1:13" s="3" customFormat="1" ht="15" customHeight="1">
      <c r="A357" s="63" t="s">
        <v>9</v>
      </c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5"/>
    </row>
    <row r="358" spans="1:13" s="3" customFormat="1" ht="15" customHeight="1">
      <c r="A358" s="57">
        <v>1</v>
      </c>
      <c r="B358" s="57" t="s">
        <v>320</v>
      </c>
      <c r="C358" s="43" t="s">
        <v>18</v>
      </c>
      <c r="D358" s="18">
        <v>35.07</v>
      </c>
      <c r="E358" s="18">
        <v>40.28</v>
      </c>
      <c r="F358" s="18" t="s">
        <v>27</v>
      </c>
      <c r="G358" s="22">
        <v>100</v>
      </c>
      <c r="H358" s="22">
        <f t="shared" ref="H358" si="114">E358/D358*100</f>
        <v>114.85600228115199</v>
      </c>
      <c r="I358" s="18">
        <v>40.28</v>
      </c>
      <c r="J358" s="18">
        <v>42.4</v>
      </c>
      <c r="K358" s="22">
        <f t="shared" ref="K358:K381" si="115">I358/E358*100</f>
        <v>100</v>
      </c>
      <c r="L358" s="22">
        <f t="shared" ref="L358:L381" si="116">J358/I358*100</f>
        <v>105.26315789473684</v>
      </c>
      <c r="M358" s="74" t="s">
        <v>468</v>
      </c>
    </row>
    <row r="359" spans="1:13" s="3" customFormat="1" ht="30">
      <c r="A359" s="58"/>
      <c r="B359" s="58"/>
      <c r="C359" s="26" t="s">
        <v>22</v>
      </c>
      <c r="D359" s="18">
        <v>34.79</v>
      </c>
      <c r="E359" s="18">
        <f>ROUND(D359*1.056,2)</f>
        <v>36.74</v>
      </c>
      <c r="F359" s="18" t="s">
        <v>27</v>
      </c>
      <c r="G359" s="22">
        <v>100</v>
      </c>
      <c r="H359" s="22">
        <f t="shared" ref="H359:H381" si="117">E359/D359*100</f>
        <v>105.60505892497845</v>
      </c>
      <c r="I359" s="18">
        <v>36.74</v>
      </c>
      <c r="J359" s="18">
        <v>38.72</v>
      </c>
      <c r="K359" s="22">
        <f t="shared" si="115"/>
        <v>100</v>
      </c>
      <c r="L359" s="22">
        <f t="shared" si="116"/>
        <v>105.38922155688621</v>
      </c>
      <c r="M359" s="74"/>
    </row>
    <row r="360" spans="1:13" s="3" customFormat="1" ht="45">
      <c r="A360" s="58"/>
      <c r="B360" s="58"/>
      <c r="C360" s="26" t="s">
        <v>96</v>
      </c>
      <c r="D360" s="18">
        <v>32.659999999999997</v>
      </c>
      <c r="E360" s="18">
        <f>ROUND(D360*1.056,2)</f>
        <v>34.49</v>
      </c>
      <c r="F360" s="18" t="s">
        <v>27</v>
      </c>
      <c r="G360" s="22">
        <v>100</v>
      </c>
      <c r="H360" s="22">
        <f t="shared" si="117"/>
        <v>105.60318432333131</v>
      </c>
      <c r="I360" s="18">
        <v>34.49</v>
      </c>
      <c r="J360" s="18">
        <v>36.35</v>
      </c>
      <c r="K360" s="22">
        <f t="shared" si="115"/>
        <v>100</v>
      </c>
      <c r="L360" s="22">
        <f t="shared" si="116"/>
        <v>105.39286749782546</v>
      </c>
      <c r="M360" s="74"/>
    </row>
    <row r="361" spans="1:13" s="3" customFormat="1">
      <c r="A361" s="58"/>
      <c r="B361" s="58"/>
      <c r="C361" s="26" t="s">
        <v>19</v>
      </c>
      <c r="D361" s="18">
        <v>63.72</v>
      </c>
      <c r="E361" s="18">
        <v>69.319999999999993</v>
      </c>
      <c r="F361" s="18" t="s">
        <v>27</v>
      </c>
      <c r="G361" s="22">
        <v>100</v>
      </c>
      <c r="H361" s="22">
        <f t="shared" si="117"/>
        <v>108.78844946641554</v>
      </c>
      <c r="I361" s="18">
        <v>69.319999999999993</v>
      </c>
      <c r="J361" s="18">
        <v>73.84</v>
      </c>
      <c r="K361" s="22">
        <f t="shared" si="115"/>
        <v>100</v>
      </c>
      <c r="L361" s="22">
        <f t="shared" si="116"/>
        <v>106.52048470859783</v>
      </c>
      <c r="M361" s="74"/>
    </row>
    <row r="362" spans="1:13" s="3" customFormat="1" ht="30">
      <c r="A362" s="58"/>
      <c r="B362" s="58"/>
      <c r="C362" s="26" t="s">
        <v>63</v>
      </c>
      <c r="D362" s="18">
        <v>43.08</v>
      </c>
      <c r="E362" s="18">
        <f>ROUND(D362*1.056,2)</f>
        <v>45.49</v>
      </c>
      <c r="F362" s="18" t="s">
        <v>27</v>
      </c>
      <c r="G362" s="22">
        <v>100</v>
      </c>
      <c r="H362" s="22">
        <f t="shared" si="117"/>
        <v>105.59424326833799</v>
      </c>
      <c r="I362" s="18">
        <v>45.49</v>
      </c>
      <c r="J362" s="18">
        <v>47.95</v>
      </c>
      <c r="K362" s="22">
        <f t="shared" si="115"/>
        <v>100</v>
      </c>
      <c r="L362" s="22">
        <f t="shared" si="116"/>
        <v>105.40778193009453</v>
      </c>
      <c r="M362" s="74"/>
    </row>
    <row r="363" spans="1:13" s="3" customFormat="1" ht="45">
      <c r="A363" s="59"/>
      <c r="B363" s="59"/>
      <c r="C363" s="26" t="s">
        <v>97</v>
      </c>
      <c r="D363" s="18">
        <v>31.32</v>
      </c>
      <c r="E363" s="18">
        <v>33.08</v>
      </c>
      <c r="F363" s="18" t="s">
        <v>27</v>
      </c>
      <c r="G363" s="22">
        <v>100</v>
      </c>
      <c r="H363" s="22">
        <f t="shared" si="117"/>
        <v>105.61941251596423</v>
      </c>
      <c r="I363" s="18">
        <v>33.08</v>
      </c>
      <c r="J363" s="18">
        <v>34.869999999999997</v>
      </c>
      <c r="K363" s="22">
        <f t="shared" si="115"/>
        <v>100</v>
      </c>
      <c r="L363" s="22">
        <f t="shared" si="116"/>
        <v>105.41112454655381</v>
      </c>
      <c r="M363" s="74"/>
    </row>
    <row r="364" spans="1:13" s="3" customFormat="1" ht="15" customHeight="1">
      <c r="A364" s="57">
        <v>2</v>
      </c>
      <c r="B364" s="57" t="s">
        <v>321</v>
      </c>
      <c r="C364" s="26" t="s">
        <v>18</v>
      </c>
      <c r="D364" s="18">
        <v>36.869999999999997</v>
      </c>
      <c r="E364" s="18">
        <v>41.39</v>
      </c>
      <c r="F364" s="18" t="s">
        <v>27</v>
      </c>
      <c r="G364" s="22">
        <v>100</v>
      </c>
      <c r="H364" s="22">
        <f t="shared" si="117"/>
        <v>112.25928939517225</v>
      </c>
      <c r="I364" s="18">
        <v>38.49</v>
      </c>
      <c r="J364" s="18">
        <v>38.49</v>
      </c>
      <c r="K364" s="22">
        <f t="shared" si="115"/>
        <v>92.993476685189663</v>
      </c>
      <c r="L364" s="22">
        <f t="shared" si="116"/>
        <v>100</v>
      </c>
      <c r="M364" s="74"/>
    </row>
    <row r="365" spans="1:13" s="3" customFormat="1" ht="30">
      <c r="A365" s="58"/>
      <c r="B365" s="58"/>
      <c r="C365" s="26" t="s">
        <v>22</v>
      </c>
      <c r="D365" s="18">
        <v>36.450000000000003</v>
      </c>
      <c r="E365" s="18">
        <f>ROUND(D365*1.056,2)</f>
        <v>38.49</v>
      </c>
      <c r="F365" s="18" t="s">
        <v>27</v>
      </c>
      <c r="G365" s="22">
        <v>100</v>
      </c>
      <c r="H365" s="22">
        <f t="shared" si="117"/>
        <v>105.59670781893004</v>
      </c>
      <c r="I365" s="18">
        <v>38.49</v>
      </c>
      <c r="J365" s="18">
        <v>38.49</v>
      </c>
      <c r="K365" s="22">
        <f t="shared" si="115"/>
        <v>100</v>
      </c>
      <c r="L365" s="22">
        <f t="shared" si="116"/>
        <v>100</v>
      </c>
      <c r="M365" s="74"/>
    </row>
    <row r="366" spans="1:13" s="3" customFormat="1">
      <c r="A366" s="58"/>
      <c r="B366" s="58"/>
      <c r="C366" s="26" t="s">
        <v>19</v>
      </c>
      <c r="D366" s="18">
        <v>40.29</v>
      </c>
      <c r="E366" s="18">
        <v>46.52</v>
      </c>
      <c r="F366" s="18" t="s">
        <v>27</v>
      </c>
      <c r="G366" s="22">
        <v>100</v>
      </c>
      <c r="H366" s="22">
        <f t="shared" si="117"/>
        <v>115.46289401836685</v>
      </c>
      <c r="I366" s="18">
        <v>46.52</v>
      </c>
      <c r="J366" s="18">
        <v>49.53</v>
      </c>
      <c r="K366" s="22">
        <f t="shared" si="115"/>
        <v>100</v>
      </c>
      <c r="L366" s="22">
        <f t="shared" si="116"/>
        <v>106.47033533963885</v>
      </c>
      <c r="M366" s="74"/>
    </row>
    <row r="367" spans="1:13" s="3" customFormat="1" ht="30">
      <c r="A367" s="59"/>
      <c r="B367" s="59"/>
      <c r="C367" s="26" t="s">
        <v>63</v>
      </c>
      <c r="D367" s="18">
        <v>40.29</v>
      </c>
      <c r="E367" s="18">
        <f>ROUND(D367*1.056,2)</f>
        <v>42.55</v>
      </c>
      <c r="F367" s="18" t="s">
        <v>27</v>
      </c>
      <c r="G367" s="22">
        <v>100</v>
      </c>
      <c r="H367" s="22">
        <f t="shared" si="117"/>
        <v>105.60933234053114</v>
      </c>
      <c r="I367" s="18">
        <v>42.55</v>
      </c>
      <c r="J367" s="18">
        <v>44.85</v>
      </c>
      <c r="K367" s="22">
        <f t="shared" si="115"/>
        <v>100</v>
      </c>
      <c r="L367" s="22">
        <f t="shared" si="116"/>
        <v>105.40540540540542</v>
      </c>
      <c r="M367" s="74"/>
    </row>
    <row r="368" spans="1:13" s="3" customFormat="1" ht="15" customHeight="1">
      <c r="A368" s="57">
        <v>3</v>
      </c>
      <c r="B368" s="57" t="s">
        <v>325</v>
      </c>
      <c r="C368" s="26" t="s">
        <v>18</v>
      </c>
      <c r="D368" s="18">
        <v>29.19</v>
      </c>
      <c r="E368" s="18">
        <v>31.6</v>
      </c>
      <c r="F368" s="18" t="s">
        <v>27</v>
      </c>
      <c r="G368" s="22">
        <v>100</v>
      </c>
      <c r="H368" s="22">
        <f t="shared" si="117"/>
        <v>108.25625214114423</v>
      </c>
      <c r="I368" s="18">
        <v>31.6</v>
      </c>
      <c r="J368" s="18">
        <v>35.9</v>
      </c>
      <c r="K368" s="22">
        <f t="shared" si="115"/>
        <v>100</v>
      </c>
      <c r="L368" s="22">
        <f t="shared" si="116"/>
        <v>113.60759493670885</v>
      </c>
      <c r="M368" s="74"/>
    </row>
    <row r="369" spans="1:13" s="3" customFormat="1" ht="30">
      <c r="A369" s="58"/>
      <c r="B369" s="58"/>
      <c r="C369" s="26" t="s">
        <v>22</v>
      </c>
      <c r="D369" s="18">
        <v>22.27</v>
      </c>
      <c r="E369" s="18">
        <f>ROUND(D369*1.056,2)</f>
        <v>23.52</v>
      </c>
      <c r="F369" s="18" t="s">
        <v>27</v>
      </c>
      <c r="G369" s="22">
        <v>100</v>
      </c>
      <c r="H369" s="22">
        <f t="shared" si="117"/>
        <v>105.61293219577908</v>
      </c>
      <c r="I369" s="18">
        <v>23.52</v>
      </c>
      <c r="J369" s="18">
        <v>24.79</v>
      </c>
      <c r="K369" s="22">
        <f t="shared" si="115"/>
        <v>100</v>
      </c>
      <c r="L369" s="22">
        <f t="shared" si="116"/>
        <v>105.39965986394557</v>
      </c>
      <c r="M369" s="74"/>
    </row>
    <row r="370" spans="1:13" s="3" customFormat="1">
      <c r="A370" s="58"/>
      <c r="B370" s="58"/>
      <c r="C370" s="26" t="s">
        <v>19</v>
      </c>
      <c r="D370" s="18">
        <v>15.12</v>
      </c>
      <c r="E370" s="18">
        <v>19.47</v>
      </c>
      <c r="F370" s="18" t="s">
        <v>27</v>
      </c>
      <c r="G370" s="22">
        <v>100</v>
      </c>
      <c r="H370" s="22">
        <f t="shared" si="117"/>
        <v>128.76984126984127</v>
      </c>
      <c r="I370" s="18">
        <v>19.47</v>
      </c>
      <c r="J370" s="18">
        <v>30.15</v>
      </c>
      <c r="K370" s="22">
        <f t="shared" si="115"/>
        <v>100</v>
      </c>
      <c r="L370" s="22">
        <f t="shared" si="116"/>
        <v>154.85362095531588</v>
      </c>
      <c r="M370" s="74"/>
    </row>
    <row r="371" spans="1:13" s="3" customFormat="1" ht="30">
      <c r="A371" s="59"/>
      <c r="B371" s="59"/>
      <c r="C371" s="26" t="s">
        <v>63</v>
      </c>
      <c r="D371" s="18">
        <v>13.06</v>
      </c>
      <c r="E371" s="18">
        <f>ROUND(D371*1.056,2)</f>
        <v>13.79</v>
      </c>
      <c r="F371" s="18" t="s">
        <v>27</v>
      </c>
      <c r="G371" s="22">
        <v>100</v>
      </c>
      <c r="H371" s="22">
        <f t="shared" si="117"/>
        <v>105.5895865237366</v>
      </c>
      <c r="I371" s="18">
        <v>13.79</v>
      </c>
      <c r="J371" s="18">
        <v>14.53</v>
      </c>
      <c r="K371" s="22">
        <f t="shared" si="115"/>
        <v>100</v>
      </c>
      <c r="L371" s="22">
        <f t="shared" si="116"/>
        <v>105.36620739666425</v>
      </c>
      <c r="M371" s="74"/>
    </row>
    <row r="372" spans="1:13" s="3" customFormat="1" ht="15" customHeight="1">
      <c r="A372" s="57">
        <v>4</v>
      </c>
      <c r="B372" s="57" t="s">
        <v>326</v>
      </c>
      <c r="C372" s="26" t="s">
        <v>19</v>
      </c>
      <c r="D372" s="18">
        <v>82.96</v>
      </c>
      <c r="E372" s="18">
        <v>115.48</v>
      </c>
      <c r="F372" s="18" t="s">
        <v>27</v>
      </c>
      <c r="G372" s="22">
        <v>99.995178399228536</v>
      </c>
      <c r="H372" s="22">
        <f t="shared" ref="H372:H373" si="118">E372/D372*100</f>
        <v>139.19961427193829</v>
      </c>
      <c r="I372" s="18">
        <v>112.68669164566964</v>
      </c>
      <c r="J372" s="18">
        <v>112.68669164566964</v>
      </c>
      <c r="K372" s="22">
        <f t="shared" si="115"/>
        <v>97.581132356832029</v>
      </c>
      <c r="L372" s="22">
        <f t="shared" si="116"/>
        <v>100</v>
      </c>
      <c r="M372" s="74"/>
    </row>
    <row r="373" spans="1:13" s="3" customFormat="1" ht="30">
      <c r="A373" s="59"/>
      <c r="B373" s="59"/>
      <c r="C373" s="26" t="s">
        <v>63</v>
      </c>
      <c r="D373" s="18">
        <v>57.86</v>
      </c>
      <c r="E373" s="18">
        <v>61.1</v>
      </c>
      <c r="F373" s="18" t="s">
        <v>27</v>
      </c>
      <c r="G373" s="22">
        <v>100</v>
      </c>
      <c r="H373" s="22">
        <f t="shared" si="118"/>
        <v>105.59972347044591</v>
      </c>
      <c r="I373" s="18">
        <v>61.1</v>
      </c>
      <c r="J373" s="18">
        <v>64.400000000000006</v>
      </c>
      <c r="K373" s="22">
        <f t="shared" si="115"/>
        <v>100</v>
      </c>
      <c r="L373" s="22">
        <f t="shared" si="116"/>
        <v>105.4009819967267</v>
      </c>
      <c r="M373" s="74"/>
    </row>
    <row r="374" spans="1:13" s="3" customFormat="1" ht="24.75" customHeight="1">
      <c r="A374" s="57">
        <v>5</v>
      </c>
      <c r="B374" s="57" t="s">
        <v>322</v>
      </c>
      <c r="C374" s="26" t="s">
        <v>18</v>
      </c>
      <c r="D374" s="18">
        <v>11.94</v>
      </c>
      <c r="E374" s="18">
        <v>13.82</v>
      </c>
      <c r="F374" s="18" t="s">
        <v>27</v>
      </c>
      <c r="G374" s="22">
        <v>100</v>
      </c>
      <c r="H374" s="22">
        <f t="shared" si="117"/>
        <v>115.74539363484089</v>
      </c>
      <c r="I374" s="18">
        <v>13.82</v>
      </c>
      <c r="J374" s="18">
        <v>13.82</v>
      </c>
      <c r="K374" s="22">
        <f t="shared" si="115"/>
        <v>100</v>
      </c>
      <c r="L374" s="22">
        <f t="shared" si="116"/>
        <v>100</v>
      </c>
      <c r="M374" s="74" t="s">
        <v>483</v>
      </c>
    </row>
    <row r="375" spans="1:13" s="3" customFormat="1" ht="24.75" customHeight="1">
      <c r="A375" s="59"/>
      <c r="B375" s="59"/>
      <c r="C375" s="26" t="s">
        <v>19</v>
      </c>
      <c r="D375" s="18">
        <v>10.37</v>
      </c>
      <c r="E375" s="18">
        <v>10.86</v>
      </c>
      <c r="F375" s="18" t="s">
        <v>27</v>
      </c>
      <c r="G375" s="22">
        <v>100</v>
      </c>
      <c r="H375" s="22">
        <f t="shared" si="117"/>
        <v>104.725168756027</v>
      </c>
      <c r="I375" s="18">
        <v>10.86</v>
      </c>
      <c r="J375" s="18">
        <v>10.86</v>
      </c>
      <c r="K375" s="22">
        <f t="shared" si="115"/>
        <v>100</v>
      </c>
      <c r="L375" s="22">
        <f>J375/I375*100</f>
        <v>100</v>
      </c>
      <c r="M375" s="74"/>
    </row>
    <row r="376" spans="1:13" s="3" customFormat="1" ht="15" customHeight="1">
      <c r="A376" s="57">
        <v>6</v>
      </c>
      <c r="B376" s="57" t="s">
        <v>323</v>
      </c>
      <c r="C376" s="26" t="s">
        <v>18</v>
      </c>
      <c r="D376" s="18">
        <v>33.520000000000003</v>
      </c>
      <c r="E376" s="18">
        <v>34.799999999999997</v>
      </c>
      <c r="F376" s="18" t="s">
        <v>27</v>
      </c>
      <c r="G376" s="22">
        <v>100</v>
      </c>
      <c r="H376" s="22">
        <f t="shared" si="117"/>
        <v>103.81861575178996</v>
      </c>
      <c r="I376" s="18" t="s">
        <v>27</v>
      </c>
      <c r="J376" s="18" t="s">
        <v>27</v>
      </c>
      <c r="K376" s="18" t="s">
        <v>27</v>
      </c>
      <c r="L376" s="18" t="s">
        <v>27</v>
      </c>
      <c r="M376" s="57" t="s">
        <v>518</v>
      </c>
    </row>
    <row r="377" spans="1:13" s="3" customFormat="1" ht="30">
      <c r="A377" s="58"/>
      <c r="B377" s="58"/>
      <c r="C377" s="26" t="s">
        <v>22</v>
      </c>
      <c r="D377" s="18">
        <v>32.799999999999997</v>
      </c>
      <c r="E377" s="18">
        <f>ROUND(D377*1.056,2)</f>
        <v>34.64</v>
      </c>
      <c r="F377" s="18" t="s">
        <v>27</v>
      </c>
      <c r="G377" s="22">
        <v>100</v>
      </c>
      <c r="H377" s="22">
        <f t="shared" si="117"/>
        <v>105.60975609756098</v>
      </c>
      <c r="I377" s="18" t="s">
        <v>27</v>
      </c>
      <c r="J377" s="18" t="s">
        <v>27</v>
      </c>
      <c r="K377" s="18" t="s">
        <v>27</v>
      </c>
      <c r="L377" s="18" t="s">
        <v>27</v>
      </c>
      <c r="M377" s="58"/>
    </row>
    <row r="378" spans="1:13" s="3" customFormat="1">
      <c r="A378" s="58"/>
      <c r="B378" s="58"/>
      <c r="C378" s="26" t="s">
        <v>19</v>
      </c>
      <c r="D378" s="18">
        <v>20.239999999999998</v>
      </c>
      <c r="E378" s="18">
        <v>29.69</v>
      </c>
      <c r="F378" s="18" t="s">
        <v>27</v>
      </c>
      <c r="G378" s="22">
        <v>100</v>
      </c>
      <c r="H378" s="22">
        <f t="shared" si="117"/>
        <v>146.68972332015812</v>
      </c>
      <c r="I378" s="18" t="s">
        <v>27</v>
      </c>
      <c r="J378" s="18" t="s">
        <v>27</v>
      </c>
      <c r="K378" s="18" t="s">
        <v>27</v>
      </c>
      <c r="L378" s="18" t="s">
        <v>27</v>
      </c>
      <c r="M378" s="58"/>
    </row>
    <row r="379" spans="1:13" s="3" customFormat="1" ht="30">
      <c r="A379" s="59"/>
      <c r="B379" s="59"/>
      <c r="C379" s="26" t="s">
        <v>63</v>
      </c>
      <c r="D379" s="18">
        <v>19.739999999999998</v>
      </c>
      <c r="E379" s="18">
        <f>ROUND(D379*1.056,2)</f>
        <v>20.85</v>
      </c>
      <c r="F379" s="18" t="s">
        <v>27</v>
      </c>
      <c r="G379" s="22">
        <v>100</v>
      </c>
      <c r="H379" s="22">
        <f t="shared" si="117"/>
        <v>105.62310030395139</v>
      </c>
      <c r="I379" s="18" t="s">
        <v>27</v>
      </c>
      <c r="J379" s="18" t="s">
        <v>27</v>
      </c>
      <c r="K379" s="18" t="s">
        <v>27</v>
      </c>
      <c r="L379" s="18" t="s">
        <v>27</v>
      </c>
      <c r="M379" s="59"/>
    </row>
    <row r="380" spans="1:13" s="3" customFormat="1" ht="15" customHeight="1">
      <c r="A380" s="57">
        <v>7</v>
      </c>
      <c r="B380" s="57" t="s">
        <v>324</v>
      </c>
      <c r="C380" s="26" t="s">
        <v>18</v>
      </c>
      <c r="D380" s="18">
        <v>37.47</v>
      </c>
      <c r="E380" s="18">
        <v>38.39</v>
      </c>
      <c r="F380" s="18" t="s">
        <v>27</v>
      </c>
      <c r="G380" s="22">
        <v>100</v>
      </c>
      <c r="H380" s="22">
        <f t="shared" si="117"/>
        <v>102.45529757139045</v>
      </c>
      <c r="I380" s="18">
        <v>38.39</v>
      </c>
      <c r="J380" s="18">
        <v>46.95</v>
      </c>
      <c r="K380" s="22"/>
      <c r="L380" s="22"/>
      <c r="M380" s="74" t="s">
        <v>468</v>
      </c>
    </row>
    <row r="381" spans="1:13" s="3" customFormat="1" ht="30">
      <c r="A381" s="59"/>
      <c r="B381" s="59"/>
      <c r="C381" s="26" t="s">
        <v>467</v>
      </c>
      <c r="D381" s="18">
        <v>42.52</v>
      </c>
      <c r="E381" s="18">
        <v>44.89</v>
      </c>
      <c r="F381" s="18" t="s">
        <v>27</v>
      </c>
      <c r="G381" s="22">
        <v>100</v>
      </c>
      <c r="H381" s="22">
        <f t="shared" si="117"/>
        <v>105.57384760112886</v>
      </c>
      <c r="I381" s="18">
        <v>44.89</v>
      </c>
      <c r="J381" s="18">
        <v>47.32</v>
      </c>
      <c r="K381" s="22">
        <f t="shared" si="115"/>
        <v>100</v>
      </c>
      <c r="L381" s="22">
        <f t="shared" si="116"/>
        <v>105.413232345734</v>
      </c>
      <c r="M381" s="74"/>
    </row>
    <row r="382" spans="1:13" s="3" customFormat="1" ht="25.5" customHeight="1">
      <c r="A382" s="57">
        <v>8</v>
      </c>
      <c r="B382" s="57" t="s">
        <v>466</v>
      </c>
      <c r="C382" s="26" t="s">
        <v>18</v>
      </c>
      <c r="D382" s="18" t="s">
        <v>27</v>
      </c>
      <c r="E382" s="18" t="s">
        <v>27</v>
      </c>
      <c r="F382" s="18" t="s">
        <v>27</v>
      </c>
      <c r="G382" s="22" t="s">
        <v>27</v>
      </c>
      <c r="H382" s="22" t="s">
        <v>27</v>
      </c>
      <c r="I382" s="18">
        <v>34.799999999999997</v>
      </c>
      <c r="J382" s="18">
        <v>39.94</v>
      </c>
      <c r="K382" s="22">
        <f>I382/E376*100</f>
        <v>100</v>
      </c>
      <c r="L382" s="22">
        <f>J382/I382*100</f>
        <v>114.77011494252874</v>
      </c>
      <c r="M382" s="57" t="s">
        <v>484</v>
      </c>
    </row>
    <row r="383" spans="1:13" s="3" customFormat="1" ht="30">
      <c r="A383" s="58"/>
      <c r="B383" s="58"/>
      <c r="C383" s="26" t="s">
        <v>22</v>
      </c>
      <c r="D383" s="18" t="s">
        <v>27</v>
      </c>
      <c r="E383" s="18" t="s">
        <v>27</v>
      </c>
      <c r="F383" s="18" t="s">
        <v>27</v>
      </c>
      <c r="G383" s="22" t="s">
        <v>27</v>
      </c>
      <c r="H383" s="22" t="s">
        <v>27</v>
      </c>
      <c r="I383" s="18">
        <v>34.64</v>
      </c>
      <c r="J383" s="18">
        <v>36.51</v>
      </c>
      <c r="K383" s="22">
        <f>I383/E377*100</f>
        <v>100</v>
      </c>
      <c r="L383" s="22">
        <f t="shared" ref="L383:L385" si="119">J383/I383*100</f>
        <v>105.39838337182448</v>
      </c>
      <c r="M383" s="58"/>
    </row>
    <row r="384" spans="1:13" s="3" customFormat="1">
      <c r="A384" s="58"/>
      <c r="B384" s="58"/>
      <c r="C384" s="26" t="s">
        <v>19</v>
      </c>
      <c r="D384" s="18" t="s">
        <v>27</v>
      </c>
      <c r="E384" s="18" t="s">
        <v>27</v>
      </c>
      <c r="F384" s="18" t="s">
        <v>27</v>
      </c>
      <c r="G384" s="22" t="s">
        <v>27</v>
      </c>
      <c r="H384" s="22" t="s">
        <v>27</v>
      </c>
      <c r="I384" s="18">
        <v>29.69</v>
      </c>
      <c r="J384" s="18">
        <v>34.03</v>
      </c>
      <c r="K384" s="22">
        <f>I384/E378*100</f>
        <v>100</v>
      </c>
      <c r="L384" s="22">
        <f t="shared" si="119"/>
        <v>114.61771640282923</v>
      </c>
      <c r="M384" s="58"/>
    </row>
    <row r="385" spans="1:13" s="3" customFormat="1" ht="30">
      <c r="A385" s="59"/>
      <c r="B385" s="59"/>
      <c r="C385" s="26" t="s">
        <v>63</v>
      </c>
      <c r="D385" s="18" t="s">
        <v>27</v>
      </c>
      <c r="E385" s="18" t="s">
        <v>27</v>
      </c>
      <c r="F385" s="18" t="s">
        <v>27</v>
      </c>
      <c r="G385" s="22" t="s">
        <v>27</v>
      </c>
      <c r="H385" s="22" t="s">
        <v>27</v>
      </c>
      <c r="I385" s="18">
        <v>20.85</v>
      </c>
      <c r="J385" s="18">
        <v>21.97</v>
      </c>
      <c r="K385" s="22">
        <f>I385/E379*100</f>
        <v>100</v>
      </c>
      <c r="L385" s="22">
        <f t="shared" si="119"/>
        <v>105.37170263788968</v>
      </c>
      <c r="M385" s="59"/>
    </row>
    <row r="386" spans="1:13" s="3" customFormat="1" ht="15" customHeight="1">
      <c r="A386" s="63" t="s">
        <v>24</v>
      </c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5"/>
    </row>
    <row r="387" spans="1:13" ht="15" customHeight="1">
      <c r="A387" s="57">
        <v>1</v>
      </c>
      <c r="B387" s="57" t="s">
        <v>269</v>
      </c>
      <c r="C387" s="15" t="s">
        <v>18</v>
      </c>
      <c r="D387" s="31">
        <v>33.19</v>
      </c>
      <c r="E387" s="31">
        <v>33.81</v>
      </c>
      <c r="F387" s="31" t="s">
        <v>27</v>
      </c>
      <c r="G387" s="44">
        <v>1</v>
      </c>
      <c r="H387" s="44">
        <f>E387/D387</f>
        <v>1.0186803253992167</v>
      </c>
      <c r="I387" s="31">
        <v>33.81</v>
      </c>
      <c r="J387" s="31">
        <v>35.67</v>
      </c>
      <c r="K387" s="44">
        <f t="shared" ref="K387:K404" si="120">I387/E387</f>
        <v>1</v>
      </c>
      <c r="L387" s="44">
        <f t="shared" ref="L387:L404" si="121">J387/I387</f>
        <v>1.0550133096716947</v>
      </c>
      <c r="M387" s="57" t="s">
        <v>520</v>
      </c>
    </row>
    <row r="388" spans="1:13" ht="30">
      <c r="A388" s="59"/>
      <c r="B388" s="59"/>
      <c r="C388" s="15" t="s">
        <v>22</v>
      </c>
      <c r="D388" s="31">
        <v>23.09</v>
      </c>
      <c r="E388" s="31">
        <v>24.38</v>
      </c>
      <c r="F388" s="31" t="s">
        <v>27</v>
      </c>
      <c r="G388" s="44">
        <v>1</v>
      </c>
      <c r="H388" s="44">
        <f t="shared" ref="H388:H404" si="122">E388/D388</f>
        <v>1.0558683412732783</v>
      </c>
      <c r="I388" s="31">
        <v>24.38</v>
      </c>
      <c r="J388" s="31">
        <v>25.7</v>
      </c>
      <c r="K388" s="44">
        <f t="shared" si="120"/>
        <v>1</v>
      </c>
      <c r="L388" s="44">
        <f t="shared" si="121"/>
        <v>1.0541427399507795</v>
      </c>
      <c r="M388" s="58"/>
    </row>
    <row r="389" spans="1:13" ht="30" customHeight="1">
      <c r="A389" s="57">
        <v>2</v>
      </c>
      <c r="B389" s="57" t="s">
        <v>270</v>
      </c>
      <c r="C389" s="15" t="s">
        <v>521</v>
      </c>
      <c r="D389" s="31">
        <v>38.36</v>
      </c>
      <c r="E389" s="31">
        <v>38.36</v>
      </c>
      <c r="F389" s="31" t="s">
        <v>27</v>
      </c>
      <c r="G389" s="44">
        <v>0.98968008255933959</v>
      </c>
      <c r="H389" s="44">
        <f t="shared" ref="H389" si="123">E389/D389</f>
        <v>1</v>
      </c>
      <c r="I389" s="31">
        <v>38.36</v>
      </c>
      <c r="J389" s="31">
        <v>41.78</v>
      </c>
      <c r="K389" s="44">
        <f t="shared" ref="K389" si="124">I389/E389</f>
        <v>1</v>
      </c>
      <c r="L389" s="44">
        <f t="shared" ref="L389" si="125">J389/I389</f>
        <v>1.089155370177268</v>
      </c>
      <c r="M389" s="58"/>
    </row>
    <row r="390" spans="1:13" ht="45">
      <c r="A390" s="58"/>
      <c r="B390" s="58"/>
      <c r="C390" s="15" t="s">
        <v>522</v>
      </c>
      <c r="D390" s="31">
        <v>38.36</v>
      </c>
      <c r="E390" s="31">
        <v>38.36</v>
      </c>
      <c r="F390" s="31" t="s">
        <v>27</v>
      </c>
      <c r="G390" s="44">
        <v>0.98968008255933959</v>
      </c>
      <c r="H390" s="44">
        <f t="shared" ref="H390" si="126">E390/D390</f>
        <v>1</v>
      </c>
      <c r="I390" s="31">
        <v>38.36</v>
      </c>
      <c r="J390" s="31">
        <v>40.43</v>
      </c>
      <c r="K390" s="44">
        <f t="shared" ref="K390" si="127">I390/E390</f>
        <v>1</v>
      </c>
      <c r="L390" s="44">
        <f t="shared" ref="L390" si="128">J390/I390</f>
        <v>1.0539624608967675</v>
      </c>
      <c r="M390" s="58"/>
    </row>
    <row r="391" spans="1:13" ht="30">
      <c r="A391" s="58"/>
      <c r="B391" s="58"/>
      <c r="C391" s="15" t="s">
        <v>341</v>
      </c>
      <c r="D391" s="31">
        <v>38.36</v>
      </c>
      <c r="E391" s="31">
        <v>38.36</v>
      </c>
      <c r="F391" s="31" t="s">
        <v>27</v>
      </c>
      <c r="G391" s="44">
        <v>0.98968008255933959</v>
      </c>
      <c r="H391" s="44">
        <f t="shared" si="122"/>
        <v>1</v>
      </c>
      <c r="I391" s="31">
        <v>38.36</v>
      </c>
      <c r="J391" s="31">
        <v>41.78</v>
      </c>
      <c r="K391" s="44">
        <f t="shared" si="120"/>
        <v>1</v>
      </c>
      <c r="L391" s="44">
        <f t="shared" si="121"/>
        <v>1.089155370177268</v>
      </c>
      <c r="M391" s="58"/>
    </row>
    <row r="392" spans="1:13" ht="30">
      <c r="A392" s="59"/>
      <c r="B392" s="59"/>
      <c r="C392" s="15" t="s">
        <v>212</v>
      </c>
      <c r="D392" s="31">
        <v>20.41</v>
      </c>
      <c r="E392" s="31">
        <v>21.55</v>
      </c>
      <c r="F392" s="31" t="s">
        <v>27</v>
      </c>
      <c r="G392" s="44">
        <v>1</v>
      </c>
      <c r="H392" s="44">
        <f t="shared" ref="H392:H394" si="129">E392/D392</f>
        <v>1.0558549730524254</v>
      </c>
      <c r="I392" s="31">
        <v>21.55</v>
      </c>
      <c r="J392" s="31">
        <v>22.71</v>
      </c>
      <c r="K392" s="44">
        <f t="shared" ref="K392:K394" si="130">I392/E392</f>
        <v>1</v>
      </c>
      <c r="L392" s="44">
        <f t="shared" ref="L392:L394" si="131">J392/I392</f>
        <v>1.0538283062645011</v>
      </c>
      <c r="M392" s="58"/>
    </row>
    <row r="393" spans="1:13" ht="30" customHeight="1">
      <c r="A393" s="57">
        <v>3</v>
      </c>
      <c r="B393" s="57" t="s">
        <v>271</v>
      </c>
      <c r="C393" s="15" t="s">
        <v>221</v>
      </c>
      <c r="D393" s="31">
        <v>32.18</v>
      </c>
      <c r="E393" s="31">
        <v>32.74</v>
      </c>
      <c r="F393" s="31" t="s">
        <v>27</v>
      </c>
      <c r="G393" s="44">
        <v>1</v>
      </c>
      <c r="H393" s="44">
        <f t="shared" si="129"/>
        <v>1.0174021131137354</v>
      </c>
      <c r="I393" s="31">
        <v>32.74</v>
      </c>
      <c r="J393" s="31">
        <v>34.880000000000003</v>
      </c>
      <c r="K393" s="44">
        <f t="shared" si="130"/>
        <v>1</v>
      </c>
      <c r="L393" s="44">
        <f t="shared" si="131"/>
        <v>1.0653634697617593</v>
      </c>
      <c r="M393" s="58"/>
    </row>
    <row r="394" spans="1:13" ht="30">
      <c r="A394" s="59"/>
      <c r="B394" s="59"/>
      <c r="C394" s="15" t="s">
        <v>61</v>
      </c>
      <c r="D394" s="31">
        <v>31</v>
      </c>
      <c r="E394" s="31">
        <v>32.74</v>
      </c>
      <c r="F394" s="31" t="s">
        <v>27</v>
      </c>
      <c r="G394" s="44">
        <v>1</v>
      </c>
      <c r="H394" s="44">
        <f t="shared" si="129"/>
        <v>1.0561290322580645</v>
      </c>
      <c r="I394" s="31">
        <v>32.74</v>
      </c>
      <c r="J394" s="31">
        <v>34.51</v>
      </c>
      <c r="K394" s="44">
        <f t="shared" si="130"/>
        <v>1</v>
      </c>
      <c r="L394" s="44">
        <f t="shared" si="131"/>
        <v>1.0540623091020158</v>
      </c>
      <c r="M394" s="58"/>
    </row>
    <row r="395" spans="1:13" ht="15" customHeight="1">
      <c r="A395" s="57">
        <v>4</v>
      </c>
      <c r="B395" s="57" t="s">
        <v>272</v>
      </c>
      <c r="C395" s="15" t="s">
        <v>342</v>
      </c>
      <c r="D395" s="31">
        <v>44.98</v>
      </c>
      <c r="E395" s="31">
        <v>45.94</v>
      </c>
      <c r="F395" s="31" t="s">
        <v>27</v>
      </c>
      <c r="G395" s="44">
        <v>1</v>
      </c>
      <c r="H395" s="44">
        <f t="shared" si="122"/>
        <v>1.0213428190306804</v>
      </c>
      <c r="I395" s="31">
        <v>45.94</v>
      </c>
      <c r="J395" s="31">
        <v>49.03</v>
      </c>
      <c r="K395" s="44">
        <f t="shared" si="120"/>
        <v>1</v>
      </c>
      <c r="L395" s="44">
        <f t="shared" si="121"/>
        <v>1.0672616456247279</v>
      </c>
      <c r="M395" s="58"/>
    </row>
    <row r="396" spans="1:13" ht="30">
      <c r="A396" s="58"/>
      <c r="B396" s="58"/>
      <c r="C396" s="15" t="s">
        <v>343</v>
      </c>
      <c r="D396" s="31">
        <v>22.55</v>
      </c>
      <c r="E396" s="31">
        <v>23.81</v>
      </c>
      <c r="F396" s="31" t="s">
        <v>27</v>
      </c>
      <c r="G396" s="44">
        <v>1</v>
      </c>
      <c r="H396" s="44">
        <f t="shared" si="122"/>
        <v>1.0558758314855874</v>
      </c>
      <c r="I396" s="31">
        <v>23.81</v>
      </c>
      <c r="J396" s="31">
        <v>25.1</v>
      </c>
      <c r="K396" s="44">
        <f t="shared" si="120"/>
        <v>1</v>
      </c>
      <c r="L396" s="44">
        <f t="shared" si="121"/>
        <v>1.0541789164216717</v>
      </c>
      <c r="M396" s="58"/>
    </row>
    <row r="397" spans="1:13" ht="30">
      <c r="A397" s="58"/>
      <c r="B397" s="58"/>
      <c r="C397" s="15" t="s">
        <v>226</v>
      </c>
      <c r="D397" s="31">
        <v>44.98</v>
      </c>
      <c r="E397" s="31">
        <v>45.94</v>
      </c>
      <c r="F397" s="31" t="s">
        <v>27</v>
      </c>
      <c r="G397" s="44">
        <v>1</v>
      </c>
      <c r="H397" s="44">
        <f t="shared" si="122"/>
        <v>1.0213428190306804</v>
      </c>
      <c r="I397" s="31">
        <v>45.94</v>
      </c>
      <c r="J397" s="31">
        <v>49.03</v>
      </c>
      <c r="K397" s="44">
        <f t="shared" si="120"/>
        <v>1</v>
      </c>
      <c r="L397" s="44">
        <f t="shared" si="121"/>
        <v>1.0672616456247279</v>
      </c>
      <c r="M397" s="58"/>
    </row>
    <row r="398" spans="1:13" ht="30">
      <c r="A398" s="59"/>
      <c r="B398" s="59"/>
      <c r="C398" s="15" t="s">
        <v>344</v>
      </c>
      <c r="D398" s="31">
        <v>32.33</v>
      </c>
      <c r="E398" s="31">
        <v>34.14</v>
      </c>
      <c r="F398" s="31" t="s">
        <v>27</v>
      </c>
      <c r="G398" s="44">
        <v>1</v>
      </c>
      <c r="H398" s="44">
        <f t="shared" si="122"/>
        <v>1.055985153108568</v>
      </c>
      <c r="I398" s="31">
        <v>34.14</v>
      </c>
      <c r="J398" s="31">
        <v>35.979999999999997</v>
      </c>
      <c r="K398" s="44">
        <f t="shared" si="120"/>
        <v>1</v>
      </c>
      <c r="L398" s="44">
        <f t="shared" si="121"/>
        <v>1.0538957234915054</v>
      </c>
      <c r="M398" s="58"/>
    </row>
    <row r="399" spans="1:13" ht="30" customHeight="1">
      <c r="A399" s="57">
        <v>5</v>
      </c>
      <c r="B399" s="57" t="s">
        <v>273</v>
      </c>
      <c r="C399" s="15" t="s">
        <v>227</v>
      </c>
      <c r="D399" s="31">
        <v>42.63</v>
      </c>
      <c r="E399" s="31">
        <v>42.63</v>
      </c>
      <c r="F399" s="31" t="s">
        <v>27</v>
      </c>
      <c r="G399" s="44">
        <v>0.79444651509504294</v>
      </c>
      <c r="H399" s="44">
        <f t="shared" si="122"/>
        <v>1</v>
      </c>
      <c r="I399" s="31">
        <v>42.63</v>
      </c>
      <c r="J399" s="31">
        <v>46.09</v>
      </c>
      <c r="K399" s="44">
        <f t="shared" si="120"/>
        <v>1</v>
      </c>
      <c r="L399" s="44">
        <f t="shared" si="121"/>
        <v>1.0811634998827118</v>
      </c>
      <c r="M399" s="58"/>
    </row>
    <row r="400" spans="1:13" ht="30">
      <c r="A400" s="58"/>
      <c r="B400" s="58"/>
      <c r="C400" s="15" t="s">
        <v>25</v>
      </c>
      <c r="D400" s="31">
        <v>20.97</v>
      </c>
      <c r="E400" s="31">
        <v>22.14</v>
      </c>
      <c r="F400" s="31" t="s">
        <v>27</v>
      </c>
      <c r="G400" s="44">
        <v>1</v>
      </c>
      <c r="H400" s="44">
        <f t="shared" si="122"/>
        <v>1.055793991416309</v>
      </c>
      <c r="I400" s="31">
        <v>22.14</v>
      </c>
      <c r="J400" s="31">
        <v>23.34</v>
      </c>
      <c r="K400" s="44">
        <f t="shared" si="120"/>
        <v>1</v>
      </c>
      <c r="L400" s="44">
        <f t="shared" si="121"/>
        <v>1.0542005420054201</v>
      </c>
      <c r="M400" s="58"/>
    </row>
    <row r="401" spans="1:13" ht="30">
      <c r="A401" s="58"/>
      <c r="B401" s="58"/>
      <c r="C401" s="15" t="s">
        <v>228</v>
      </c>
      <c r="D401" s="31">
        <v>42.63</v>
      </c>
      <c r="E401" s="31">
        <f>E399</f>
        <v>42.63</v>
      </c>
      <c r="F401" s="31" t="s">
        <v>27</v>
      </c>
      <c r="G401" s="44">
        <v>0.79444651509504294</v>
      </c>
      <c r="H401" s="44">
        <f t="shared" si="122"/>
        <v>1</v>
      </c>
      <c r="I401" s="31">
        <f>I399</f>
        <v>42.63</v>
      </c>
      <c r="J401" s="31">
        <v>46.09</v>
      </c>
      <c r="K401" s="44">
        <f t="shared" si="120"/>
        <v>1</v>
      </c>
      <c r="L401" s="44">
        <f t="shared" si="121"/>
        <v>1.0811634998827118</v>
      </c>
      <c r="M401" s="58"/>
    </row>
    <row r="402" spans="1:13" ht="30">
      <c r="A402" s="58"/>
      <c r="B402" s="58"/>
      <c r="C402" s="15" t="s">
        <v>229</v>
      </c>
      <c r="D402" s="31">
        <v>30.53</v>
      </c>
      <c r="E402" s="31">
        <v>32.24</v>
      </c>
      <c r="F402" s="31" t="s">
        <v>27</v>
      </c>
      <c r="G402" s="44">
        <v>1</v>
      </c>
      <c r="H402" s="44">
        <f t="shared" si="122"/>
        <v>1.0560104814936129</v>
      </c>
      <c r="I402" s="31">
        <v>32.24</v>
      </c>
      <c r="J402" s="31">
        <v>33.979999999999997</v>
      </c>
      <c r="K402" s="44">
        <f t="shared" si="120"/>
        <v>1</v>
      </c>
      <c r="L402" s="44">
        <f t="shared" si="121"/>
        <v>1.0539702233250619</v>
      </c>
      <c r="M402" s="58"/>
    </row>
    <row r="403" spans="1:13">
      <c r="A403" s="58"/>
      <c r="B403" s="58"/>
      <c r="C403" s="15" t="s">
        <v>19</v>
      </c>
      <c r="D403" s="31">
        <v>29.31</v>
      </c>
      <c r="E403" s="31">
        <v>29.31</v>
      </c>
      <c r="F403" s="31" t="s">
        <v>27</v>
      </c>
      <c r="G403" s="44">
        <v>1</v>
      </c>
      <c r="H403" s="44">
        <f t="shared" si="122"/>
        <v>1</v>
      </c>
      <c r="I403" s="31">
        <v>29.31</v>
      </c>
      <c r="J403" s="31">
        <v>30.83</v>
      </c>
      <c r="K403" s="44">
        <f t="shared" si="120"/>
        <v>1</v>
      </c>
      <c r="L403" s="44">
        <f t="shared" si="121"/>
        <v>1.0518594336403957</v>
      </c>
      <c r="M403" s="58"/>
    </row>
    <row r="404" spans="1:13" ht="30">
      <c r="A404" s="59"/>
      <c r="B404" s="59"/>
      <c r="C404" s="15" t="s">
        <v>63</v>
      </c>
      <c r="D404" s="31">
        <v>13.13</v>
      </c>
      <c r="E404" s="31">
        <v>13.87</v>
      </c>
      <c r="F404" s="31" t="s">
        <v>27</v>
      </c>
      <c r="G404" s="44">
        <v>1</v>
      </c>
      <c r="H404" s="44">
        <f t="shared" si="122"/>
        <v>1.0563594821020563</v>
      </c>
      <c r="I404" s="31">
        <v>13.87</v>
      </c>
      <c r="J404" s="31">
        <v>14.62</v>
      </c>
      <c r="K404" s="44">
        <f t="shared" si="120"/>
        <v>1</v>
      </c>
      <c r="L404" s="44">
        <f t="shared" si="121"/>
        <v>1.0540735400144197</v>
      </c>
      <c r="M404" s="59"/>
    </row>
    <row r="405" spans="1:13" ht="15" customHeight="1">
      <c r="A405" s="63" t="s">
        <v>68</v>
      </c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5"/>
    </row>
    <row r="406" spans="1:13" ht="15" customHeight="1">
      <c r="A406" s="57">
        <v>1</v>
      </c>
      <c r="B406" s="57" t="s">
        <v>284</v>
      </c>
      <c r="C406" s="15" t="s">
        <v>18</v>
      </c>
      <c r="D406" s="31">
        <v>27.87</v>
      </c>
      <c r="E406" s="31">
        <v>27.87</v>
      </c>
      <c r="F406" s="31" t="s">
        <v>27</v>
      </c>
      <c r="G406" s="32" t="s">
        <v>27</v>
      </c>
      <c r="H406" s="32">
        <f t="shared" ref="H406:H427" si="132">E406/D406*100</f>
        <v>100</v>
      </c>
      <c r="I406" s="31">
        <v>27.87</v>
      </c>
      <c r="J406" s="31">
        <v>29.2</v>
      </c>
      <c r="K406" s="44">
        <f>I406/E406</f>
        <v>1</v>
      </c>
      <c r="L406" s="44">
        <f t="shared" ref="L406:L413" si="133">J406/I406</f>
        <v>1.0477215644061715</v>
      </c>
      <c r="M406" s="57" t="s">
        <v>397</v>
      </c>
    </row>
    <row r="407" spans="1:13" ht="30">
      <c r="A407" s="58"/>
      <c r="B407" s="58"/>
      <c r="C407" s="15" t="s">
        <v>22</v>
      </c>
      <c r="D407" s="31">
        <v>27.6</v>
      </c>
      <c r="E407" s="31">
        <v>27.87</v>
      </c>
      <c r="F407" s="31" t="s">
        <v>27</v>
      </c>
      <c r="G407" s="32" t="s">
        <v>27</v>
      </c>
      <c r="H407" s="32">
        <f>E407/D407*100</f>
        <v>100.9782608695652</v>
      </c>
      <c r="I407" s="31">
        <v>27.87</v>
      </c>
      <c r="J407" s="31">
        <v>29.2</v>
      </c>
      <c r="K407" s="44">
        <f t="shared" ref="K407:K413" si="134">I407/E407</f>
        <v>1</v>
      </c>
      <c r="L407" s="44">
        <f t="shared" si="133"/>
        <v>1.0477215644061715</v>
      </c>
      <c r="M407" s="58"/>
    </row>
    <row r="408" spans="1:13">
      <c r="A408" s="58"/>
      <c r="B408" s="58"/>
      <c r="C408" s="15" t="s">
        <v>349</v>
      </c>
      <c r="D408" s="31">
        <v>23.01</v>
      </c>
      <c r="E408" s="31">
        <v>24.42</v>
      </c>
      <c r="F408" s="31" t="s">
        <v>27</v>
      </c>
      <c r="G408" s="32" t="s">
        <v>27</v>
      </c>
      <c r="H408" s="32">
        <f t="shared" si="132"/>
        <v>106.12777053455021</v>
      </c>
      <c r="I408" s="31">
        <v>24.42</v>
      </c>
      <c r="J408" s="31">
        <v>25.42</v>
      </c>
      <c r="K408" s="44">
        <f t="shared" si="134"/>
        <v>1</v>
      </c>
      <c r="L408" s="44">
        <f t="shared" si="133"/>
        <v>1.040950040950041</v>
      </c>
      <c r="M408" s="58"/>
    </row>
    <row r="409" spans="1:13" ht="30">
      <c r="A409" s="59"/>
      <c r="B409" s="59"/>
      <c r="C409" s="15" t="s">
        <v>63</v>
      </c>
      <c r="D409" s="31">
        <v>21.13</v>
      </c>
      <c r="E409" s="31">
        <v>22.31</v>
      </c>
      <c r="F409" s="31" t="s">
        <v>27</v>
      </c>
      <c r="G409" s="32" t="s">
        <v>27</v>
      </c>
      <c r="H409" s="32">
        <f t="shared" si="132"/>
        <v>105.58447704685281</v>
      </c>
      <c r="I409" s="31">
        <v>22.31</v>
      </c>
      <c r="J409" s="31">
        <v>23.52</v>
      </c>
      <c r="K409" s="44">
        <f t="shared" si="134"/>
        <v>1</v>
      </c>
      <c r="L409" s="44">
        <f t="shared" si="133"/>
        <v>1.0542357687135815</v>
      </c>
      <c r="M409" s="59"/>
    </row>
    <row r="410" spans="1:13" ht="15" customHeight="1">
      <c r="A410" s="57">
        <v>2</v>
      </c>
      <c r="B410" s="57" t="s">
        <v>285</v>
      </c>
      <c r="C410" s="15" t="s">
        <v>18</v>
      </c>
      <c r="D410" s="31">
        <v>40.090000000000003</v>
      </c>
      <c r="E410" s="31">
        <v>40.22</v>
      </c>
      <c r="F410" s="31" t="s">
        <v>27</v>
      </c>
      <c r="G410" s="32" t="s">
        <v>27</v>
      </c>
      <c r="H410" s="32">
        <f t="shared" si="132"/>
        <v>100.32427039161884</v>
      </c>
      <c r="I410" s="31">
        <v>39.4</v>
      </c>
      <c r="J410" s="31">
        <v>40.799999999999997</v>
      </c>
      <c r="K410" s="44">
        <f t="shared" si="134"/>
        <v>0.97961213326703134</v>
      </c>
      <c r="L410" s="44">
        <f t="shared" si="133"/>
        <v>1.0355329949238579</v>
      </c>
      <c r="M410" s="57" t="str">
        <f>M406</f>
        <v>Постановление Департамента энергетики и тарифов Ивановской области от 16.12.2020 № 71-к/1</v>
      </c>
    </row>
    <row r="411" spans="1:13" ht="30">
      <c r="A411" s="58"/>
      <c r="B411" s="58"/>
      <c r="C411" s="15" t="s">
        <v>22</v>
      </c>
      <c r="D411" s="31">
        <v>38.64</v>
      </c>
      <c r="E411" s="31">
        <v>40.22</v>
      </c>
      <c r="F411" s="31" t="s">
        <v>27</v>
      </c>
      <c r="G411" s="32" t="s">
        <v>27</v>
      </c>
      <c r="H411" s="32">
        <f t="shared" si="132"/>
        <v>104.08902691511386</v>
      </c>
      <c r="I411" s="31">
        <v>39.4</v>
      </c>
      <c r="J411" s="31">
        <v>40.799999999999997</v>
      </c>
      <c r="K411" s="44">
        <f t="shared" si="134"/>
        <v>0.97961213326703134</v>
      </c>
      <c r="L411" s="44">
        <f t="shared" si="133"/>
        <v>1.0355329949238579</v>
      </c>
      <c r="M411" s="58"/>
    </row>
    <row r="412" spans="1:13">
      <c r="A412" s="58"/>
      <c r="B412" s="58"/>
      <c r="C412" s="15" t="s">
        <v>19</v>
      </c>
      <c r="D412" s="31">
        <v>19.36</v>
      </c>
      <c r="E412" s="31">
        <v>20.48</v>
      </c>
      <c r="F412" s="31" t="s">
        <v>27</v>
      </c>
      <c r="G412" s="32" t="s">
        <v>27</v>
      </c>
      <c r="H412" s="32">
        <f t="shared" si="132"/>
        <v>105.78512396694215</v>
      </c>
      <c r="I412" s="31">
        <v>20.48</v>
      </c>
      <c r="J412" s="31">
        <v>24.43</v>
      </c>
      <c r="K412" s="44">
        <f t="shared" si="134"/>
        <v>1</v>
      </c>
      <c r="L412" s="44">
        <f t="shared" si="133"/>
        <v>1.19287109375</v>
      </c>
      <c r="M412" s="58"/>
    </row>
    <row r="413" spans="1:13" ht="30">
      <c r="A413" s="59"/>
      <c r="B413" s="59"/>
      <c r="C413" s="15" t="s">
        <v>63</v>
      </c>
      <c r="D413" s="31">
        <v>16.420000000000002</v>
      </c>
      <c r="E413" s="31">
        <v>17.34</v>
      </c>
      <c r="F413" s="31" t="s">
        <v>27</v>
      </c>
      <c r="G413" s="32" t="s">
        <v>27</v>
      </c>
      <c r="H413" s="32">
        <f t="shared" si="132"/>
        <v>105.6029232643118</v>
      </c>
      <c r="I413" s="31">
        <v>17.34</v>
      </c>
      <c r="J413" s="31">
        <v>18.28</v>
      </c>
      <c r="K413" s="44">
        <f t="shared" si="134"/>
        <v>1</v>
      </c>
      <c r="L413" s="44">
        <f t="shared" si="133"/>
        <v>1.0542099192618224</v>
      </c>
      <c r="M413" s="59"/>
    </row>
    <row r="414" spans="1:13" ht="15" customHeight="1">
      <c r="A414" s="57">
        <v>3</v>
      </c>
      <c r="B414" s="57" t="s">
        <v>286</v>
      </c>
      <c r="C414" s="15" t="s">
        <v>18</v>
      </c>
      <c r="D414" s="31">
        <v>34.200000000000003</v>
      </c>
      <c r="E414" s="31">
        <v>34.68</v>
      </c>
      <c r="F414" s="31" t="s">
        <v>27</v>
      </c>
      <c r="G414" s="32" t="s">
        <v>27</v>
      </c>
      <c r="H414" s="32">
        <f t="shared" ref="H414:H417" si="135">E414/D414*100</f>
        <v>101.40350877192981</v>
      </c>
      <c r="I414" s="31">
        <v>34.68</v>
      </c>
      <c r="J414" s="31">
        <v>40.799999999999997</v>
      </c>
      <c r="K414" s="44">
        <f t="shared" ref="K414:K419" si="136">I414/E414</f>
        <v>1</v>
      </c>
      <c r="L414" s="44">
        <f t="shared" ref="L414:L419" si="137">J414/I414</f>
        <v>1.1764705882352939</v>
      </c>
      <c r="M414" s="57" t="s">
        <v>397</v>
      </c>
    </row>
    <row r="415" spans="1:13" ht="30">
      <c r="A415" s="58"/>
      <c r="B415" s="58"/>
      <c r="C415" s="15" t="s">
        <v>22</v>
      </c>
      <c r="D415" s="31">
        <v>32.97</v>
      </c>
      <c r="E415" s="31">
        <v>34.68</v>
      </c>
      <c r="F415" s="31" t="s">
        <v>27</v>
      </c>
      <c r="G415" s="32" t="s">
        <v>27</v>
      </c>
      <c r="H415" s="32">
        <f t="shared" si="135"/>
        <v>105.18653321201093</v>
      </c>
      <c r="I415" s="31">
        <v>34.68</v>
      </c>
      <c r="J415" s="31">
        <v>36.549999999999997</v>
      </c>
      <c r="K415" s="44">
        <f t="shared" si="136"/>
        <v>1</v>
      </c>
      <c r="L415" s="44">
        <f t="shared" si="137"/>
        <v>1.053921568627451</v>
      </c>
      <c r="M415" s="58"/>
    </row>
    <row r="416" spans="1:13">
      <c r="A416" s="58"/>
      <c r="B416" s="58"/>
      <c r="C416" s="15" t="s">
        <v>350</v>
      </c>
      <c r="D416" s="31">
        <v>34.200000000000003</v>
      </c>
      <c r="E416" s="31">
        <v>34.68</v>
      </c>
      <c r="F416" s="31" t="s">
        <v>27</v>
      </c>
      <c r="G416" s="32" t="s">
        <v>27</v>
      </c>
      <c r="H416" s="32">
        <f t="shared" si="135"/>
        <v>101.40350877192981</v>
      </c>
      <c r="I416" s="31">
        <v>34.68</v>
      </c>
      <c r="J416" s="31">
        <v>40.799999999999997</v>
      </c>
      <c r="K416" s="44">
        <f t="shared" si="136"/>
        <v>1</v>
      </c>
      <c r="L416" s="44">
        <f t="shared" si="137"/>
        <v>1.1764705882352939</v>
      </c>
      <c r="M416" s="58"/>
    </row>
    <row r="417" spans="1:13" ht="30">
      <c r="A417" s="58"/>
      <c r="B417" s="58"/>
      <c r="C417" s="15" t="s">
        <v>351</v>
      </c>
      <c r="D417" s="31">
        <v>28.8</v>
      </c>
      <c r="E417" s="31">
        <v>30.41</v>
      </c>
      <c r="F417" s="31" t="s">
        <v>27</v>
      </c>
      <c r="G417" s="32" t="s">
        <v>27</v>
      </c>
      <c r="H417" s="32">
        <f t="shared" si="135"/>
        <v>105.59027777777779</v>
      </c>
      <c r="I417" s="31">
        <v>30.41</v>
      </c>
      <c r="J417" s="31">
        <v>32.049999999999997</v>
      </c>
      <c r="K417" s="44">
        <f t="shared" si="136"/>
        <v>1</v>
      </c>
      <c r="L417" s="44">
        <f t="shared" si="137"/>
        <v>1.0539296284117066</v>
      </c>
      <c r="M417" s="58"/>
    </row>
    <row r="418" spans="1:13">
      <c r="A418" s="58"/>
      <c r="B418" s="58"/>
      <c r="C418" s="15" t="s">
        <v>19</v>
      </c>
      <c r="D418" s="31">
        <v>10.45</v>
      </c>
      <c r="E418" s="31">
        <v>11.06</v>
      </c>
      <c r="F418" s="31" t="s">
        <v>27</v>
      </c>
      <c r="G418" s="32" t="s">
        <v>27</v>
      </c>
      <c r="H418" s="32">
        <f t="shared" si="132"/>
        <v>105.83732057416269</v>
      </c>
      <c r="I418" s="31">
        <v>11.06</v>
      </c>
      <c r="J418" s="31">
        <v>24.43</v>
      </c>
      <c r="K418" s="44">
        <f t="shared" si="136"/>
        <v>1</v>
      </c>
      <c r="L418" s="44">
        <f t="shared" si="137"/>
        <v>2.2088607594936707</v>
      </c>
      <c r="M418" s="58"/>
    </row>
    <row r="419" spans="1:13" ht="30">
      <c r="A419" s="59"/>
      <c r="B419" s="59"/>
      <c r="C419" s="15" t="s">
        <v>63</v>
      </c>
      <c r="D419" s="31">
        <v>5.72</v>
      </c>
      <c r="E419" s="31">
        <f>D419*1.056</f>
        <v>6.0403200000000004</v>
      </c>
      <c r="F419" s="31" t="s">
        <v>27</v>
      </c>
      <c r="G419" s="32" t="s">
        <v>27</v>
      </c>
      <c r="H419" s="32">
        <f>E419/D419*100</f>
        <v>105.60000000000001</v>
      </c>
      <c r="I419" s="31">
        <v>6.04</v>
      </c>
      <c r="J419" s="31">
        <v>6.36</v>
      </c>
      <c r="K419" s="44">
        <f t="shared" si="136"/>
        <v>0.99994702267429536</v>
      </c>
      <c r="L419" s="44">
        <f t="shared" si="137"/>
        <v>1.0529801324503312</v>
      </c>
      <c r="M419" s="59"/>
    </row>
    <row r="420" spans="1:13" ht="15" customHeight="1">
      <c r="A420" s="57">
        <v>4</v>
      </c>
      <c r="B420" s="57" t="s">
        <v>287</v>
      </c>
      <c r="C420" s="15" t="s">
        <v>18</v>
      </c>
      <c r="D420" s="31">
        <v>52.21</v>
      </c>
      <c r="E420" s="31">
        <v>56.52</v>
      </c>
      <c r="F420" s="31" t="s">
        <v>27</v>
      </c>
      <c r="G420" s="32" t="s">
        <v>27</v>
      </c>
      <c r="H420" s="32">
        <f t="shared" si="132"/>
        <v>108.25512353955182</v>
      </c>
      <c r="I420" s="31">
        <v>39.4</v>
      </c>
      <c r="J420" s="31">
        <v>40.799999999999997</v>
      </c>
      <c r="K420" s="44">
        <f t="shared" ref="K420:K429" si="138">I420/E420</f>
        <v>0.69709837225760785</v>
      </c>
      <c r="L420" s="44">
        <f t="shared" ref="L420:L429" si="139">J420/I420</f>
        <v>1.0355329949238579</v>
      </c>
      <c r="M420" s="57" t="s">
        <v>397</v>
      </c>
    </row>
    <row r="421" spans="1:13" ht="30">
      <c r="A421" s="59"/>
      <c r="B421" s="59"/>
      <c r="C421" s="15" t="s">
        <v>22</v>
      </c>
      <c r="D421" s="31">
        <v>45.91</v>
      </c>
      <c r="E421" s="31">
        <v>48.48</v>
      </c>
      <c r="F421" s="31" t="s">
        <v>27</v>
      </c>
      <c r="G421" s="32" t="s">
        <v>27</v>
      </c>
      <c r="H421" s="32">
        <f t="shared" si="132"/>
        <v>105.59790895229797</v>
      </c>
      <c r="I421" s="31">
        <v>39.4</v>
      </c>
      <c r="J421" s="31">
        <v>40.799999999999997</v>
      </c>
      <c r="K421" s="44">
        <f t="shared" si="138"/>
        <v>0.81270627062706269</v>
      </c>
      <c r="L421" s="44">
        <f t="shared" si="139"/>
        <v>1.0355329949238579</v>
      </c>
      <c r="M421" s="59"/>
    </row>
    <row r="422" spans="1:13" ht="15" customHeight="1">
      <c r="A422" s="57">
        <v>5</v>
      </c>
      <c r="B422" s="57" t="s">
        <v>290</v>
      </c>
      <c r="C422" s="15" t="s">
        <v>18</v>
      </c>
      <c r="D422" s="31">
        <v>39.26</v>
      </c>
      <c r="E422" s="31">
        <v>42.38</v>
      </c>
      <c r="F422" s="31" t="s">
        <v>27</v>
      </c>
      <c r="G422" s="32" t="s">
        <v>27</v>
      </c>
      <c r="H422" s="32">
        <f t="shared" si="132"/>
        <v>107.94701986754968</v>
      </c>
      <c r="I422" s="31">
        <v>39.4</v>
      </c>
      <c r="J422" s="31">
        <v>40.799999999999997</v>
      </c>
      <c r="K422" s="44">
        <f t="shared" si="138"/>
        <v>0.92968381311939585</v>
      </c>
      <c r="L422" s="44">
        <f t="shared" si="139"/>
        <v>1.0355329949238579</v>
      </c>
      <c r="M422" s="57" t="s">
        <v>397</v>
      </c>
    </row>
    <row r="423" spans="1:13" ht="30">
      <c r="A423" s="59"/>
      <c r="B423" s="59"/>
      <c r="C423" s="15" t="s">
        <v>22</v>
      </c>
      <c r="D423" s="31">
        <v>28.11</v>
      </c>
      <c r="E423" s="31">
        <v>29.68</v>
      </c>
      <c r="F423" s="31" t="s">
        <v>27</v>
      </c>
      <c r="G423" s="32" t="s">
        <v>27</v>
      </c>
      <c r="H423" s="32">
        <f t="shared" si="132"/>
        <v>105.5852009960868</v>
      </c>
      <c r="I423" s="31">
        <v>29.68</v>
      </c>
      <c r="J423" s="31">
        <v>31.28</v>
      </c>
      <c r="K423" s="44">
        <f t="shared" si="138"/>
        <v>1</v>
      </c>
      <c r="L423" s="44">
        <f t="shared" si="139"/>
        <v>1.0539083557951483</v>
      </c>
      <c r="M423" s="59"/>
    </row>
    <row r="424" spans="1:13" ht="15" customHeight="1">
      <c r="A424" s="57">
        <v>6</v>
      </c>
      <c r="B424" s="57" t="s">
        <v>288</v>
      </c>
      <c r="C424" s="15" t="s">
        <v>18</v>
      </c>
      <c r="D424" s="31">
        <v>55.02</v>
      </c>
      <c r="E424" s="31">
        <v>57.11</v>
      </c>
      <c r="F424" s="31" t="s">
        <v>27</v>
      </c>
      <c r="G424" s="32" t="s">
        <v>27</v>
      </c>
      <c r="H424" s="32">
        <f t="shared" si="132"/>
        <v>103.79861868411486</v>
      </c>
      <c r="I424" s="31">
        <v>39.4</v>
      </c>
      <c r="J424" s="31">
        <v>40.799999999999997</v>
      </c>
      <c r="K424" s="44">
        <f t="shared" si="138"/>
        <v>0.68989669059709335</v>
      </c>
      <c r="L424" s="44">
        <f t="shared" si="139"/>
        <v>1.0355329949238579</v>
      </c>
      <c r="M424" s="57" t="s">
        <v>397</v>
      </c>
    </row>
    <row r="425" spans="1:13" ht="30">
      <c r="A425" s="59"/>
      <c r="B425" s="59"/>
      <c r="C425" s="15" t="s">
        <v>22</v>
      </c>
      <c r="D425" s="31">
        <v>54.37</v>
      </c>
      <c r="E425" s="31">
        <v>57.11</v>
      </c>
      <c r="F425" s="31" t="s">
        <v>27</v>
      </c>
      <c r="G425" s="32" t="s">
        <v>27</v>
      </c>
      <c r="H425" s="32">
        <f t="shared" si="132"/>
        <v>105.03954386610263</v>
      </c>
      <c r="I425" s="31">
        <v>39.4</v>
      </c>
      <c r="J425" s="31">
        <v>40.799999999999997</v>
      </c>
      <c r="K425" s="44">
        <f t="shared" si="138"/>
        <v>0.68989669059709335</v>
      </c>
      <c r="L425" s="44">
        <f t="shared" si="139"/>
        <v>1.0355329949238579</v>
      </c>
      <c r="M425" s="59"/>
    </row>
    <row r="426" spans="1:13" ht="15" customHeight="1">
      <c r="A426" s="57">
        <v>7</v>
      </c>
      <c r="B426" s="57" t="s">
        <v>289</v>
      </c>
      <c r="C426" s="15" t="s">
        <v>18</v>
      </c>
      <c r="D426" s="31">
        <v>54.09</v>
      </c>
      <c r="E426" s="31">
        <v>55.3</v>
      </c>
      <c r="F426" s="31" t="s">
        <v>27</v>
      </c>
      <c r="G426" s="32" t="s">
        <v>27</v>
      </c>
      <c r="H426" s="32">
        <f t="shared" si="132"/>
        <v>102.2370123867628</v>
      </c>
      <c r="I426" s="31">
        <v>39.4</v>
      </c>
      <c r="J426" s="31">
        <v>40.799999999999997</v>
      </c>
      <c r="K426" s="44">
        <f t="shared" si="138"/>
        <v>0.71247739602169979</v>
      </c>
      <c r="L426" s="44">
        <f t="shared" si="139"/>
        <v>1.0355329949238579</v>
      </c>
      <c r="M426" s="57" t="s">
        <v>397</v>
      </c>
    </row>
    <row r="427" spans="1:13" ht="30">
      <c r="A427" s="59"/>
      <c r="B427" s="59"/>
      <c r="C427" s="15" t="s">
        <v>22</v>
      </c>
      <c r="D427" s="31">
        <v>52.87</v>
      </c>
      <c r="E427" s="31">
        <v>55.3</v>
      </c>
      <c r="F427" s="31" t="s">
        <v>27</v>
      </c>
      <c r="G427" s="32" t="s">
        <v>27</v>
      </c>
      <c r="H427" s="32">
        <f t="shared" si="132"/>
        <v>104.59617930773595</v>
      </c>
      <c r="I427" s="31">
        <v>39.4</v>
      </c>
      <c r="J427" s="31">
        <v>40.799999999999997</v>
      </c>
      <c r="K427" s="44">
        <f t="shared" si="138"/>
        <v>0.71247739602169979</v>
      </c>
      <c r="L427" s="44">
        <f t="shared" si="139"/>
        <v>1.0355329949238579</v>
      </c>
      <c r="M427" s="59"/>
    </row>
    <row r="428" spans="1:13" ht="45">
      <c r="A428" s="15">
        <v>8</v>
      </c>
      <c r="B428" s="15" t="s">
        <v>346</v>
      </c>
      <c r="C428" s="15" t="s">
        <v>18</v>
      </c>
      <c r="D428" s="45">
        <v>29.39</v>
      </c>
      <c r="E428" s="45">
        <v>29.39</v>
      </c>
      <c r="F428" s="45" t="s">
        <v>27</v>
      </c>
      <c r="G428" s="32">
        <v>98.823133826496317</v>
      </c>
      <c r="H428" s="32">
        <f>E428/D428*100</f>
        <v>100</v>
      </c>
      <c r="I428" s="45">
        <v>29.39</v>
      </c>
      <c r="J428" s="31">
        <v>31.14</v>
      </c>
      <c r="K428" s="44">
        <f t="shared" si="138"/>
        <v>1</v>
      </c>
      <c r="L428" s="44">
        <f t="shared" si="139"/>
        <v>1.0595440626063286</v>
      </c>
      <c r="M428" s="15" t="s">
        <v>399</v>
      </c>
    </row>
    <row r="429" spans="1:13" ht="45">
      <c r="A429" s="15">
        <v>9</v>
      </c>
      <c r="B429" s="15" t="s">
        <v>347</v>
      </c>
      <c r="C429" s="15" t="s">
        <v>18</v>
      </c>
      <c r="D429" s="45">
        <v>9.3800000000000008</v>
      </c>
      <c r="E429" s="45">
        <v>9.58</v>
      </c>
      <c r="F429" s="45" t="s">
        <v>27</v>
      </c>
      <c r="G429" s="32">
        <v>100</v>
      </c>
      <c r="H429" s="32">
        <f>E429/D429*100</f>
        <v>102.1321961620469</v>
      </c>
      <c r="I429" s="45">
        <v>9.58</v>
      </c>
      <c r="J429" s="31">
        <v>9.8000000000000007</v>
      </c>
      <c r="K429" s="44">
        <f t="shared" si="138"/>
        <v>1</v>
      </c>
      <c r="L429" s="44">
        <f t="shared" si="139"/>
        <v>1.0229645093945721</v>
      </c>
      <c r="M429" s="15" t="s">
        <v>398</v>
      </c>
    </row>
    <row r="430" spans="1:13" ht="15" customHeight="1">
      <c r="A430" s="63" t="s">
        <v>23</v>
      </c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5"/>
    </row>
    <row r="431" spans="1:13" ht="15" customHeight="1">
      <c r="A431" s="57">
        <v>1</v>
      </c>
      <c r="B431" s="57" t="s">
        <v>458</v>
      </c>
      <c r="C431" s="15" t="s">
        <v>18</v>
      </c>
      <c r="D431" s="18">
        <v>48.17</v>
      </c>
      <c r="E431" s="18">
        <v>56.81</v>
      </c>
      <c r="F431" s="18" t="s">
        <v>27</v>
      </c>
      <c r="G431" s="22">
        <v>100</v>
      </c>
      <c r="H431" s="22">
        <f>E431/D431*100</f>
        <v>117.93647498443013</v>
      </c>
      <c r="I431" s="18">
        <v>56.81</v>
      </c>
      <c r="J431" s="18">
        <v>56.81</v>
      </c>
      <c r="K431" s="44">
        <f>I431/E431</f>
        <v>1</v>
      </c>
      <c r="L431" s="44">
        <f>J431/I431</f>
        <v>1</v>
      </c>
      <c r="M431" s="57" t="s">
        <v>460</v>
      </c>
    </row>
    <row r="432" spans="1:13" ht="67.5" customHeight="1">
      <c r="A432" s="59"/>
      <c r="B432" s="59"/>
      <c r="C432" s="15" t="s">
        <v>61</v>
      </c>
      <c r="D432" s="18">
        <v>30.3</v>
      </c>
      <c r="E432" s="18">
        <v>32</v>
      </c>
      <c r="F432" s="18" t="s">
        <v>27</v>
      </c>
      <c r="G432" s="22">
        <v>100</v>
      </c>
      <c r="H432" s="22">
        <f t="shared" ref="H432:H444" si="140">E432/D432*100</f>
        <v>105.6105610561056</v>
      </c>
      <c r="I432" s="18">
        <v>32</v>
      </c>
      <c r="J432" s="18">
        <v>33.729999999999997</v>
      </c>
      <c r="K432" s="44">
        <f t="shared" ref="K432:K444" si="141">I432/E432</f>
        <v>1</v>
      </c>
      <c r="L432" s="44">
        <f t="shared" ref="L432:L444" si="142">J432/I432</f>
        <v>1.0540624999999999</v>
      </c>
      <c r="M432" s="58"/>
    </row>
    <row r="433" spans="1:13" ht="15" customHeight="1">
      <c r="A433" s="57">
        <v>2</v>
      </c>
      <c r="B433" s="57" t="s">
        <v>461</v>
      </c>
      <c r="C433" s="15" t="s">
        <v>18</v>
      </c>
      <c r="D433" s="18">
        <v>48.17</v>
      </c>
      <c r="E433" s="18">
        <v>56.81</v>
      </c>
      <c r="F433" s="18" t="s">
        <v>27</v>
      </c>
      <c r="G433" s="22">
        <v>100</v>
      </c>
      <c r="H433" s="22">
        <f t="shared" si="140"/>
        <v>117.93647498443013</v>
      </c>
      <c r="I433" s="18">
        <v>56.81</v>
      </c>
      <c r="J433" s="18">
        <v>56.81</v>
      </c>
      <c r="K433" s="44">
        <f t="shared" si="141"/>
        <v>1</v>
      </c>
      <c r="L433" s="44">
        <f t="shared" si="142"/>
        <v>1</v>
      </c>
      <c r="M433" s="58"/>
    </row>
    <row r="434" spans="1:13" ht="93" customHeight="1">
      <c r="A434" s="59"/>
      <c r="B434" s="59"/>
      <c r="C434" s="15" t="s">
        <v>61</v>
      </c>
      <c r="D434" s="18">
        <v>13.92</v>
      </c>
      <c r="E434" s="18">
        <v>14.7</v>
      </c>
      <c r="F434" s="18" t="s">
        <v>27</v>
      </c>
      <c r="G434" s="22">
        <v>100</v>
      </c>
      <c r="H434" s="22">
        <f t="shared" si="140"/>
        <v>105.60344827586205</v>
      </c>
      <c r="I434" s="18">
        <v>14.7</v>
      </c>
      <c r="J434" s="18">
        <v>15.49</v>
      </c>
      <c r="K434" s="44">
        <f t="shared" si="141"/>
        <v>1</v>
      </c>
      <c r="L434" s="44">
        <f t="shared" si="142"/>
        <v>1.0537414965986396</v>
      </c>
      <c r="M434" s="58"/>
    </row>
    <row r="435" spans="1:13" ht="15" customHeight="1">
      <c r="A435" s="57">
        <v>3</v>
      </c>
      <c r="B435" s="57" t="s">
        <v>462</v>
      </c>
      <c r="C435" s="15" t="s">
        <v>19</v>
      </c>
      <c r="D435" s="18">
        <v>73.58</v>
      </c>
      <c r="E435" s="18">
        <v>83</v>
      </c>
      <c r="F435" s="18" t="s">
        <v>27</v>
      </c>
      <c r="G435" s="22">
        <v>100</v>
      </c>
      <c r="H435" s="22">
        <f t="shared" si="140"/>
        <v>112.80239195433541</v>
      </c>
      <c r="I435" s="18">
        <v>83</v>
      </c>
      <c r="J435" s="18">
        <v>101.46</v>
      </c>
      <c r="K435" s="44">
        <f t="shared" si="141"/>
        <v>1</v>
      </c>
      <c r="L435" s="44">
        <f t="shared" si="142"/>
        <v>1.2224096385542167</v>
      </c>
      <c r="M435" s="58"/>
    </row>
    <row r="436" spans="1:13" ht="30">
      <c r="A436" s="58"/>
      <c r="B436" s="58"/>
      <c r="C436" s="15" t="s">
        <v>63</v>
      </c>
      <c r="D436" s="18">
        <v>57.8</v>
      </c>
      <c r="E436" s="18">
        <v>61.04</v>
      </c>
      <c r="F436" s="18" t="s">
        <v>27</v>
      </c>
      <c r="G436" s="22">
        <v>100</v>
      </c>
      <c r="H436" s="22">
        <f t="shared" si="140"/>
        <v>105.60553633217992</v>
      </c>
      <c r="I436" s="18">
        <v>61.04</v>
      </c>
      <c r="J436" s="18">
        <v>64.34</v>
      </c>
      <c r="K436" s="44">
        <f t="shared" si="141"/>
        <v>1</v>
      </c>
      <c r="L436" s="44">
        <f t="shared" si="142"/>
        <v>1.0540629095674967</v>
      </c>
      <c r="M436" s="58"/>
    </row>
    <row r="437" spans="1:13">
      <c r="A437" s="58">
        <f t="shared" ref="A437" si="143">A435+1</f>
        <v>4</v>
      </c>
      <c r="B437" s="58"/>
      <c r="C437" s="15" t="s">
        <v>18</v>
      </c>
      <c r="D437" s="18">
        <v>53.92</v>
      </c>
      <c r="E437" s="18">
        <v>56.86</v>
      </c>
      <c r="F437" s="18" t="s">
        <v>27</v>
      </c>
      <c r="G437" s="22">
        <v>100</v>
      </c>
      <c r="H437" s="22">
        <f t="shared" si="140"/>
        <v>105.45252225519289</v>
      </c>
      <c r="I437" s="18">
        <v>56.86</v>
      </c>
      <c r="J437" s="18">
        <v>56.81</v>
      </c>
      <c r="K437" s="44">
        <f t="shared" si="141"/>
        <v>1</v>
      </c>
      <c r="L437" s="44">
        <f t="shared" si="142"/>
        <v>0.99912064720365812</v>
      </c>
      <c r="M437" s="58"/>
    </row>
    <row r="438" spans="1:13" ht="30">
      <c r="A438" s="58"/>
      <c r="B438" s="58"/>
      <c r="C438" s="15" t="s">
        <v>155</v>
      </c>
      <c r="D438" s="18">
        <v>42.19</v>
      </c>
      <c r="E438" s="18">
        <v>44.55</v>
      </c>
      <c r="F438" s="18" t="s">
        <v>27</v>
      </c>
      <c r="G438" s="22">
        <v>100</v>
      </c>
      <c r="H438" s="22">
        <f t="shared" si="140"/>
        <v>105.59374259303152</v>
      </c>
      <c r="I438" s="18">
        <v>44.55</v>
      </c>
      <c r="J438" s="18">
        <v>46.96</v>
      </c>
      <c r="K438" s="44">
        <f t="shared" si="141"/>
        <v>1</v>
      </c>
      <c r="L438" s="44">
        <f t="shared" si="142"/>
        <v>1.0540965207631876</v>
      </c>
      <c r="M438" s="58"/>
    </row>
    <row r="439" spans="1:13" ht="30">
      <c r="A439" s="58">
        <f t="shared" ref="A439" si="144">A437+1</f>
        <v>5</v>
      </c>
      <c r="B439" s="58"/>
      <c r="C439" s="15" t="s">
        <v>118</v>
      </c>
      <c r="D439" s="18">
        <v>82.26</v>
      </c>
      <c r="E439" s="18">
        <v>95.59</v>
      </c>
      <c r="F439" s="18" t="s">
        <v>27</v>
      </c>
      <c r="G439" s="22">
        <v>100</v>
      </c>
      <c r="H439" s="22">
        <f t="shared" si="140"/>
        <v>116.20471675176269</v>
      </c>
      <c r="I439" s="18">
        <v>56.81</v>
      </c>
      <c r="J439" s="18">
        <v>56.81</v>
      </c>
      <c r="K439" s="44">
        <f t="shared" si="141"/>
        <v>0.59430902814101894</v>
      </c>
      <c r="L439" s="44">
        <f t="shared" si="142"/>
        <v>1</v>
      </c>
      <c r="M439" s="58"/>
    </row>
    <row r="440" spans="1:13" ht="30">
      <c r="A440" s="58"/>
      <c r="B440" s="58"/>
      <c r="C440" s="15" t="s">
        <v>120</v>
      </c>
      <c r="D440" s="18">
        <v>38.299999999999997</v>
      </c>
      <c r="E440" s="18">
        <v>40.44</v>
      </c>
      <c r="F440" s="18" t="s">
        <v>27</v>
      </c>
      <c r="G440" s="22">
        <v>100</v>
      </c>
      <c r="H440" s="22">
        <f t="shared" si="140"/>
        <v>105.58746736292429</v>
      </c>
      <c r="I440" s="18">
        <v>40.44</v>
      </c>
      <c r="J440" s="18">
        <v>42.62</v>
      </c>
      <c r="K440" s="44">
        <f t="shared" si="141"/>
        <v>1</v>
      </c>
      <c r="L440" s="44">
        <f t="shared" si="142"/>
        <v>1.0539070227497527</v>
      </c>
      <c r="M440" s="58"/>
    </row>
    <row r="441" spans="1:13" ht="30">
      <c r="A441" s="58">
        <f t="shared" ref="A441" si="145">A439+1</f>
        <v>6</v>
      </c>
      <c r="B441" s="58"/>
      <c r="C441" s="15" t="s">
        <v>119</v>
      </c>
      <c r="D441" s="18">
        <v>114.63</v>
      </c>
      <c r="E441" s="18">
        <v>129.72</v>
      </c>
      <c r="F441" s="18" t="s">
        <v>27</v>
      </c>
      <c r="G441" s="22">
        <v>100</v>
      </c>
      <c r="H441" s="22">
        <f t="shared" si="140"/>
        <v>113.1640931693274</v>
      </c>
      <c r="I441" s="18">
        <v>129.72</v>
      </c>
      <c r="J441" s="18">
        <v>101.46</v>
      </c>
      <c r="K441" s="44">
        <f t="shared" si="141"/>
        <v>1</v>
      </c>
      <c r="L441" s="44">
        <f t="shared" si="142"/>
        <v>0.78214616096207212</v>
      </c>
      <c r="M441" s="58"/>
    </row>
    <row r="442" spans="1:13" ht="30">
      <c r="A442" s="59"/>
      <c r="B442" s="59"/>
      <c r="C442" s="15" t="s">
        <v>121</v>
      </c>
      <c r="D442" s="18">
        <v>38.28</v>
      </c>
      <c r="E442" s="18">
        <v>40.42</v>
      </c>
      <c r="F442" s="18" t="s">
        <v>27</v>
      </c>
      <c r="G442" s="22">
        <v>100</v>
      </c>
      <c r="H442" s="22">
        <f t="shared" si="140"/>
        <v>105.5903866248694</v>
      </c>
      <c r="I442" s="18">
        <v>40.42</v>
      </c>
      <c r="J442" s="18">
        <v>42.6</v>
      </c>
      <c r="K442" s="44">
        <f t="shared" si="141"/>
        <v>1</v>
      </c>
      <c r="L442" s="44">
        <f t="shared" si="142"/>
        <v>1.053933696190005</v>
      </c>
      <c r="M442" s="58"/>
    </row>
    <row r="443" spans="1:13" ht="15" customHeight="1">
      <c r="A443" s="57">
        <v>4</v>
      </c>
      <c r="B443" s="57" t="s">
        <v>459</v>
      </c>
      <c r="C443" s="15" t="s">
        <v>18</v>
      </c>
      <c r="D443" s="18">
        <v>48.17</v>
      </c>
      <c r="E443" s="18">
        <v>56.81</v>
      </c>
      <c r="F443" s="18" t="s">
        <v>27</v>
      </c>
      <c r="G443" s="22">
        <v>100</v>
      </c>
      <c r="H443" s="22">
        <f t="shared" si="140"/>
        <v>117.93647498443013</v>
      </c>
      <c r="I443" s="18">
        <v>56.81</v>
      </c>
      <c r="J443" s="18">
        <v>56.81</v>
      </c>
      <c r="K443" s="44">
        <f t="shared" si="141"/>
        <v>1</v>
      </c>
      <c r="L443" s="44">
        <f t="shared" si="142"/>
        <v>1</v>
      </c>
      <c r="M443" s="58"/>
    </row>
    <row r="444" spans="1:13" ht="64.5" customHeight="1">
      <c r="A444" s="59"/>
      <c r="B444" s="59"/>
      <c r="C444" s="15" t="s">
        <v>61</v>
      </c>
      <c r="D444" s="18">
        <v>34.229999999999997</v>
      </c>
      <c r="E444" s="18">
        <v>36.15</v>
      </c>
      <c r="F444" s="18" t="s">
        <v>27</v>
      </c>
      <c r="G444" s="22">
        <v>100</v>
      </c>
      <c r="H444" s="22">
        <f t="shared" si="140"/>
        <v>105.6091148115688</v>
      </c>
      <c r="I444" s="18">
        <v>36.15</v>
      </c>
      <c r="J444" s="18">
        <v>38.1</v>
      </c>
      <c r="K444" s="44">
        <f t="shared" si="141"/>
        <v>1</v>
      </c>
      <c r="L444" s="44">
        <f t="shared" si="142"/>
        <v>1.053941908713693</v>
      </c>
      <c r="M444" s="59"/>
    </row>
    <row r="445" spans="1:13" ht="15" customHeight="1">
      <c r="A445" s="63" t="s">
        <v>21</v>
      </c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5"/>
    </row>
    <row r="446" spans="1:13" ht="15" customHeight="1">
      <c r="A446" s="57">
        <v>1</v>
      </c>
      <c r="B446" s="57" t="s">
        <v>52</v>
      </c>
      <c r="C446" s="15" t="s">
        <v>18</v>
      </c>
      <c r="D446" s="18">
        <v>44.29</v>
      </c>
      <c r="E446" s="18">
        <v>44.81</v>
      </c>
      <c r="F446" s="18" t="s">
        <v>27</v>
      </c>
      <c r="G446" s="22">
        <v>100</v>
      </c>
      <c r="H446" s="22">
        <f>E446/D446*100</f>
        <v>101.17407992774893</v>
      </c>
      <c r="I446" s="18">
        <v>44.81</v>
      </c>
      <c r="J446" s="18" t="s">
        <v>27</v>
      </c>
      <c r="K446" s="22">
        <f t="shared" ref="K446:K478" si="146">I446/E446*100</f>
        <v>100</v>
      </c>
      <c r="L446" s="22" t="s">
        <v>27</v>
      </c>
      <c r="M446" s="57" t="s">
        <v>421</v>
      </c>
    </row>
    <row r="447" spans="1:13" ht="30">
      <c r="A447" s="58"/>
      <c r="B447" s="58"/>
      <c r="C447" s="15" t="s">
        <v>576</v>
      </c>
      <c r="D447" s="18">
        <v>24.82</v>
      </c>
      <c r="E447" s="18">
        <v>26.21</v>
      </c>
      <c r="F447" s="18" t="s">
        <v>27</v>
      </c>
      <c r="G447" s="22">
        <v>100</v>
      </c>
      <c r="H447" s="22">
        <f t="shared" ref="H447:H526" si="147">E447/D447*100</f>
        <v>105.60032232070911</v>
      </c>
      <c r="I447" s="18">
        <v>26.21</v>
      </c>
      <c r="J447" s="18" t="s">
        <v>27</v>
      </c>
      <c r="K447" s="22">
        <f t="shared" si="146"/>
        <v>100</v>
      </c>
      <c r="L447" s="22" t="s">
        <v>27</v>
      </c>
      <c r="M447" s="58"/>
    </row>
    <row r="448" spans="1:13">
      <c r="A448" s="58"/>
      <c r="B448" s="58"/>
      <c r="C448" s="15" t="s">
        <v>19</v>
      </c>
      <c r="D448" s="18">
        <v>54.6</v>
      </c>
      <c r="E448" s="18">
        <v>54.6</v>
      </c>
      <c r="F448" s="18" t="s">
        <v>27</v>
      </c>
      <c r="G448" s="22">
        <v>86.98422813445913</v>
      </c>
      <c r="H448" s="22">
        <f t="shared" si="147"/>
        <v>100</v>
      </c>
      <c r="I448" s="18">
        <v>42.85</v>
      </c>
      <c r="J448" s="18" t="s">
        <v>27</v>
      </c>
      <c r="K448" s="22">
        <f t="shared" si="146"/>
        <v>78.479853479853475</v>
      </c>
      <c r="L448" s="22" t="s">
        <v>27</v>
      </c>
      <c r="M448" s="58"/>
    </row>
    <row r="449" spans="1:13" ht="30">
      <c r="A449" s="58"/>
      <c r="B449" s="58"/>
      <c r="C449" s="15" t="s">
        <v>51</v>
      </c>
      <c r="D449" s="18">
        <v>24.04</v>
      </c>
      <c r="E449" s="18">
        <v>25.38</v>
      </c>
      <c r="F449" s="18" t="s">
        <v>27</v>
      </c>
      <c r="G449" s="22">
        <v>100</v>
      </c>
      <c r="H449" s="22">
        <f t="shared" si="147"/>
        <v>105.57404326123128</v>
      </c>
      <c r="I449" s="18">
        <v>25.38</v>
      </c>
      <c r="J449" s="18" t="s">
        <v>27</v>
      </c>
      <c r="K449" s="22">
        <f t="shared" si="146"/>
        <v>100</v>
      </c>
      <c r="L449" s="22" t="s">
        <v>27</v>
      </c>
      <c r="M449" s="59"/>
    </row>
    <row r="450" spans="1:13" ht="51" customHeight="1">
      <c r="A450" s="58"/>
      <c r="B450" s="59"/>
      <c r="C450" s="15" t="s">
        <v>31</v>
      </c>
      <c r="D450" s="18">
        <v>4.2300000000000004</v>
      </c>
      <c r="E450" s="18">
        <v>4.78</v>
      </c>
      <c r="F450" s="18" t="s">
        <v>27</v>
      </c>
      <c r="G450" s="22">
        <v>100</v>
      </c>
      <c r="H450" s="22">
        <f t="shared" si="147"/>
        <v>113.00236406619383</v>
      </c>
      <c r="I450" s="18">
        <v>4.78</v>
      </c>
      <c r="J450" s="18" t="s">
        <v>27</v>
      </c>
      <c r="K450" s="22">
        <f t="shared" si="146"/>
        <v>100</v>
      </c>
      <c r="L450" s="22" t="s">
        <v>27</v>
      </c>
      <c r="M450" s="21" t="s">
        <v>424</v>
      </c>
    </row>
    <row r="451" spans="1:13" ht="21.75" customHeight="1">
      <c r="A451" s="58"/>
      <c r="B451" s="57" t="s">
        <v>610</v>
      </c>
      <c r="C451" s="15" t="s">
        <v>18</v>
      </c>
      <c r="D451" s="18" t="s">
        <v>27</v>
      </c>
      <c r="E451" s="18" t="s">
        <v>27</v>
      </c>
      <c r="F451" s="18" t="s">
        <v>27</v>
      </c>
      <c r="G451" s="22" t="s">
        <v>27</v>
      </c>
      <c r="H451" s="22" t="s">
        <v>27</v>
      </c>
      <c r="I451" s="18">
        <v>53.77</v>
      </c>
      <c r="J451" s="18">
        <v>71.89</v>
      </c>
      <c r="K451" s="22">
        <f>I451/I446*100</f>
        <v>119.99553671055567</v>
      </c>
      <c r="L451" s="22">
        <f t="shared" ref="L451:L478" si="148">J451/I451*100</f>
        <v>133.69908871117724</v>
      </c>
      <c r="M451" s="57" t="s">
        <v>569</v>
      </c>
    </row>
    <row r="452" spans="1:13" ht="27.75" customHeight="1">
      <c r="A452" s="58"/>
      <c r="B452" s="58"/>
      <c r="C452" s="15" t="s">
        <v>22</v>
      </c>
      <c r="D452" s="18" t="s">
        <v>27</v>
      </c>
      <c r="E452" s="18" t="s">
        <v>27</v>
      </c>
      <c r="F452" s="18" t="s">
        <v>27</v>
      </c>
      <c r="G452" s="22" t="s">
        <v>27</v>
      </c>
      <c r="H452" s="22" t="s">
        <v>27</v>
      </c>
      <c r="I452" s="18">
        <f>I447</f>
        <v>26.21</v>
      </c>
      <c r="J452" s="18">
        <v>27.62</v>
      </c>
      <c r="K452" s="22">
        <f>K447</f>
        <v>100</v>
      </c>
      <c r="L452" s="22">
        <f t="shared" si="148"/>
        <v>105.37962609690959</v>
      </c>
      <c r="M452" s="58"/>
    </row>
    <row r="453" spans="1:13" ht="34.5" customHeight="1">
      <c r="A453" s="58"/>
      <c r="B453" s="58"/>
      <c r="C453" s="15" t="s">
        <v>577</v>
      </c>
      <c r="D453" s="18" t="s">
        <v>27</v>
      </c>
      <c r="E453" s="18" t="s">
        <v>27</v>
      </c>
      <c r="F453" s="18" t="s">
        <v>27</v>
      </c>
      <c r="G453" s="22" t="s">
        <v>27</v>
      </c>
      <c r="H453" s="22" t="s">
        <v>27</v>
      </c>
      <c r="I453" s="18">
        <v>42.85</v>
      </c>
      <c r="J453" s="18">
        <v>42.85</v>
      </c>
      <c r="K453" s="22">
        <f t="shared" ref="K453:K460" si="149">I453/I448*100</f>
        <v>100</v>
      </c>
      <c r="L453" s="22">
        <f t="shared" si="148"/>
        <v>100</v>
      </c>
      <c r="M453" s="58"/>
    </row>
    <row r="454" spans="1:13" ht="31.5" customHeight="1">
      <c r="A454" s="58"/>
      <c r="B454" s="58"/>
      <c r="C454" s="15" t="s">
        <v>578</v>
      </c>
      <c r="D454" s="18" t="s">
        <v>27</v>
      </c>
      <c r="E454" s="18" t="s">
        <v>27</v>
      </c>
      <c r="F454" s="18" t="s">
        <v>27</v>
      </c>
      <c r="G454" s="22" t="s">
        <v>27</v>
      </c>
      <c r="H454" s="22" t="s">
        <v>27</v>
      </c>
      <c r="I454" s="18">
        <v>25.38</v>
      </c>
      <c r="J454" s="18">
        <v>26.75</v>
      </c>
      <c r="K454" s="22">
        <f t="shared" si="149"/>
        <v>100</v>
      </c>
      <c r="L454" s="22">
        <f t="shared" si="148"/>
        <v>105.397951142632</v>
      </c>
      <c r="M454" s="58"/>
    </row>
    <row r="455" spans="1:13" ht="33" customHeight="1">
      <c r="A455" s="58"/>
      <c r="B455" s="59"/>
      <c r="C455" s="15" t="s">
        <v>31</v>
      </c>
      <c r="D455" s="18" t="s">
        <v>27</v>
      </c>
      <c r="E455" s="18" t="s">
        <v>27</v>
      </c>
      <c r="F455" s="18" t="s">
        <v>27</v>
      </c>
      <c r="G455" s="22" t="s">
        <v>27</v>
      </c>
      <c r="H455" s="22" t="s">
        <v>27</v>
      </c>
      <c r="I455" s="18">
        <v>5.38</v>
      </c>
      <c r="J455" s="18">
        <v>5.38</v>
      </c>
      <c r="K455" s="22">
        <f t="shared" si="149"/>
        <v>112.55230125523012</v>
      </c>
      <c r="L455" s="22">
        <f t="shared" si="148"/>
        <v>100</v>
      </c>
      <c r="M455" s="59"/>
    </row>
    <row r="456" spans="1:13" ht="33" customHeight="1">
      <c r="A456" s="58"/>
      <c r="B456" s="57" t="s">
        <v>611</v>
      </c>
      <c r="C456" s="15" t="s">
        <v>18</v>
      </c>
      <c r="D456" s="18" t="s">
        <v>27</v>
      </c>
      <c r="E456" s="18" t="s">
        <v>27</v>
      </c>
      <c r="F456" s="18" t="s">
        <v>27</v>
      </c>
      <c r="G456" s="22" t="s">
        <v>27</v>
      </c>
      <c r="H456" s="22" t="s">
        <v>27</v>
      </c>
      <c r="I456" s="18">
        <v>44.81</v>
      </c>
      <c r="J456" s="18">
        <v>67.86</v>
      </c>
      <c r="K456" s="22">
        <f t="shared" si="149"/>
        <v>83.336432955179461</v>
      </c>
      <c r="L456" s="22">
        <f t="shared" si="148"/>
        <v>151.43941084579333</v>
      </c>
      <c r="M456" s="57" t="s">
        <v>620</v>
      </c>
    </row>
    <row r="457" spans="1:13" ht="33" customHeight="1">
      <c r="A457" s="58"/>
      <c r="B457" s="58"/>
      <c r="C457" s="15" t="s">
        <v>50</v>
      </c>
      <c r="D457" s="18" t="s">
        <v>27</v>
      </c>
      <c r="E457" s="18" t="s">
        <v>27</v>
      </c>
      <c r="F457" s="18" t="s">
        <v>27</v>
      </c>
      <c r="G457" s="22" t="s">
        <v>27</v>
      </c>
      <c r="H457" s="22" t="s">
        <v>27</v>
      </c>
      <c r="I457" s="18">
        <v>26.21</v>
      </c>
      <c r="J457" s="18">
        <v>27.62</v>
      </c>
      <c r="K457" s="22">
        <f t="shared" si="149"/>
        <v>100</v>
      </c>
      <c r="L457" s="22">
        <f t="shared" si="148"/>
        <v>105.37962609690959</v>
      </c>
      <c r="M457" s="58"/>
    </row>
    <row r="458" spans="1:13" ht="33" customHeight="1">
      <c r="A458" s="58"/>
      <c r="B458" s="58"/>
      <c r="C458" s="15" t="s">
        <v>577</v>
      </c>
      <c r="D458" s="18" t="s">
        <v>27</v>
      </c>
      <c r="E458" s="18" t="s">
        <v>27</v>
      </c>
      <c r="F458" s="18" t="s">
        <v>27</v>
      </c>
      <c r="G458" s="22" t="s">
        <v>27</v>
      </c>
      <c r="H458" s="22" t="s">
        <v>27</v>
      </c>
      <c r="I458" s="18">
        <v>35.71</v>
      </c>
      <c r="J458" s="18">
        <v>164.12</v>
      </c>
      <c r="K458" s="22">
        <f t="shared" si="149"/>
        <v>83.337222870478413</v>
      </c>
      <c r="L458" s="22">
        <f t="shared" si="148"/>
        <v>459.59115093811261</v>
      </c>
      <c r="M458" s="58"/>
    </row>
    <row r="459" spans="1:13" ht="48" customHeight="1">
      <c r="A459" s="58"/>
      <c r="B459" s="58"/>
      <c r="C459" s="15" t="s">
        <v>621</v>
      </c>
      <c r="D459" s="18" t="s">
        <v>27</v>
      </c>
      <c r="E459" s="18" t="s">
        <v>27</v>
      </c>
      <c r="F459" s="18" t="s">
        <v>27</v>
      </c>
      <c r="G459" s="22" t="s">
        <v>27</v>
      </c>
      <c r="H459" s="22" t="s">
        <v>27</v>
      </c>
      <c r="I459" s="18">
        <v>25.38</v>
      </c>
      <c r="J459" s="18">
        <v>26.75</v>
      </c>
      <c r="K459" s="22">
        <f>I459/I454*100</f>
        <v>100</v>
      </c>
      <c r="L459" s="22">
        <f t="shared" si="148"/>
        <v>105.397951142632</v>
      </c>
      <c r="M459" s="58"/>
    </row>
    <row r="460" spans="1:13" ht="33" customHeight="1">
      <c r="A460" s="59"/>
      <c r="B460" s="59"/>
      <c r="C460" s="15" t="s">
        <v>31</v>
      </c>
      <c r="D460" s="18" t="s">
        <v>27</v>
      </c>
      <c r="E460" s="18" t="s">
        <v>27</v>
      </c>
      <c r="F460" s="18" t="s">
        <v>27</v>
      </c>
      <c r="G460" s="22" t="s">
        <v>27</v>
      </c>
      <c r="H460" s="22" t="s">
        <v>27</v>
      </c>
      <c r="I460" s="18">
        <v>4.4800000000000004</v>
      </c>
      <c r="J460" s="18">
        <v>5.51</v>
      </c>
      <c r="K460" s="22">
        <f t="shared" si="149"/>
        <v>83.271375464684027</v>
      </c>
      <c r="L460" s="22">
        <f t="shared" si="148"/>
        <v>122.99107142857142</v>
      </c>
      <c r="M460" s="59"/>
    </row>
    <row r="461" spans="1:13" ht="15" customHeight="1">
      <c r="A461" s="57">
        <v>2</v>
      </c>
      <c r="B461" s="57" t="s">
        <v>658</v>
      </c>
      <c r="C461" s="15" t="s">
        <v>19</v>
      </c>
      <c r="D461" s="18">
        <v>27.02</v>
      </c>
      <c r="E461" s="18">
        <v>28.53</v>
      </c>
      <c r="F461" s="18" t="s">
        <v>27</v>
      </c>
      <c r="G461" s="22">
        <v>100</v>
      </c>
      <c r="H461" s="22">
        <f t="shared" si="147"/>
        <v>105.58845299777944</v>
      </c>
      <c r="I461" s="18">
        <v>28.53</v>
      </c>
      <c r="J461" s="18">
        <v>33.03</v>
      </c>
      <c r="K461" s="22">
        <f t="shared" si="146"/>
        <v>100</v>
      </c>
      <c r="L461" s="22">
        <f t="shared" si="148"/>
        <v>115.77287066246056</v>
      </c>
      <c r="M461" s="57" t="s">
        <v>425</v>
      </c>
    </row>
    <row r="462" spans="1:13" ht="42.75" customHeight="1">
      <c r="A462" s="59"/>
      <c r="B462" s="59"/>
      <c r="C462" s="15" t="s">
        <v>63</v>
      </c>
      <c r="D462" s="18">
        <v>20.010000000000002</v>
      </c>
      <c r="E462" s="18">
        <v>21.13</v>
      </c>
      <c r="F462" s="18" t="s">
        <v>27</v>
      </c>
      <c r="G462" s="22">
        <v>100</v>
      </c>
      <c r="H462" s="22">
        <f t="shared" si="147"/>
        <v>105.59720139930033</v>
      </c>
      <c r="I462" s="18">
        <v>21.13</v>
      </c>
      <c r="J462" s="18">
        <v>22.27</v>
      </c>
      <c r="K462" s="22">
        <f>I462/E462*100</f>
        <v>100</v>
      </c>
      <c r="L462" s="22">
        <f>J462/I462*100</f>
        <v>105.39517274017985</v>
      </c>
      <c r="M462" s="59"/>
    </row>
    <row r="463" spans="1:13" ht="60" customHeight="1">
      <c r="A463" s="57"/>
      <c r="B463" s="57" t="s">
        <v>651</v>
      </c>
      <c r="C463" s="15" t="s">
        <v>19</v>
      </c>
      <c r="D463" s="18" t="s">
        <v>27</v>
      </c>
      <c r="E463" s="18" t="s">
        <v>27</v>
      </c>
      <c r="F463" s="18" t="s">
        <v>27</v>
      </c>
      <c r="G463" s="22" t="s">
        <v>27</v>
      </c>
      <c r="H463" s="22" t="s">
        <v>27</v>
      </c>
      <c r="I463" s="18" t="s">
        <v>27</v>
      </c>
      <c r="J463" s="18">
        <v>28.24</v>
      </c>
      <c r="K463" s="22">
        <f>I462/E462*100</f>
        <v>100</v>
      </c>
      <c r="L463" s="22">
        <f>J462/I462*100</f>
        <v>105.39517274017985</v>
      </c>
      <c r="M463" s="57" t="s">
        <v>652</v>
      </c>
    </row>
    <row r="464" spans="1:13" ht="30">
      <c r="A464" s="59"/>
      <c r="B464" s="59"/>
      <c r="C464" s="15" t="s">
        <v>653</v>
      </c>
      <c r="D464" s="18"/>
      <c r="E464" s="18"/>
      <c r="F464" s="18"/>
      <c r="G464" s="22"/>
      <c r="H464" s="22"/>
      <c r="I464" s="18"/>
      <c r="J464" s="18">
        <v>22.27</v>
      </c>
      <c r="K464" s="22"/>
      <c r="L464" s="22"/>
      <c r="M464" s="59"/>
    </row>
    <row r="465" spans="1:13" ht="52.5" customHeight="1">
      <c r="A465" s="15">
        <v>3</v>
      </c>
      <c r="B465" s="15" t="s">
        <v>236</v>
      </c>
      <c r="C465" s="15" t="s">
        <v>18</v>
      </c>
      <c r="D465" s="18">
        <v>24.53</v>
      </c>
      <c r="E465" s="18">
        <v>24.88</v>
      </c>
      <c r="F465" s="18" t="s">
        <v>27</v>
      </c>
      <c r="G465" s="22">
        <v>100</v>
      </c>
      <c r="H465" s="22">
        <f t="shared" si="147"/>
        <v>101.42682429677944</v>
      </c>
      <c r="I465" s="18">
        <v>24.88</v>
      </c>
      <c r="J465" s="18">
        <v>24.88</v>
      </c>
      <c r="K465" s="22">
        <f t="shared" si="146"/>
        <v>100</v>
      </c>
      <c r="L465" s="22">
        <f t="shared" si="148"/>
        <v>100</v>
      </c>
      <c r="M465" s="15" t="s">
        <v>423</v>
      </c>
    </row>
    <row r="466" spans="1:13" ht="15" customHeight="1">
      <c r="A466" s="57">
        <v>4</v>
      </c>
      <c r="B466" s="57" t="s">
        <v>400</v>
      </c>
      <c r="C466" s="15" t="s">
        <v>18</v>
      </c>
      <c r="D466" s="18">
        <v>44.29</v>
      </c>
      <c r="E466" s="18">
        <v>44.81</v>
      </c>
      <c r="F466" s="18" t="s">
        <v>27</v>
      </c>
      <c r="G466" s="22">
        <v>100</v>
      </c>
      <c r="H466" s="22">
        <f t="shared" si="147"/>
        <v>101.17407992774893</v>
      </c>
      <c r="I466" s="18">
        <v>44.81</v>
      </c>
      <c r="J466" s="18" t="str">
        <f>J446</f>
        <v>-</v>
      </c>
      <c r="K466" s="22">
        <f t="shared" si="146"/>
        <v>100</v>
      </c>
      <c r="L466" s="22" t="s">
        <v>27</v>
      </c>
      <c r="M466" s="57" t="s">
        <v>421</v>
      </c>
    </row>
    <row r="467" spans="1:13" ht="30">
      <c r="A467" s="58"/>
      <c r="B467" s="58"/>
      <c r="C467" s="15" t="s">
        <v>22</v>
      </c>
      <c r="D467" s="18">
        <v>43.48</v>
      </c>
      <c r="E467" s="18">
        <v>45.91</v>
      </c>
      <c r="F467" s="18" t="s">
        <v>27</v>
      </c>
      <c r="G467" s="22">
        <v>100</v>
      </c>
      <c r="H467" s="22">
        <f t="shared" si="147"/>
        <v>105.58877644894204</v>
      </c>
      <c r="I467" s="18">
        <v>45.91</v>
      </c>
      <c r="J467" s="18" t="s">
        <v>27</v>
      </c>
      <c r="K467" s="22">
        <f t="shared" si="146"/>
        <v>100</v>
      </c>
      <c r="L467" s="22" t="s">
        <v>27</v>
      </c>
      <c r="M467" s="58"/>
    </row>
    <row r="468" spans="1:13">
      <c r="A468" s="58"/>
      <c r="B468" s="58"/>
      <c r="C468" s="15" t="s">
        <v>19</v>
      </c>
      <c r="D468" s="18">
        <v>97.87</v>
      </c>
      <c r="E468" s="18">
        <v>98.15</v>
      </c>
      <c r="F468" s="18" t="s">
        <v>27</v>
      </c>
      <c r="G468" s="22">
        <v>100</v>
      </c>
      <c r="H468" s="22">
        <f t="shared" si="147"/>
        <v>100.28609379789518</v>
      </c>
      <c r="I468" s="18">
        <v>98.15</v>
      </c>
      <c r="J468" s="18" t="s">
        <v>27</v>
      </c>
      <c r="K468" s="22">
        <f t="shared" si="146"/>
        <v>100</v>
      </c>
      <c r="L468" s="22" t="s">
        <v>27</v>
      </c>
      <c r="M468" s="58"/>
    </row>
    <row r="469" spans="1:13" ht="30">
      <c r="A469" s="58"/>
      <c r="B469" s="59"/>
      <c r="C469" s="15" t="s">
        <v>63</v>
      </c>
      <c r="D469" s="18">
        <v>50.51</v>
      </c>
      <c r="E469" s="18">
        <v>53.34</v>
      </c>
      <c r="F469" s="18" t="s">
        <v>27</v>
      </c>
      <c r="G469" s="22">
        <v>100</v>
      </c>
      <c r="H469" s="22">
        <f t="shared" si="147"/>
        <v>105.6028509206098</v>
      </c>
      <c r="I469" s="18">
        <v>53.34</v>
      </c>
      <c r="J469" s="18" t="s">
        <v>27</v>
      </c>
      <c r="K469" s="22">
        <f t="shared" si="146"/>
        <v>100</v>
      </c>
      <c r="L469" s="22" t="s">
        <v>27</v>
      </c>
      <c r="M469" s="59"/>
    </row>
    <row r="470" spans="1:13" ht="45" customHeight="1">
      <c r="A470" s="58"/>
      <c r="B470" s="57" t="s">
        <v>635</v>
      </c>
      <c r="C470" s="15" t="s">
        <v>18</v>
      </c>
      <c r="D470" s="18" t="s">
        <v>27</v>
      </c>
      <c r="E470" s="18" t="s">
        <v>27</v>
      </c>
      <c r="F470" s="18" t="s">
        <v>27</v>
      </c>
      <c r="G470" s="22" t="s">
        <v>27</v>
      </c>
      <c r="H470" s="22" t="s">
        <v>27</v>
      </c>
      <c r="I470" s="18">
        <v>53.77</v>
      </c>
      <c r="J470" s="18">
        <v>71.89</v>
      </c>
      <c r="K470" s="22">
        <f>I470/I466*100</f>
        <v>119.99553671055567</v>
      </c>
      <c r="L470" s="22">
        <f>J470/I470*100</f>
        <v>133.69908871117724</v>
      </c>
      <c r="M470" s="57" t="s">
        <v>569</v>
      </c>
    </row>
    <row r="471" spans="1:13" ht="30">
      <c r="A471" s="58"/>
      <c r="B471" s="58"/>
      <c r="C471" s="15" t="s">
        <v>22</v>
      </c>
      <c r="D471" s="18" t="s">
        <v>27</v>
      </c>
      <c r="E471" s="18" t="s">
        <v>27</v>
      </c>
      <c r="F471" s="18" t="s">
        <v>27</v>
      </c>
      <c r="G471" s="22" t="s">
        <v>27</v>
      </c>
      <c r="H471" s="22" t="s">
        <v>27</v>
      </c>
      <c r="I471" s="18">
        <v>45.91</v>
      </c>
      <c r="J471" s="18">
        <v>48.4</v>
      </c>
      <c r="K471" s="22">
        <v>100</v>
      </c>
      <c r="L471" s="22">
        <v>105.42365497712917</v>
      </c>
      <c r="M471" s="58"/>
    </row>
    <row r="472" spans="1:13">
      <c r="A472" s="58"/>
      <c r="B472" s="58"/>
      <c r="C472" s="15" t="s">
        <v>19</v>
      </c>
      <c r="D472" s="18" t="s">
        <v>27</v>
      </c>
      <c r="E472" s="18" t="s">
        <v>27</v>
      </c>
      <c r="F472" s="18" t="s">
        <v>27</v>
      </c>
      <c r="G472" s="22" t="s">
        <v>27</v>
      </c>
      <c r="H472" s="22" t="s">
        <v>27</v>
      </c>
      <c r="I472" s="18">
        <v>104.02</v>
      </c>
      <c r="J472" s="18">
        <v>104.02</v>
      </c>
      <c r="K472" s="22">
        <f>I472/I468*100</f>
        <v>105.9806418746816</v>
      </c>
      <c r="L472" s="22">
        <v>105.42365497712917</v>
      </c>
      <c r="M472" s="58"/>
    </row>
    <row r="473" spans="1:13" ht="30">
      <c r="A473" s="58"/>
      <c r="B473" s="59"/>
      <c r="C473" s="15" t="s">
        <v>63</v>
      </c>
      <c r="D473" s="18" t="s">
        <v>27</v>
      </c>
      <c r="E473" s="18" t="s">
        <v>27</v>
      </c>
      <c r="F473" s="18" t="s">
        <v>27</v>
      </c>
      <c r="G473" s="22" t="s">
        <v>27</v>
      </c>
      <c r="H473" s="22" t="s">
        <v>27</v>
      </c>
      <c r="I473" s="18">
        <v>53.34</v>
      </c>
      <c r="J473" s="18">
        <v>56.22</v>
      </c>
      <c r="K473" s="22">
        <v>100</v>
      </c>
      <c r="L473" s="22">
        <v>105.42365497712917</v>
      </c>
      <c r="M473" s="59"/>
    </row>
    <row r="474" spans="1:13" ht="60" customHeight="1">
      <c r="A474" s="58"/>
      <c r="B474" s="57" t="s">
        <v>641</v>
      </c>
      <c r="C474" s="15" t="s">
        <v>18</v>
      </c>
      <c r="D474" s="18" t="s">
        <v>27</v>
      </c>
      <c r="E474" s="18" t="s">
        <v>27</v>
      </c>
      <c r="F474" s="18" t="s">
        <v>27</v>
      </c>
      <c r="G474" s="22" t="s">
        <v>27</v>
      </c>
      <c r="H474" s="22" t="s">
        <v>27</v>
      </c>
      <c r="I474" s="18" t="s">
        <v>27</v>
      </c>
      <c r="J474" s="18">
        <v>97.41</v>
      </c>
      <c r="K474" s="22" t="s">
        <v>27</v>
      </c>
      <c r="L474" s="22">
        <f>J474/J470*100</f>
        <v>135.49867853665322</v>
      </c>
      <c r="M474" s="57" t="s">
        <v>634</v>
      </c>
    </row>
    <row r="475" spans="1:13" ht="30">
      <c r="A475" s="58"/>
      <c r="B475" s="58"/>
      <c r="C475" s="15" t="s">
        <v>50</v>
      </c>
      <c r="D475" s="18" t="s">
        <v>27</v>
      </c>
      <c r="E475" s="18" t="s">
        <v>27</v>
      </c>
      <c r="F475" s="18" t="s">
        <v>27</v>
      </c>
      <c r="G475" s="22" t="s">
        <v>27</v>
      </c>
      <c r="H475" s="22" t="s">
        <v>27</v>
      </c>
      <c r="I475" s="18" t="s">
        <v>27</v>
      </c>
      <c r="J475" s="18">
        <v>48.4</v>
      </c>
      <c r="K475" s="22" t="s">
        <v>27</v>
      </c>
      <c r="L475" s="22">
        <f>J475/J471*100</f>
        <v>100</v>
      </c>
      <c r="M475" s="58"/>
    </row>
    <row r="476" spans="1:13">
      <c r="A476" s="58"/>
      <c r="B476" s="58"/>
      <c r="C476" s="15" t="s">
        <v>19</v>
      </c>
      <c r="D476" s="18" t="s">
        <v>27</v>
      </c>
      <c r="E476" s="18" t="s">
        <v>27</v>
      </c>
      <c r="F476" s="18" t="s">
        <v>27</v>
      </c>
      <c r="G476" s="22" t="s">
        <v>27</v>
      </c>
      <c r="H476" s="22" t="s">
        <v>27</v>
      </c>
      <c r="I476" s="18" t="s">
        <v>27</v>
      </c>
      <c r="J476" s="18">
        <v>93.27</v>
      </c>
      <c r="K476" s="22" t="s">
        <v>27</v>
      </c>
      <c r="L476" s="22">
        <f>J476/J472*100</f>
        <v>89.665448952124592</v>
      </c>
      <c r="M476" s="58"/>
    </row>
    <row r="477" spans="1:13" ht="30">
      <c r="A477" s="59"/>
      <c r="B477" s="59"/>
      <c r="C477" s="15" t="s">
        <v>51</v>
      </c>
      <c r="D477" s="18" t="s">
        <v>27</v>
      </c>
      <c r="E477" s="18" t="s">
        <v>27</v>
      </c>
      <c r="F477" s="18" t="s">
        <v>27</v>
      </c>
      <c r="G477" s="22" t="s">
        <v>27</v>
      </c>
      <c r="H477" s="22" t="s">
        <v>27</v>
      </c>
      <c r="I477" s="18" t="s">
        <v>27</v>
      </c>
      <c r="J477" s="18">
        <v>56.22</v>
      </c>
      <c r="K477" s="22" t="s">
        <v>27</v>
      </c>
      <c r="L477" s="22">
        <f>J477/J473*100</f>
        <v>100</v>
      </c>
      <c r="M477" s="59"/>
    </row>
    <row r="478" spans="1:13" ht="45">
      <c r="A478" s="19">
        <v>5</v>
      </c>
      <c r="B478" s="15" t="s">
        <v>464</v>
      </c>
      <c r="C478" s="15" t="s">
        <v>18</v>
      </c>
      <c r="D478" s="18">
        <v>10.47</v>
      </c>
      <c r="E478" s="18">
        <v>11.3</v>
      </c>
      <c r="F478" s="18" t="s">
        <v>27</v>
      </c>
      <c r="G478" s="22">
        <v>100</v>
      </c>
      <c r="H478" s="22">
        <f t="shared" si="147"/>
        <v>107.92741165234001</v>
      </c>
      <c r="I478" s="18">
        <v>11.3</v>
      </c>
      <c r="J478" s="18">
        <v>11.48</v>
      </c>
      <c r="K478" s="22">
        <f t="shared" si="146"/>
        <v>100</v>
      </c>
      <c r="L478" s="22">
        <f t="shared" si="148"/>
        <v>101.59292035398231</v>
      </c>
      <c r="M478" s="15" t="s">
        <v>422</v>
      </c>
    </row>
    <row r="479" spans="1:13" ht="59.25" customHeight="1">
      <c r="A479" s="15">
        <v>6</v>
      </c>
      <c r="B479" s="21" t="s">
        <v>465</v>
      </c>
      <c r="C479" s="15" t="s">
        <v>28</v>
      </c>
      <c r="D479" s="18">
        <v>29.36</v>
      </c>
      <c r="E479" s="18">
        <v>30.95</v>
      </c>
      <c r="F479" s="18" t="s">
        <v>27</v>
      </c>
      <c r="G479" s="22">
        <v>100</v>
      </c>
      <c r="H479" s="22">
        <f t="shared" si="147"/>
        <v>105.41553133514986</v>
      </c>
      <c r="I479" s="18" t="s">
        <v>27</v>
      </c>
      <c r="J479" s="18" t="s">
        <v>27</v>
      </c>
      <c r="K479" s="22" t="s">
        <v>27</v>
      </c>
      <c r="L479" s="22" t="s">
        <v>27</v>
      </c>
      <c r="M479" s="21" t="s">
        <v>463</v>
      </c>
    </row>
    <row r="480" spans="1:13" ht="51" customHeight="1">
      <c r="A480" s="19" t="s">
        <v>381</v>
      </c>
      <c r="B480" s="20" t="s">
        <v>380</v>
      </c>
      <c r="C480" s="15" t="s">
        <v>28</v>
      </c>
      <c r="D480" s="18" t="s">
        <v>27</v>
      </c>
      <c r="E480" s="18">
        <v>110.76</v>
      </c>
      <c r="F480" s="18" t="s">
        <v>27</v>
      </c>
      <c r="G480" s="22" t="s">
        <v>27</v>
      </c>
      <c r="H480" s="22" t="s">
        <v>27</v>
      </c>
      <c r="I480" s="18">
        <v>110.76</v>
      </c>
      <c r="J480" s="18">
        <v>120.7</v>
      </c>
      <c r="K480" s="22">
        <f t="shared" ref="K480:K526" si="150">I480/E480*100</f>
        <v>100</v>
      </c>
      <c r="L480" s="22">
        <f t="shared" ref="L480:L528" si="151">J480/I480*100</f>
        <v>108.97435897435896</v>
      </c>
      <c r="M480" s="15" t="s">
        <v>427</v>
      </c>
    </row>
    <row r="481" spans="1:13" ht="51" customHeight="1">
      <c r="A481" s="19">
        <v>7</v>
      </c>
      <c r="B481" s="15" t="s">
        <v>636</v>
      </c>
      <c r="C481" s="15" t="s">
        <v>28</v>
      </c>
      <c r="D481" s="18" t="s">
        <v>27</v>
      </c>
      <c r="E481" s="18" t="s">
        <v>27</v>
      </c>
      <c r="F481" s="18" t="s">
        <v>27</v>
      </c>
      <c r="G481" s="22" t="s">
        <v>27</v>
      </c>
      <c r="H481" s="22" t="s">
        <v>27</v>
      </c>
      <c r="I481" s="18">
        <v>18.739999999999998</v>
      </c>
      <c r="J481" s="18">
        <v>18.739999999999998</v>
      </c>
      <c r="K481" s="22" t="s">
        <v>27</v>
      </c>
      <c r="L481" s="22">
        <v>100</v>
      </c>
      <c r="M481" s="19" t="s">
        <v>637</v>
      </c>
    </row>
    <row r="482" spans="1:13" ht="15" customHeight="1">
      <c r="A482" s="57">
        <v>8</v>
      </c>
      <c r="B482" s="57" t="s">
        <v>662</v>
      </c>
      <c r="C482" s="15" t="s">
        <v>18</v>
      </c>
      <c r="D482" s="18">
        <v>35.65</v>
      </c>
      <c r="E482" s="18">
        <v>36.229999999999997</v>
      </c>
      <c r="F482" s="18" t="s">
        <v>27</v>
      </c>
      <c r="G482" s="22">
        <v>100</v>
      </c>
      <c r="H482" s="22">
        <f t="shared" si="147"/>
        <v>101.62692847124823</v>
      </c>
      <c r="I482" s="18">
        <v>36.229999999999997</v>
      </c>
      <c r="J482" s="18">
        <v>36.869999999999997</v>
      </c>
      <c r="K482" s="22">
        <f t="shared" si="150"/>
        <v>100</v>
      </c>
      <c r="L482" s="22">
        <f t="shared" si="151"/>
        <v>101.7664918575766</v>
      </c>
      <c r="M482" s="57" t="s">
        <v>422</v>
      </c>
    </row>
    <row r="483" spans="1:13" ht="34.5" customHeight="1">
      <c r="A483" s="59"/>
      <c r="B483" s="59"/>
      <c r="C483" s="15" t="s">
        <v>22</v>
      </c>
      <c r="D483" s="18">
        <v>35.24</v>
      </c>
      <c r="E483" s="18">
        <v>36.229999999999997</v>
      </c>
      <c r="F483" s="18" t="s">
        <v>27</v>
      </c>
      <c r="G483" s="22">
        <v>100</v>
      </c>
      <c r="H483" s="22">
        <f t="shared" si="147"/>
        <v>102.80930760499432</v>
      </c>
      <c r="I483" s="18">
        <v>36.229999999999997</v>
      </c>
      <c r="J483" s="18">
        <v>36.869999999999997</v>
      </c>
      <c r="K483" s="22">
        <f t="shared" si="150"/>
        <v>100</v>
      </c>
      <c r="L483" s="22">
        <f t="shared" si="151"/>
        <v>101.7664918575766</v>
      </c>
      <c r="M483" s="59"/>
    </row>
    <row r="484" spans="1:13" ht="47.25" customHeight="1">
      <c r="A484" s="55">
        <v>9</v>
      </c>
      <c r="B484" s="55" t="s">
        <v>663</v>
      </c>
      <c r="C484" s="56" t="str">
        <f>C482</f>
        <v>тариф на питьевую воду</v>
      </c>
      <c r="D484" s="18" t="s">
        <v>27</v>
      </c>
      <c r="E484" s="18" t="s">
        <v>27</v>
      </c>
      <c r="F484" s="18" t="s">
        <v>27</v>
      </c>
      <c r="G484" s="22" t="s">
        <v>27</v>
      </c>
      <c r="H484" s="22" t="s">
        <v>27</v>
      </c>
      <c r="I484" s="18" t="s">
        <v>27</v>
      </c>
      <c r="J484" s="18">
        <v>36.869999999999997</v>
      </c>
      <c r="K484" s="22" t="s">
        <v>27</v>
      </c>
      <c r="L484" s="22" t="s">
        <v>27</v>
      </c>
      <c r="M484" s="55" t="s">
        <v>664</v>
      </c>
    </row>
    <row r="485" spans="1:13" ht="15" customHeight="1">
      <c r="A485" s="57">
        <v>10</v>
      </c>
      <c r="B485" s="57" t="s">
        <v>53</v>
      </c>
      <c r="C485" s="15" t="s">
        <v>221</v>
      </c>
      <c r="D485" s="18">
        <v>44.29</v>
      </c>
      <c r="E485" s="18">
        <v>44.81</v>
      </c>
      <c r="F485" s="18" t="s">
        <v>27</v>
      </c>
      <c r="G485" s="22">
        <v>100</v>
      </c>
      <c r="H485" s="22">
        <f t="shared" si="147"/>
        <v>101.17407992774893</v>
      </c>
      <c r="I485" s="18">
        <v>44.81</v>
      </c>
      <c r="J485" s="18" t="str">
        <f>J446</f>
        <v>-</v>
      </c>
      <c r="K485" s="22">
        <f t="shared" si="150"/>
        <v>100</v>
      </c>
      <c r="L485" s="22" t="s">
        <v>27</v>
      </c>
      <c r="M485" s="57" t="s">
        <v>421</v>
      </c>
    </row>
    <row r="486" spans="1:13" ht="30">
      <c r="A486" s="58"/>
      <c r="B486" s="58"/>
      <c r="C486" s="15" t="s">
        <v>570</v>
      </c>
      <c r="D486" s="18">
        <v>21.01</v>
      </c>
      <c r="E486" s="18">
        <v>22.19</v>
      </c>
      <c r="F486" s="18" t="s">
        <v>27</v>
      </c>
      <c r="G486" s="22">
        <v>100</v>
      </c>
      <c r="H486" s="22">
        <f t="shared" si="147"/>
        <v>105.61637315564016</v>
      </c>
      <c r="I486" s="18">
        <v>22.19</v>
      </c>
      <c r="J486" s="18" t="s">
        <v>27</v>
      </c>
      <c r="K486" s="22">
        <f t="shared" si="150"/>
        <v>100</v>
      </c>
      <c r="L486" s="22" t="s">
        <v>27</v>
      </c>
      <c r="M486" s="58"/>
    </row>
    <row r="487" spans="1:13" ht="45">
      <c r="A487" s="58"/>
      <c r="B487" s="58"/>
      <c r="C487" s="15" t="s">
        <v>622</v>
      </c>
      <c r="D487" s="18">
        <v>25.96</v>
      </c>
      <c r="E487" s="18">
        <v>27.41</v>
      </c>
      <c r="F487" s="18" t="s">
        <v>27</v>
      </c>
      <c r="G487" s="22">
        <v>100</v>
      </c>
      <c r="H487" s="22">
        <f t="shared" si="147"/>
        <v>105.5855161787365</v>
      </c>
      <c r="I487" s="18">
        <v>27.41</v>
      </c>
      <c r="J487" s="18" t="s">
        <v>27</v>
      </c>
      <c r="K487" s="22">
        <f t="shared" si="150"/>
        <v>100</v>
      </c>
      <c r="L487" s="22" t="s">
        <v>27</v>
      </c>
      <c r="M487" s="58"/>
    </row>
    <row r="488" spans="1:13">
      <c r="A488" s="58"/>
      <c r="B488" s="58"/>
      <c r="C488" s="15" t="s">
        <v>19</v>
      </c>
      <c r="D488" s="18">
        <v>97.87</v>
      </c>
      <c r="E488" s="18">
        <v>98.15</v>
      </c>
      <c r="F488" s="18" t="s">
        <v>27</v>
      </c>
      <c r="G488" s="22">
        <v>100</v>
      </c>
      <c r="H488" s="22">
        <f t="shared" si="147"/>
        <v>100.28609379789518</v>
      </c>
      <c r="I488" s="18">
        <v>98.15</v>
      </c>
      <c r="J488" s="18" t="s">
        <v>27</v>
      </c>
      <c r="K488" s="22">
        <f t="shared" si="150"/>
        <v>100</v>
      </c>
      <c r="L488" s="22" t="s">
        <v>27</v>
      </c>
      <c r="M488" s="58"/>
    </row>
    <row r="489" spans="1:13" ht="30">
      <c r="A489" s="58"/>
      <c r="B489" s="59"/>
      <c r="C489" s="15" t="s">
        <v>571</v>
      </c>
      <c r="D489" s="18">
        <v>43.02</v>
      </c>
      <c r="E489" s="18">
        <v>45.43</v>
      </c>
      <c r="F489" s="18" t="s">
        <v>27</v>
      </c>
      <c r="G489" s="22">
        <v>100</v>
      </c>
      <c r="H489" s="22">
        <f t="shared" si="147"/>
        <v>105.60204556020454</v>
      </c>
      <c r="I489" s="18">
        <v>45.43</v>
      </c>
      <c r="J489" s="18" t="s">
        <v>27</v>
      </c>
      <c r="K489" s="22">
        <f t="shared" si="150"/>
        <v>100</v>
      </c>
      <c r="L489" s="22" t="s">
        <v>27</v>
      </c>
      <c r="M489" s="59"/>
    </row>
    <row r="490" spans="1:13" ht="15" customHeight="1">
      <c r="A490" s="58"/>
      <c r="B490" s="57" t="s">
        <v>613</v>
      </c>
      <c r="C490" s="15" t="s">
        <v>221</v>
      </c>
      <c r="D490" s="18" t="s">
        <v>27</v>
      </c>
      <c r="E490" s="18" t="s">
        <v>27</v>
      </c>
      <c r="F490" s="18" t="s">
        <v>27</v>
      </c>
      <c r="G490" s="22" t="s">
        <v>27</v>
      </c>
      <c r="H490" s="22" t="s">
        <v>27</v>
      </c>
      <c r="I490" s="18">
        <v>53.77</v>
      </c>
      <c r="J490" s="18">
        <v>71.89</v>
      </c>
      <c r="K490" s="22">
        <f>I490/I485*100</f>
        <v>119.99553671055567</v>
      </c>
      <c r="L490" s="22">
        <f t="shared" si="151"/>
        <v>133.69908871117724</v>
      </c>
      <c r="M490" s="57" t="s">
        <v>569</v>
      </c>
    </row>
    <row r="491" spans="1:13" ht="30">
      <c r="A491" s="58"/>
      <c r="B491" s="58"/>
      <c r="C491" s="15" t="s">
        <v>570</v>
      </c>
      <c r="D491" s="18" t="s">
        <v>27</v>
      </c>
      <c r="E491" s="18" t="s">
        <v>27</v>
      </c>
      <c r="F491" s="18" t="s">
        <v>27</v>
      </c>
      <c r="G491" s="22" t="s">
        <v>27</v>
      </c>
      <c r="H491" s="22" t="s">
        <v>27</v>
      </c>
      <c r="I491" s="18">
        <v>22.19</v>
      </c>
      <c r="J491" s="18">
        <v>23.39</v>
      </c>
      <c r="K491" s="22">
        <v>100</v>
      </c>
      <c r="L491" s="22">
        <f t="shared" si="151"/>
        <v>105.40784136998647</v>
      </c>
      <c r="M491" s="58"/>
    </row>
    <row r="492" spans="1:13" ht="45">
      <c r="A492" s="58"/>
      <c r="B492" s="58"/>
      <c r="C492" s="15" t="s">
        <v>622</v>
      </c>
      <c r="D492" s="18" t="s">
        <v>27</v>
      </c>
      <c r="E492" s="18" t="s">
        <v>27</v>
      </c>
      <c r="F492" s="18" t="s">
        <v>27</v>
      </c>
      <c r="G492" s="22" t="s">
        <v>27</v>
      </c>
      <c r="H492" s="22" t="s">
        <v>27</v>
      </c>
      <c r="I492" s="18">
        <v>27.41</v>
      </c>
      <c r="J492" s="18">
        <v>28.88</v>
      </c>
      <c r="K492" s="22">
        <v>100</v>
      </c>
      <c r="L492" s="22">
        <f t="shared" si="151"/>
        <v>105.36300620211601</v>
      </c>
      <c r="M492" s="58"/>
    </row>
    <row r="493" spans="1:13">
      <c r="A493" s="58"/>
      <c r="B493" s="58"/>
      <c r="C493" s="15" t="s">
        <v>19</v>
      </c>
      <c r="D493" s="18" t="s">
        <v>27</v>
      </c>
      <c r="E493" s="18" t="s">
        <v>27</v>
      </c>
      <c r="F493" s="18" t="s">
        <v>27</v>
      </c>
      <c r="G493" s="22" t="s">
        <v>27</v>
      </c>
      <c r="H493" s="22" t="s">
        <v>27</v>
      </c>
      <c r="I493" s="18">
        <v>104.02</v>
      </c>
      <c r="J493" s="18">
        <v>104.02</v>
      </c>
      <c r="K493" s="22">
        <f>I493/I488*100</f>
        <v>105.9806418746816</v>
      </c>
      <c r="L493" s="22">
        <f t="shared" si="151"/>
        <v>100</v>
      </c>
      <c r="M493" s="58"/>
    </row>
    <row r="494" spans="1:13" ht="30">
      <c r="A494" s="58"/>
      <c r="B494" s="59"/>
      <c r="C494" s="15" t="s">
        <v>571</v>
      </c>
      <c r="D494" s="18" t="s">
        <v>27</v>
      </c>
      <c r="E494" s="18" t="s">
        <v>27</v>
      </c>
      <c r="F494" s="18" t="s">
        <v>27</v>
      </c>
      <c r="G494" s="22" t="s">
        <v>27</v>
      </c>
      <c r="H494" s="22" t="s">
        <v>27</v>
      </c>
      <c r="I494" s="18">
        <v>45.43</v>
      </c>
      <c r="J494" s="18">
        <v>47.88</v>
      </c>
      <c r="K494" s="22">
        <v>100</v>
      </c>
      <c r="L494" s="22">
        <f t="shared" si="151"/>
        <v>105.3929121725732</v>
      </c>
      <c r="M494" s="59"/>
    </row>
    <row r="495" spans="1:13" ht="45" customHeight="1">
      <c r="A495" s="58"/>
      <c r="B495" s="57" t="s">
        <v>612</v>
      </c>
      <c r="C495" s="15" t="s">
        <v>221</v>
      </c>
      <c r="D495" s="18" t="s">
        <v>27</v>
      </c>
      <c r="E495" s="18" t="s">
        <v>27</v>
      </c>
      <c r="F495" s="18" t="s">
        <v>27</v>
      </c>
      <c r="G495" s="22" t="s">
        <v>27</v>
      </c>
      <c r="H495" s="22" t="s">
        <v>27</v>
      </c>
      <c r="I495" s="18">
        <v>44.81</v>
      </c>
      <c r="J495" s="18">
        <v>67.86</v>
      </c>
      <c r="K495" s="22">
        <f>I495/I490*100</f>
        <v>83.336432955179461</v>
      </c>
      <c r="L495" s="22">
        <f t="shared" si="151"/>
        <v>151.43941084579333</v>
      </c>
      <c r="M495" s="57" t="s">
        <v>620</v>
      </c>
    </row>
    <row r="496" spans="1:13" ht="45.75" customHeight="1">
      <c r="A496" s="58"/>
      <c r="B496" s="58"/>
      <c r="C496" s="15" t="s">
        <v>623</v>
      </c>
      <c r="D496" s="18" t="s">
        <v>27</v>
      </c>
      <c r="E496" s="18" t="s">
        <v>27</v>
      </c>
      <c r="F496" s="18" t="s">
        <v>27</v>
      </c>
      <c r="G496" s="22" t="s">
        <v>27</v>
      </c>
      <c r="H496" s="22" t="s">
        <v>27</v>
      </c>
      <c r="I496" s="18">
        <v>22.19</v>
      </c>
      <c r="J496" s="18">
        <v>23.39</v>
      </c>
      <c r="K496" s="22">
        <f>I496/I491*100</f>
        <v>100</v>
      </c>
      <c r="L496" s="22">
        <f t="shared" si="151"/>
        <v>105.40784136998647</v>
      </c>
      <c r="M496" s="58"/>
    </row>
    <row r="497" spans="1:13" ht="45">
      <c r="A497" s="58"/>
      <c r="B497" s="58"/>
      <c r="C497" s="15" t="s">
        <v>624</v>
      </c>
      <c r="D497" s="18" t="s">
        <v>27</v>
      </c>
      <c r="E497" s="18" t="s">
        <v>27</v>
      </c>
      <c r="F497" s="18" t="s">
        <v>27</v>
      </c>
      <c r="G497" s="22" t="s">
        <v>27</v>
      </c>
      <c r="H497" s="22" t="s">
        <v>27</v>
      </c>
      <c r="I497" s="18">
        <v>27.41</v>
      </c>
      <c r="J497" s="18">
        <v>28.88</v>
      </c>
      <c r="K497" s="22">
        <f>I497/I492*100</f>
        <v>100</v>
      </c>
      <c r="L497" s="22">
        <f t="shared" si="151"/>
        <v>105.36300620211601</v>
      </c>
      <c r="M497" s="58"/>
    </row>
    <row r="498" spans="1:13">
      <c r="A498" s="58"/>
      <c r="B498" s="58"/>
      <c r="C498" s="15" t="s">
        <v>19</v>
      </c>
      <c r="D498" s="18" t="s">
        <v>27</v>
      </c>
      <c r="E498" s="18" t="s">
        <v>27</v>
      </c>
      <c r="F498" s="18" t="s">
        <v>27</v>
      </c>
      <c r="G498" s="22" t="s">
        <v>27</v>
      </c>
      <c r="H498" s="22" t="s">
        <v>27</v>
      </c>
      <c r="I498" s="18">
        <v>86.68</v>
      </c>
      <c r="J498" s="18">
        <v>162.53</v>
      </c>
      <c r="K498" s="22">
        <f>I498/I493*100</f>
        <v>83.330128821380512</v>
      </c>
      <c r="L498" s="22">
        <f t="shared" si="151"/>
        <v>187.50576834333179</v>
      </c>
      <c r="M498" s="58"/>
    </row>
    <row r="499" spans="1:13" ht="30">
      <c r="A499" s="59"/>
      <c r="B499" s="59"/>
      <c r="C499" s="15" t="s">
        <v>625</v>
      </c>
      <c r="D499" s="18" t="s">
        <v>27</v>
      </c>
      <c r="E499" s="18" t="s">
        <v>27</v>
      </c>
      <c r="F499" s="18" t="s">
        <v>27</v>
      </c>
      <c r="G499" s="22" t="s">
        <v>27</v>
      </c>
      <c r="H499" s="22" t="s">
        <v>27</v>
      </c>
      <c r="I499" s="18">
        <v>45.43</v>
      </c>
      <c r="J499" s="18">
        <v>47.88</v>
      </c>
      <c r="K499" s="22">
        <f>I499/I494*100</f>
        <v>100</v>
      </c>
      <c r="L499" s="22">
        <f t="shared" si="151"/>
        <v>105.3929121725732</v>
      </c>
      <c r="M499" s="59"/>
    </row>
    <row r="500" spans="1:13" ht="51.75" customHeight="1">
      <c r="A500" s="15">
        <v>11</v>
      </c>
      <c r="B500" s="15" t="s">
        <v>55</v>
      </c>
      <c r="C500" s="15" t="s">
        <v>18</v>
      </c>
      <c r="D500" s="18">
        <v>14.52</v>
      </c>
      <c r="E500" s="18">
        <v>15.33</v>
      </c>
      <c r="F500" s="18" t="s">
        <v>27</v>
      </c>
      <c r="G500" s="22">
        <v>100</v>
      </c>
      <c r="H500" s="22">
        <f t="shared" si="147"/>
        <v>105.57851239669422</v>
      </c>
      <c r="I500" s="18">
        <v>15.33</v>
      </c>
      <c r="J500" s="18">
        <v>16.16</v>
      </c>
      <c r="K500" s="22">
        <f t="shared" si="150"/>
        <v>100</v>
      </c>
      <c r="L500" s="22">
        <f t="shared" si="151"/>
        <v>105.41422048271363</v>
      </c>
      <c r="M500" s="15" t="s">
        <v>422</v>
      </c>
    </row>
    <row r="501" spans="1:13" ht="15" customHeight="1">
      <c r="A501" s="57">
        <v>12</v>
      </c>
      <c r="B501" s="57" t="s">
        <v>54</v>
      </c>
      <c r="C501" s="15" t="s">
        <v>18</v>
      </c>
      <c r="D501" s="18">
        <v>44.29</v>
      </c>
      <c r="E501" s="18">
        <v>44.81</v>
      </c>
      <c r="F501" s="18" t="s">
        <v>27</v>
      </c>
      <c r="G501" s="22">
        <v>100</v>
      </c>
      <c r="H501" s="22">
        <f t="shared" si="147"/>
        <v>101.17407992774893</v>
      </c>
      <c r="I501" s="18">
        <v>44.81</v>
      </c>
      <c r="J501" s="18" t="str">
        <f>J485</f>
        <v>-</v>
      </c>
      <c r="K501" s="22">
        <f t="shared" si="150"/>
        <v>100</v>
      </c>
      <c r="L501" s="22" t="s">
        <v>27</v>
      </c>
      <c r="M501" s="57" t="s">
        <v>421</v>
      </c>
    </row>
    <row r="502" spans="1:13" ht="45">
      <c r="A502" s="58"/>
      <c r="B502" s="58"/>
      <c r="C502" s="15" t="s">
        <v>572</v>
      </c>
      <c r="D502" s="18">
        <v>52.04</v>
      </c>
      <c r="E502" s="18">
        <v>53.77</v>
      </c>
      <c r="F502" s="18" t="s">
        <v>27</v>
      </c>
      <c r="G502" s="22">
        <v>100</v>
      </c>
      <c r="H502" s="22">
        <f t="shared" si="147"/>
        <v>103.32436587240585</v>
      </c>
      <c r="I502" s="18">
        <v>53.77</v>
      </c>
      <c r="J502" s="18" t="s">
        <v>27</v>
      </c>
      <c r="K502" s="22">
        <f t="shared" si="150"/>
        <v>100</v>
      </c>
      <c r="L502" s="22" t="s">
        <v>27</v>
      </c>
      <c r="M502" s="58"/>
    </row>
    <row r="503" spans="1:13" ht="30">
      <c r="A503" s="58"/>
      <c r="B503" s="58"/>
      <c r="C503" s="15" t="s">
        <v>573</v>
      </c>
      <c r="D503" s="18">
        <v>32.29</v>
      </c>
      <c r="E503" s="18">
        <v>34.1</v>
      </c>
      <c r="F503" s="18" t="s">
        <v>27</v>
      </c>
      <c r="G503" s="22">
        <v>100</v>
      </c>
      <c r="H503" s="22">
        <f t="shared" si="147"/>
        <v>105.60545060390214</v>
      </c>
      <c r="I503" s="18">
        <v>34.1</v>
      </c>
      <c r="J503" s="18" t="s">
        <v>27</v>
      </c>
      <c r="K503" s="22">
        <f t="shared" si="150"/>
        <v>100</v>
      </c>
      <c r="L503" s="22" t="s">
        <v>27</v>
      </c>
      <c r="M503" s="58"/>
    </row>
    <row r="504" spans="1:13">
      <c r="A504" s="58"/>
      <c r="B504" s="58"/>
      <c r="C504" s="15" t="s">
        <v>19</v>
      </c>
      <c r="D504" s="18">
        <v>97.87</v>
      </c>
      <c r="E504" s="18">
        <v>98.15</v>
      </c>
      <c r="F504" s="18" t="s">
        <v>27</v>
      </c>
      <c r="G504" s="22">
        <v>100</v>
      </c>
      <c r="H504" s="22">
        <f t="shared" si="147"/>
        <v>100.28609379789518</v>
      </c>
      <c r="I504" s="18">
        <v>98.15</v>
      </c>
      <c r="J504" s="18" t="s">
        <v>27</v>
      </c>
      <c r="K504" s="22">
        <f t="shared" si="150"/>
        <v>100</v>
      </c>
      <c r="L504" s="22" t="s">
        <v>27</v>
      </c>
      <c r="M504" s="58"/>
    </row>
    <row r="505" spans="1:13" ht="30">
      <c r="A505" s="58"/>
      <c r="B505" s="58"/>
      <c r="C505" s="15" t="s">
        <v>574</v>
      </c>
      <c r="D505" s="18">
        <v>53.77</v>
      </c>
      <c r="E505" s="18">
        <v>56.78</v>
      </c>
      <c r="F505" s="18" t="s">
        <v>27</v>
      </c>
      <c r="G505" s="22">
        <v>100</v>
      </c>
      <c r="H505" s="22">
        <f t="shared" si="147"/>
        <v>105.59791705411938</v>
      </c>
      <c r="I505" s="18">
        <v>56.78</v>
      </c>
      <c r="J505" s="18" t="s">
        <v>27</v>
      </c>
      <c r="K505" s="22">
        <f t="shared" si="150"/>
        <v>100</v>
      </c>
      <c r="L505" s="22" t="s">
        <v>27</v>
      </c>
      <c r="M505" s="58"/>
    </row>
    <row r="506" spans="1:13" ht="30">
      <c r="A506" s="58"/>
      <c r="B506" s="59"/>
      <c r="C506" s="15" t="s">
        <v>575</v>
      </c>
      <c r="D506" s="18">
        <v>66</v>
      </c>
      <c r="E506" s="18">
        <v>69.7</v>
      </c>
      <c r="F506" s="18" t="s">
        <v>27</v>
      </c>
      <c r="G506" s="22">
        <v>100</v>
      </c>
      <c r="H506" s="22">
        <f t="shared" si="147"/>
        <v>105.60606060606061</v>
      </c>
      <c r="I506" s="18">
        <v>69.7</v>
      </c>
      <c r="J506" s="18" t="s">
        <v>27</v>
      </c>
      <c r="K506" s="22">
        <f t="shared" si="150"/>
        <v>100</v>
      </c>
      <c r="L506" s="22" t="s">
        <v>27</v>
      </c>
      <c r="M506" s="58"/>
    </row>
    <row r="507" spans="1:13" ht="15" customHeight="1">
      <c r="A507" s="58"/>
      <c r="B507" s="57" t="s">
        <v>614</v>
      </c>
      <c r="C507" s="15" t="s">
        <v>18</v>
      </c>
      <c r="D507" s="18" t="s">
        <v>27</v>
      </c>
      <c r="E507" s="18" t="s">
        <v>27</v>
      </c>
      <c r="F507" s="18" t="s">
        <v>27</v>
      </c>
      <c r="G507" s="22" t="s">
        <v>27</v>
      </c>
      <c r="H507" s="22" t="s">
        <v>27</v>
      </c>
      <c r="I507" s="18">
        <v>53.77</v>
      </c>
      <c r="J507" s="18">
        <v>71.89</v>
      </c>
      <c r="K507" s="22">
        <f>I507/I501*100</f>
        <v>119.99553671055567</v>
      </c>
      <c r="L507" s="22">
        <f t="shared" si="151"/>
        <v>133.69908871117724</v>
      </c>
      <c r="M507" s="57" t="s">
        <v>569</v>
      </c>
    </row>
    <row r="508" spans="1:13" ht="45">
      <c r="A508" s="58"/>
      <c r="B508" s="58"/>
      <c r="C508" s="15" t="s">
        <v>572</v>
      </c>
      <c r="D508" s="18" t="s">
        <v>27</v>
      </c>
      <c r="E508" s="18" t="s">
        <v>27</v>
      </c>
      <c r="F508" s="18" t="s">
        <v>27</v>
      </c>
      <c r="G508" s="22" t="s">
        <v>27</v>
      </c>
      <c r="H508" s="22" t="s">
        <v>27</v>
      </c>
      <c r="I508" s="18">
        <v>53.77</v>
      </c>
      <c r="J508" s="18">
        <v>56.68</v>
      </c>
      <c r="K508" s="22">
        <v>100</v>
      </c>
      <c r="L508" s="22">
        <f t="shared" si="151"/>
        <v>105.4119397433513</v>
      </c>
      <c r="M508" s="58"/>
    </row>
    <row r="509" spans="1:13" ht="30">
      <c r="A509" s="58"/>
      <c r="B509" s="58"/>
      <c r="C509" s="15" t="s">
        <v>573</v>
      </c>
      <c r="D509" s="18" t="s">
        <v>27</v>
      </c>
      <c r="E509" s="18" t="s">
        <v>27</v>
      </c>
      <c r="F509" s="18" t="s">
        <v>27</v>
      </c>
      <c r="G509" s="22" t="s">
        <v>27</v>
      </c>
      <c r="H509" s="22" t="s">
        <v>27</v>
      </c>
      <c r="I509" s="18">
        <v>34.1</v>
      </c>
      <c r="J509" s="18">
        <v>35.94</v>
      </c>
      <c r="K509" s="22">
        <v>100</v>
      </c>
      <c r="L509" s="22">
        <f t="shared" si="151"/>
        <v>105.39589442815249</v>
      </c>
      <c r="M509" s="58"/>
    </row>
    <row r="510" spans="1:13">
      <c r="A510" s="58"/>
      <c r="B510" s="58"/>
      <c r="C510" s="15" t="s">
        <v>19</v>
      </c>
      <c r="D510" s="18" t="s">
        <v>27</v>
      </c>
      <c r="E510" s="18" t="s">
        <v>27</v>
      </c>
      <c r="F510" s="18" t="s">
        <v>27</v>
      </c>
      <c r="G510" s="22" t="s">
        <v>27</v>
      </c>
      <c r="H510" s="22" t="s">
        <v>27</v>
      </c>
      <c r="I510" s="18">
        <v>104.02</v>
      </c>
      <c r="J510" s="18">
        <v>104.02</v>
      </c>
      <c r="K510" s="22">
        <f>I510/I504*100</f>
        <v>105.9806418746816</v>
      </c>
      <c r="L510" s="22">
        <f t="shared" si="151"/>
        <v>100</v>
      </c>
      <c r="M510" s="58"/>
    </row>
    <row r="511" spans="1:13" ht="30">
      <c r="A511" s="58"/>
      <c r="B511" s="58"/>
      <c r="C511" s="15" t="s">
        <v>574</v>
      </c>
      <c r="D511" s="18" t="s">
        <v>27</v>
      </c>
      <c r="E511" s="18" t="s">
        <v>27</v>
      </c>
      <c r="F511" s="18" t="s">
        <v>27</v>
      </c>
      <c r="G511" s="22" t="s">
        <v>27</v>
      </c>
      <c r="H511" s="22" t="s">
        <v>27</v>
      </c>
      <c r="I511" s="18">
        <v>56.78</v>
      </c>
      <c r="J511" s="18">
        <v>59.86</v>
      </c>
      <c r="K511" s="22">
        <v>100</v>
      </c>
      <c r="L511" s="22">
        <f t="shared" si="151"/>
        <v>105.42444522719268</v>
      </c>
      <c r="M511" s="58"/>
    </row>
    <row r="512" spans="1:13" ht="30">
      <c r="A512" s="58"/>
      <c r="B512" s="59"/>
      <c r="C512" s="15" t="s">
        <v>575</v>
      </c>
      <c r="D512" s="18" t="s">
        <v>27</v>
      </c>
      <c r="E512" s="18" t="s">
        <v>27</v>
      </c>
      <c r="F512" s="18" t="s">
        <v>27</v>
      </c>
      <c r="G512" s="22" t="s">
        <v>27</v>
      </c>
      <c r="H512" s="22" t="s">
        <v>27</v>
      </c>
      <c r="I512" s="18">
        <v>69.7</v>
      </c>
      <c r="J512" s="18">
        <v>73.459999999999994</v>
      </c>
      <c r="K512" s="22">
        <v>100</v>
      </c>
      <c r="L512" s="22">
        <f t="shared" si="151"/>
        <v>105.39454806312767</v>
      </c>
      <c r="M512" s="59"/>
    </row>
    <row r="513" spans="1:13" ht="27" customHeight="1">
      <c r="A513" s="58"/>
      <c r="B513" s="57" t="s">
        <v>615</v>
      </c>
      <c r="C513" s="15" t="s">
        <v>18</v>
      </c>
      <c r="D513" s="18" t="s">
        <v>27</v>
      </c>
      <c r="E513" s="18" t="s">
        <v>27</v>
      </c>
      <c r="F513" s="18" t="s">
        <v>27</v>
      </c>
      <c r="G513" s="22" t="s">
        <v>27</v>
      </c>
      <c r="H513" s="22" t="s">
        <v>27</v>
      </c>
      <c r="I513" s="18">
        <v>44.81</v>
      </c>
      <c r="J513" s="18">
        <v>67.86</v>
      </c>
      <c r="K513" s="22">
        <f t="shared" ref="K513:K518" si="152">I513/I507*100</f>
        <v>83.336432955179461</v>
      </c>
      <c r="L513" s="22">
        <f t="shared" si="151"/>
        <v>151.43941084579333</v>
      </c>
      <c r="M513" s="57" t="s">
        <v>620</v>
      </c>
    </row>
    <row r="514" spans="1:13" ht="45">
      <c r="A514" s="58"/>
      <c r="B514" s="58"/>
      <c r="C514" s="15" t="s">
        <v>626</v>
      </c>
      <c r="D514" s="18" t="s">
        <v>27</v>
      </c>
      <c r="E514" s="18" t="s">
        <v>27</v>
      </c>
      <c r="F514" s="18" t="s">
        <v>27</v>
      </c>
      <c r="G514" s="22" t="s">
        <v>27</v>
      </c>
      <c r="H514" s="22" t="s">
        <v>27</v>
      </c>
      <c r="I514" s="18">
        <v>53.77</v>
      </c>
      <c r="J514" s="18">
        <v>56.68</v>
      </c>
      <c r="K514" s="22">
        <f t="shared" si="152"/>
        <v>100</v>
      </c>
      <c r="L514" s="22">
        <f t="shared" si="151"/>
        <v>105.4119397433513</v>
      </c>
      <c r="M514" s="58"/>
    </row>
    <row r="515" spans="1:13" ht="45">
      <c r="A515" s="58"/>
      <c r="B515" s="58"/>
      <c r="C515" s="15" t="s">
        <v>627</v>
      </c>
      <c r="D515" s="18" t="s">
        <v>27</v>
      </c>
      <c r="E515" s="18" t="s">
        <v>27</v>
      </c>
      <c r="F515" s="18" t="s">
        <v>27</v>
      </c>
      <c r="G515" s="22" t="s">
        <v>27</v>
      </c>
      <c r="H515" s="22" t="s">
        <v>27</v>
      </c>
      <c r="I515" s="18">
        <v>34.1</v>
      </c>
      <c r="J515" s="18">
        <v>35.94</v>
      </c>
      <c r="K515" s="22">
        <f t="shared" si="152"/>
        <v>100</v>
      </c>
      <c r="L515" s="22">
        <f t="shared" si="151"/>
        <v>105.39589442815249</v>
      </c>
      <c r="M515" s="58"/>
    </row>
    <row r="516" spans="1:13">
      <c r="A516" s="58"/>
      <c r="B516" s="58"/>
      <c r="C516" s="15" t="s">
        <v>19</v>
      </c>
      <c r="D516" s="18" t="s">
        <v>27</v>
      </c>
      <c r="E516" s="18" t="s">
        <v>27</v>
      </c>
      <c r="F516" s="18" t="s">
        <v>27</v>
      </c>
      <c r="G516" s="22" t="s">
        <v>27</v>
      </c>
      <c r="H516" s="22" t="s">
        <v>27</v>
      </c>
      <c r="I516" s="18">
        <v>86.68</v>
      </c>
      <c r="J516" s="18">
        <v>162.53</v>
      </c>
      <c r="K516" s="22">
        <f t="shared" si="152"/>
        <v>83.330128821380512</v>
      </c>
      <c r="L516" s="22">
        <f t="shared" si="151"/>
        <v>187.50576834333179</v>
      </c>
      <c r="M516" s="58"/>
    </row>
    <row r="517" spans="1:13" ht="45">
      <c r="A517" s="58"/>
      <c r="B517" s="58"/>
      <c r="C517" s="15" t="s">
        <v>628</v>
      </c>
      <c r="D517" s="18" t="s">
        <v>27</v>
      </c>
      <c r="E517" s="18" t="s">
        <v>27</v>
      </c>
      <c r="F517" s="18" t="s">
        <v>27</v>
      </c>
      <c r="G517" s="22" t="s">
        <v>27</v>
      </c>
      <c r="H517" s="22" t="s">
        <v>27</v>
      </c>
      <c r="I517" s="18">
        <f>56.78</f>
        <v>56.78</v>
      </c>
      <c r="J517" s="18">
        <v>59.86</v>
      </c>
      <c r="K517" s="22">
        <f t="shared" si="152"/>
        <v>100</v>
      </c>
      <c r="L517" s="22">
        <f>J517/I517*100</f>
        <v>105.42444522719268</v>
      </c>
      <c r="M517" s="58"/>
    </row>
    <row r="518" spans="1:13" ht="45">
      <c r="A518" s="59"/>
      <c r="B518" s="59"/>
      <c r="C518" s="15" t="s">
        <v>629</v>
      </c>
      <c r="D518" s="18" t="s">
        <v>27</v>
      </c>
      <c r="E518" s="18" t="s">
        <v>27</v>
      </c>
      <c r="F518" s="18" t="s">
        <v>27</v>
      </c>
      <c r="G518" s="22" t="s">
        <v>27</v>
      </c>
      <c r="H518" s="22" t="s">
        <v>27</v>
      </c>
      <c r="I518" s="18">
        <v>69.7</v>
      </c>
      <c r="J518" s="18">
        <v>73.459999999999994</v>
      </c>
      <c r="K518" s="22">
        <f t="shared" si="152"/>
        <v>100</v>
      </c>
      <c r="L518" s="22">
        <f>J518/I518*100</f>
        <v>105.39454806312767</v>
      </c>
      <c r="M518" s="59"/>
    </row>
    <row r="519" spans="1:13" ht="15" customHeight="1">
      <c r="A519" s="57">
        <v>13</v>
      </c>
      <c r="B519" s="57" t="s">
        <v>154</v>
      </c>
      <c r="C519" s="15" t="s">
        <v>18</v>
      </c>
      <c r="D519" s="18">
        <v>44.29</v>
      </c>
      <c r="E519" s="18">
        <v>44.81</v>
      </c>
      <c r="F519" s="18" t="s">
        <v>27</v>
      </c>
      <c r="G519" s="22">
        <v>100</v>
      </c>
      <c r="H519" s="22">
        <f t="shared" si="147"/>
        <v>101.17407992774893</v>
      </c>
      <c r="I519" s="18">
        <v>44.81</v>
      </c>
      <c r="J519" s="18" t="str">
        <f>J501</f>
        <v>-</v>
      </c>
      <c r="K519" s="22">
        <f t="shared" si="150"/>
        <v>100</v>
      </c>
      <c r="L519" s="22" t="s">
        <v>27</v>
      </c>
      <c r="M519" s="57" t="s">
        <v>421</v>
      </c>
    </row>
    <row r="520" spans="1:13" ht="57" customHeight="1">
      <c r="A520" s="58"/>
      <c r="B520" s="59"/>
      <c r="C520" s="15" t="s">
        <v>50</v>
      </c>
      <c r="D520" s="18">
        <v>28.55</v>
      </c>
      <c r="E520" s="18">
        <v>30.14</v>
      </c>
      <c r="F520" s="18" t="s">
        <v>27</v>
      </c>
      <c r="G520" s="22">
        <v>100</v>
      </c>
      <c r="H520" s="22">
        <f t="shared" si="147"/>
        <v>105.56917688266199</v>
      </c>
      <c r="I520" s="18">
        <v>30.14</v>
      </c>
      <c r="J520" s="18" t="s">
        <v>27</v>
      </c>
      <c r="K520" s="22">
        <f t="shared" si="150"/>
        <v>100</v>
      </c>
      <c r="L520" s="22" t="s">
        <v>27</v>
      </c>
      <c r="M520" s="59"/>
    </row>
    <row r="521" spans="1:13" ht="17.25" customHeight="1">
      <c r="A521" s="58"/>
      <c r="B521" s="57" t="s">
        <v>616</v>
      </c>
      <c r="C521" s="15" t="s">
        <v>18</v>
      </c>
      <c r="D521" s="18" t="s">
        <v>27</v>
      </c>
      <c r="E521" s="18" t="s">
        <v>27</v>
      </c>
      <c r="F521" s="18" t="s">
        <v>27</v>
      </c>
      <c r="G521" s="22" t="s">
        <v>27</v>
      </c>
      <c r="H521" s="22" t="s">
        <v>27</v>
      </c>
      <c r="I521" s="18">
        <v>53.77</v>
      </c>
      <c r="J521" s="18">
        <v>71.89</v>
      </c>
      <c r="K521" s="22">
        <f>I521/I519*100</f>
        <v>119.99553671055567</v>
      </c>
      <c r="L521" s="22">
        <f t="shared" si="151"/>
        <v>133.69908871117724</v>
      </c>
      <c r="M521" s="57" t="s">
        <v>569</v>
      </c>
    </row>
    <row r="522" spans="1:13" ht="57.75" customHeight="1">
      <c r="A522" s="58"/>
      <c r="B522" s="59"/>
      <c r="C522" s="15" t="s">
        <v>22</v>
      </c>
      <c r="D522" s="18" t="s">
        <v>27</v>
      </c>
      <c r="E522" s="18" t="s">
        <v>27</v>
      </c>
      <c r="F522" s="18" t="s">
        <v>27</v>
      </c>
      <c r="G522" s="22" t="s">
        <v>27</v>
      </c>
      <c r="H522" s="22" t="s">
        <v>27</v>
      </c>
      <c r="I522" s="18">
        <v>30.14</v>
      </c>
      <c r="J522" s="18">
        <v>31.78</v>
      </c>
      <c r="K522" s="22">
        <v>100</v>
      </c>
      <c r="L522" s="22">
        <f t="shared" si="151"/>
        <v>105.44127405441274</v>
      </c>
      <c r="M522" s="59"/>
    </row>
    <row r="523" spans="1:13" ht="31.5" customHeight="1">
      <c r="A523" s="58"/>
      <c r="B523" s="57" t="s">
        <v>617</v>
      </c>
      <c r="C523" s="15" t="s">
        <v>18</v>
      </c>
      <c r="D523" s="18" t="s">
        <v>27</v>
      </c>
      <c r="E523" s="18" t="s">
        <v>27</v>
      </c>
      <c r="F523" s="18" t="s">
        <v>27</v>
      </c>
      <c r="G523" s="22" t="s">
        <v>27</v>
      </c>
      <c r="H523" s="22" t="s">
        <v>27</v>
      </c>
      <c r="I523" s="18">
        <v>44.81</v>
      </c>
      <c r="J523" s="18">
        <v>67.86</v>
      </c>
      <c r="K523" s="22">
        <f>I523/I521*100</f>
        <v>83.336432955179461</v>
      </c>
      <c r="L523" s="22">
        <f>J523/I523*100</f>
        <v>151.43941084579333</v>
      </c>
      <c r="M523" s="57" t="s">
        <v>620</v>
      </c>
    </row>
    <row r="524" spans="1:13" ht="32.25" customHeight="1">
      <c r="A524" s="59"/>
      <c r="B524" s="59"/>
      <c r="C524" s="15" t="s">
        <v>630</v>
      </c>
      <c r="D524" s="18" t="s">
        <v>27</v>
      </c>
      <c r="E524" s="18" t="s">
        <v>27</v>
      </c>
      <c r="F524" s="18" t="s">
        <v>27</v>
      </c>
      <c r="G524" s="22" t="s">
        <v>27</v>
      </c>
      <c r="H524" s="22" t="s">
        <v>27</v>
      </c>
      <c r="I524" s="18">
        <v>30.14</v>
      </c>
      <c r="J524" s="18">
        <v>31.78</v>
      </c>
      <c r="K524" s="22">
        <f>I524/I522*100</f>
        <v>100</v>
      </c>
      <c r="L524" s="22">
        <f>J524/I524*100</f>
        <v>105.44127405441274</v>
      </c>
      <c r="M524" s="59"/>
    </row>
    <row r="525" spans="1:13" ht="24.75" customHeight="1">
      <c r="A525" s="57">
        <v>14</v>
      </c>
      <c r="B525" s="57" t="s">
        <v>222</v>
      </c>
      <c r="C525" s="15" t="s">
        <v>18</v>
      </c>
      <c r="D525" s="18">
        <v>44.29</v>
      </c>
      <c r="E525" s="18">
        <v>44.81</v>
      </c>
      <c r="F525" s="18" t="s">
        <v>27</v>
      </c>
      <c r="G525" s="22">
        <v>100</v>
      </c>
      <c r="H525" s="22">
        <f t="shared" si="147"/>
        <v>101.17407992774893</v>
      </c>
      <c r="I525" s="18">
        <v>44.81</v>
      </c>
      <c r="J525" s="18" t="str">
        <f>J519</f>
        <v>-</v>
      </c>
      <c r="K525" s="22">
        <f t="shared" si="150"/>
        <v>100</v>
      </c>
      <c r="L525" s="22" t="s">
        <v>27</v>
      </c>
      <c r="M525" s="57" t="s">
        <v>421</v>
      </c>
    </row>
    <row r="526" spans="1:13" ht="39" customHeight="1">
      <c r="A526" s="58"/>
      <c r="B526" s="59"/>
      <c r="C526" s="15" t="s">
        <v>50</v>
      </c>
      <c r="D526" s="18">
        <v>18.82</v>
      </c>
      <c r="E526" s="18">
        <v>19.87</v>
      </c>
      <c r="F526" s="18" t="s">
        <v>27</v>
      </c>
      <c r="G526" s="22">
        <v>100</v>
      </c>
      <c r="H526" s="22">
        <f t="shared" si="147"/>
        <v>105.57917109458023</v>
      </c>
      <c r="I526" s="18">
        <v>19.87</v>
      </c>
      <c r="J526" s="18" t="s">
        <v>27</v>
      </c>
      <c r="K526" s="22">
        <f t="shared" si="150"/>
        <v>100</v>
      </c>
      <c r="L526" s="22" t="s">
        <v>27</v>
      </c>
      <c r="M526" s="59"/>
    </row>
    <row r="527" spans="1:13" ht="30.75" customHeight="1">
      <c r="A527" s="58"/>
      <c r="B527" s="57" t="s">
        <v>618</v>
      </c>
      <c r="C527" s="15" t="s">
        <v>18</v>
      </c>
      <c r="D527" s="18" t="s">
        <v>27</v>
      </c>
      <c r="E527" s="18" t="s">
        <v>27</v>
      </c>
      <c r="F527" s="18" t="s">
        <v>27</v>
      </c>
      <c r="G527" s="22" t="s">
        <v>27</v>
      </c>
      <c r="H527" s="22" t="s">
        <v>27</v>
      </c>
      <c r="I527" s="18">
        <v>53.77</v>
      </c>
      <c r="J527" s="18">
        <v>71.89</v>
      </c>
      <c r="K527" s="22">
        <f>I527/I525*100</f>
        <v>119.99553671055567</v>
      </c>
      <c r="L527" s="22">
        <f t="shared" si="151"/>
        <v>133.69908871117724</v>
      </c>
      <c r="M527" s="57" t="s">
        <v>569</v>
      </c>
    </row>
    <row r="528" spans="1:13" ht="48" customHeight="1">
      <c r="A528" s="58"/>
      <c r="B528" s="59"/>
      <c r="C528" s="15" t="s">
        <v>61</v>
      </c>
      <c r="D528" s="18" t="s">
        <v>27</v>
      </c>
      <c r="E528" s="18" t="s">
        <v>27</v>
      </c>
      <c r="F528" s="18" t="s">
        <v>27</v>
      </c>
      <c r="G528" s="22" t="s">
        <v>27</v>
      </c>
      <c r="H528" s="22" t="s">
        <v>27</v>
      </c>
      <c r="I528" s="18">
        <v>19.87</v>
      </c>
      <c r="J528" s="18">
        <v>20.94</v>
      </c>
      <c r="K528" s="22">
        <v>100</v>
      </c>
      <c r="L528" s="22">
        <f t="shared" si="151"/>
        <v>105.38500251635632</v>
      </c>
      <c r="M528" s="59"/>
    </row>
    <row r="529" spans="1:13" ht="32.25" customHeight="1">
      <c r="A529" s="58"/>
      <c r="B529" s="57" t="s">
        <v>619</v>
      </c>
      <c r="C529" s="15" t="s">
        <v>18</v>
      </c>
      <c r="D529" s="18" t="s">
        <v>27</v>
      </c>
      <c r="E529" s="18" t="s">
        <v>27</v>
      </c>
      <c r="F529" s="18" t="s">
        <v>27</v>
      </c>
      <c r="G529" s="22" t="s">
        <v>27</v>
      </c>
      <c r="H529" s="22" t="s">
        <v>27</v>
      </c>
      <c r="I529" s="18">
        <v>44.81</v>
      </c>
      <c r="J529" s="18">
        <v>67.86</v>
      </c>
      <c r="K529" s="22">
        <f>I529/I527*100</f>
        <v>83.336432955179461</v>
      </c>
      <c r="L529" s="22">
        <f>J529/I529*100</f>
        <v>151.43941084579333</v>
      </c>
      <c r="M529" s="57" t="s">
        <v>620</v>
      </c>
    </row>
    <row r="530" spans="1:13" ht="34.5" customHeight="1">
      <c r="A530" s="59"/>
      <c r="B530" s="59"/>
      <c r="C530" s="15" t="s">
        <v>630</v>
      </c>
      <c r="D530" s="18" t="s">
        <v>27</v>
      </c>
      <c r="E530" s="18" t="s">
        <v>27</v>
      </c>
      <c r="F530" s="18" t="s">
        <v>27</v>
      </c>
      <c r="G530" s="22" t="s">
        <v>27</v>
      </c>
      <c r="H530" s="22" t="s">
        <v>27</v>
      </c>
      <c r="I530" s="18">
        <v>19.87</v>
      </c>
      <c r="J530" s="18">
        <v>20.94</v>
      </c>
      <c r="K530" s="22">
        <f>I530/I528*100</f>
        <v>100</v>
      </c>
      <c r="L530" s="22">
        <f>J530/I530*100</f>
        <v>105.38500251635632</v>
      </c>
      <c r="M530" s="59"/>
    </row>
    <row r="531" spans="1:13" ht="49.5" customHeight="1">
      <c r="A531" s="15">
        <v>15</v>
      </c>
      <c r="B531" s="15" t="s">
        <v>631</v>
      </c>
      <c r="C531" s="15" t="s">
        <v>241</v>
      </c>
      <c r="D531" s="18">
        <v>15.74</v>
      </c>
      <c r="E531" s="18">
        <v>15.74</v>
      </c>
      <c r="F531" s="18" t="s">
        <v>27</v>
      </c>
      <c r="G531" s="22" t="s">
        <v>27</v>
      </c>
      <c r="H531" s="22">
        <f t="shared" ref="H531" si="153">E531/D531*100</f>
        <v>100</v>
      </c>
      <c r="I531" s="18">
        <v>15.74</v>
      </c>
      <c r="J531" s="18" t="s">
        <v>27</v>
      </c>
      <c r="K531" s="22">
        <f t="shared" ref="K531" si="154">I531/E531*100</f>
        <v>100</v>
      </c>
      <c r="L531" s="22" t="s">
        <v>27</v>
      </c>
      <c r="M531" s="15" t="s">
        <v>426</v>
      </c>
    </row>
    <row r="532" spans="1:13" ht="15" customHeight="1">
      <c r="A532" s="63" t="s">
        <v>20</v>
      </c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5"/>
    </row>
    <row r="533" spans="1:13" ht="15" customHeight="1">
      <c r="A533" s="71" t="s">
        <v>301</v>
      </c>
      <c r="B533" s="72"/>
      <c r="C533" s="73"/>
      <c r="D533" s="46"/>
      <c r="E533" s="46"/>
      <c r="F533" s="46"/>
      <c r="G533" s="46"/>
      <c r="H533" s="46"/>
      <c r="I533" s="46"/>
      <c r="J533" s="47"/>
      <c r="K533" s="22"/>
      <c r="L533" s="22"/>
      <c r="M533" s="46"/>
    </row>
    <row r="534" spans="1:13" ht="15" customHeight="1">
      <c r="A534" s="57">
        <v>1</v>
      </c>
      <c r="B534" s="57" t="s">
        <v>122</v>
      </c>
      <c r="C534" s="15" t="s">
        <v>18</v>
      </c>
      <c r="D534" s="18">
        <v>45.7</v>
      </c>
      <c r="E534" s="18">
        <v>47.24</v>
      </c>
      <c r="F534" s="18" t="s">
        <v>27</v>
      </c>
      <c r="G534" s="22">
        <v>100</v>
      </c>
      <c r="H534" s="22">
        <f>E534/D534*100</f>
        <v>103.36980306345734</v>
      </c>
      <c r="I534" s="18">
        <v>47.24</v>
      </c>
      <c r="J534" s="18">
        <v>51.29</v>
      </c>
      <c r="K534" s="22">
        <f t="shared" ref="K534:K590" si="155">I534/E534*100</f>
        <v>100</v>
      </c>
      <c r="L534" s="22">
        <f t="shared" ref="L534:L590" si="156">J534/I534*100</f>
        <v>108.57324301439458</v>
      </c>
      <c r="M534" s="57" t="s">
        <v>516</v>
      </c>
    </row>
    <row r="535" spans="1:13" ht="30">
      <c r="A535" s="58"/>
      <c r="B535" s="58"/>
      <c r="C535" s="15" t="s">
        <v>22</v>
      </c>
      <c r="D535" s="18">
        <v>31.12</v>
      </c>
      <c r="E535" s="18">
        <v>32.86</v>
      </c>
      <c r="F535" s="18" t="s">
        <v>27</v>
      </c>
      <c r="G535" s="22">
        <v>100</v>
      </c>
      <c r="H535" s="22">
        <f t="shared" ref="H535:H541" si="157">E535/D535*100</f>
        <v>105.59125964010283</v>
      </c>
      <c r="I535" s="18">
        <v>32.86</v>
      </c>
      <c r="J535" s="18">
        <v>34.630000000000003</v>
      </c>
      <c r="K535" s="22">
        <f t="shared" si="155"/>
        <v>100</v>
      </c>
      <c r="L535" s="22">
        <f t="shared" si="156"/>
        <v>105.38648813146685</v>
      </c>
      <c r="M535" s="58"/>
    </row>
    <row r="536" spans="1:13">
      <c r="A536" s="58"/>
      <c r="B536" s="58"/>
      <c r="C536" s="15" t="s">
        <v>19</v>
      </c>
      <c r="D536" s="18">
        <v>32.869999999999997</v>
      </c>
      <c r="E536" s="18">
        <v>34.14</v>
      </c>
      <c r="F536" s="18" t="s">
        <v>27</v>
      </c>
      <c r="G536" s="22">
        <v>100</v>
      </c>
      <c r="H536" s="22">
        <f t="shared" si="157"/>
        <v>103.86370550654094</v>
      </c>
      <c r="I536" s="18">
        <v>34.14</v>
      </c>
      <c r="J536" s="18">
        <v>35.51</v>
      </c>
      <c r="K536" s="22">
        <f t="shared" si="155"/>
        <v>100</v>
      </c>
      <c r="L536" s="22">
        <f t="shared" si="156"/>
        <v>104.01288810779144</v>
      </c>
      <c r="M536" s="58"/>
    </row>
    <row r="537" spans="1:13" ht="30">
      <c r="A537" s="59"/>
      <c r="B537" s="59"/>
      <c r="C537" s="15" t="s">
        <v>63</v>
      </c>
      <c r="D537" s="18">
        <v>17.54</v>
      </c>
      <c r="E537" s="18">
        <v>18.52</v>
      </c>
      <c r="F537" s="18" t="s">
        <v>27</v>
      </c>
      <c r="G537" s="22">
        <v>100</v>
      </c>
      <c r="H537" s="22">
        <f t="shared" si="157"/>
        <v>105.58722919042189</v>
      </c>
      <c r="I537" s="18">
        <v>18.52</v>
      </c>
      <c r="J537" s="18">
        <v>19.52</v>
      </c>
      <c r="K537" s="22">
        <f t="shared" si="155"/>
        <v>100</v>
      </c>
      <c r="L537" s="22">
        <f t="shared" si="156"/>
        <v>105.39956803455723</v>
      </c>
      <c r="M537" s="58"/>
    </row>
    <row r="538" spans="1:13" ht="15" customHeight="1">
      <c r="A538" s="57">
        <v>2</v>
      </c>
      <c r="B538" s="57" t="s">
        <v>36</v>
      </c>
      <c r="C538" s="15" t="s">
        <v>19</v>
      </c>
      <c r="D538" s="18">
        <v>14.25</v>
      </c>
      <c r="E538" s="18">
        <v>14.25</v>
      </c>
      <c r="F538" s="18" t="s">
        <v>27</v>
      </c>
      <c r="G538" s="22">
        <v>100</v>
      </c>
      <c r="H538" s="22">
        <f t="shared" si="157"/>
        <v>100</v>
      </c>
      <c r="I538" s="18">
        <v>14.25</v>
      </c>
      <c r="J538" s="18">
        <v>14.25</v>
      </c>
      <c r="K538" s="22">
        <f t="shared" si="155"/>
        <v>100</v>
      </c>
      <c r="L538" s="22">
        <f t="shared" si="156"/>
        <v>100</v>
      </c>
      <c r="M538" s="58"/>
    </row>
    <row r="539" spans="1:13" ht="30">
      <c r="A539" s="59"/>
      <c r="B539" s="59"/>
      <c r="C539" s="15" t="s">
        <v>51</v>
      </c>
      <c r="D539" s="18">
        <v>17.100000000000001</v>
      </c>
      <c r="E539" s="18">
        <v>17.100000000000001</v>
      </c>
      <c r="F539" s="18" t="s">
        <v>27</v>
      </c>
      <c r="G539" s="22">
        <v>100</v>
      </c>
      <c r="H539" s="22">
        <f t="shared" si="157"/>
        <v>100</v>
      </c>
      <c r="I539" s="18">
        <v>17.100000000000001</v>
      </c>
      <c r="J539" s="18">
        <v>17.100000000000001</v>
      </c>
      <c r="K539" s="22">
        <f t="shared" si="155"/>
        <v>100</v>
      </c>
      <c r="L539" s="22">
        <f t="shared" si="156"/>
        <v>100</v>
      </c>
      <c r="M539" s="58"/>
    </row>
    <row r="540" spans="1:13" ht="15" customHeight="1">
      <c r="A540" s="57">
        <v>3</v>
      </c>
      <c r="B540" s="57" t="s">
        <v>123</v>
      </c>
      <c r="C540" s="15" t="s">
        <v>19</v>
      </c>
      <c r="D540" s="18">
        <v>49.03</v>
      </c>
      <c r="E540" s="18">
        <v>49.03</v>
      </c>
      <c r="F540" s="18" t="s">
        <v>27</v>
      </c>
      <c r="G540" s="22">
        <v>99.050505050505052</v>
      </c>
      <c r="H540" s="22">
        <f t="shared" si="157"/>
        <v>100</v>
      </c>
      <c r="I540" s="18">
        <v>49.03</v>
      </c>
      <c r="J540" s="18">
        <v>49.33</v>
      </c>
      <c r="K540" s="22">
        <f t="shared" si="155"/>
        <v>100</v>
      </c>
      <c r="L540" s="22">
        <f t="shared" si="156"/>
        <v>100.6118702834999</v>
      </c>
      <c r="M540" s="58"/>
    </row>
    <row r="541" spans="1:13" ht="30">
      <c r="A541" s="59"/>
      <c r="B541" s="59"/>
      <c r="C541" s="15" t="s">
        <v>124</v>
      </c>
      <c r="D541" s="18">
        <v>17.54</v>
      </c>
      <c r="E541" s="18">
        <v>18.52</v>
      </c>
      <c r="F541" s="18" t="s">
        <v>27</v>
      </c>
      <c r="G541" s="22">
        <v>100</v>
      </c>
      <c r="H541" s="22">
        <f t="shared" si="157"/>
        <v>105.58722919042189</v>
      </c>
      <c r="I541" s="18">
        <v>18.52</v>
      </c>
      <c r="J541" s="18">
        <v>19.52</v>
      </c>
      <c r="K541" s="22">
        <f t="shared" si="155"/>
        <v>100</v>
      </c>
      <c r="L541" s="22">
        <f t="shared" si="156"/>
        <v>105.39956803455723</v>
      </c>
      <c r="M541" s="59"/>
    </row>
    <row r="542" spans="1:13" ht="15" customHeight="1">
      <c r="A542" s="71" t="s">
        <v>302</v>
      </c>
      <c r="B542" s="72"/>
      <c r="C542" s="73"/>
      <c r="D542" s="18"/>
      <c r="E542" s="18"/>
      <c r="F542" s="18"/>
      <c r="G542" s="22"/>
      <c r="H542" s="22"/>
      <c r="I542" s="18"/>
      <c r="J542" s="18"/>
      <c r="K542" s="22"/>
      <c r="L542" s="22"/>
      <c r="M542" s="57" t="s">
        <v>517</v>
      </c>
    </row>
    <row r="543" spans="1:13" ht="15" customHeight="1">
      <c r="A543" s="57">
        <v>4</v>
      </c>
      <c r="B543" s="57" t="s">
        <v>579</v>
      </c>
      <c r="C543" s="15" t="s">
        <v>18</v>
      </c>
      <c r="D543" s="18">
        <v>73.66</v>
      </c>
      <c r="E543" s="18">
        <v>74.489999999999995</v>
      </c>
      <c r="F543" s="18" t="s">
        <v>27</v>
      </c>
      <c r="G543" s="22">
        <v>100</v>
      </c>
      <c r="H543" s="22">
        <f t="shared" ref="H543:H571" si="158">E543/D543*100</f>
        <v>101.12679880532174</v>
      </c>
      <c r="I543" s="18">
        <v>74.489999999999995</v>
      </c>
      <c r="J543" s="18" t="s">
        <v>27</v>
      </c>
      <c r="K543" s="22">
        <f t="shared" si="155"/>
        <v>100</v>
      </c>
      <c r="L543" s="22" t="s">
        <v>27</v>
      </c>
      <c r="M543" s="58"/>
    </row>
    <row r="544" spans="1:13" ht="30">
      <c r="A544" s="58"/>
      <c r="B544" s="59"/>
      <c r="C544" s="15" t="s">
        <v>22</v>
      </c>
      <c r="D544" s="18">
        <v>27.57</v>
      </c>
      <c r="E544" s="18">
        <v>29.11</v>
      </c>
      <c r="F544" s="18" t="s">
        <v>27</v>
      </c>
      <c r="G544" s="22">
        <v>100</v>
      </c>
      <c r="H544" s="22">
        <f t="shared" si="158"/>
        <v>105.58578164671744</v>
      </c>
      <c r="I544" s="18">
        <v>29.11</v>
      </c>
      <c r="J544" s="18" t="s">
        <v>27</v>
      </c>
      <c r="K544" s="22">
        <f t="shared" si="155"/>
        <v>100</v>
      </c>
      <c r="L544" s="22" t="s">
        <v>27</v>
      </c>
      <c r="M544" s="59"/>
    </row>
    <row r="545" spans="1:13">
      <c r="A545" s="58"/>
      <c r="B545" s="74" t="s">
        <v>580</v>
      </c>
      <c r="C545" s="21" t="s">
        <v>18</v>
      </c>
      <c r="D545" s="48" t="s">
        <v>27</v>
      </c>
      <c r="E545" s="48" t="s">
        <v>27</v>
      </c>
      <c r="F545" s="48" t="s">
        <v>27</v>
      </c>
      <c r="G545" s="49" t="s">
        <v>27</v>
      </c>
      <c r="H545" s="49" t="s">
        <v>27</v>
      </c>
      <c r="I545" s="48">
        <v>62.07</v>
      </c>
      <c r="J545" s="48">
        <v>68.25</v>
      </c>
      <c r="K545" s="22">
        <f>I545/I543*100</f>
        <v>83.326621022956104</v>
      </c>
      <c r="L545" s="22">
        <f t="shared" si="156"/>
        <v>109.95650072498793</v>
      </c>
      <c r="M545" s="57" t="s">
        <v>581</v>
      </c>
    </row>
    <row r="546" spans="1:13" ht="30">
      <c r="A546" s="59"/>
      <c r="B546" s="74"/>
      <c r="C546" s="21" t="s">
        <v>50</v>
      </c>
      <c r="D546" s="48" t="s">
        <v>27</v>
      </c>
      <c r="E546" s="48" t="s">
        <v>27</v>
      </c>
      <c r="F546" s="48" t="s">
        <v>27</v>
      </c>
      <c r="G546" s="49" t="s">
        <v>27</v>
      </c>
      <c r="H546" s="49" t="s">
        <v>27</v>
      </c>
      <c r="I546" s="48">
        <v>29.11</v>
      </c>
      <c r="J546" s="48">
        <v>30.68</v>
      </c>
      <c r="K546" s="22">
        <f>I546/I544*100</f>
        <v>100</v>
      </c>
      <c r="L546" s="22">
        <f t="shared" si="156"/>
        <v>105.39333562349708</v>
      </c>
      <c r="M546" s="59"/>
    </row>
    <row r="547" spans="1:13" ht="15" customHeight="1">
      <c r="A547" s="58">
        <v>5</v>
      </c>
      <c r="B547" s="58" t="s">
        <v>303</v>
      </c>
      <c r="C547" s="21" t="s">
        <v>18</v>
      </c>
      <c r="D547" s="48">
        <v>73.66</v>
      </c>
      <c r="E547" s="48">
        <v>74.42</v>
      </c>
      <c r="F547" s="48" t="s">
        <v>27</v>
      </c>
      <c r="G547" s="49">
        <v>100</v>
      </c>
      <c r="H547" s="49">
        <f t="shared" si="158"/>
        <v>101.03176758077655</v>
      </c>
      <c r="I547" s="48">
        <v>45.32</v>
      </c>
      <c r="J547" s="48">
        <v>45.32</v>
      </c>
      <c r="K547" s="49">
        <f t="shared" si="155"/>
        <v>60.897608169846819</v>
      </c>
      <c r="L547" s="49">
        <f t="shared" si="156"/>
        <v>100</v>
      </c>
      <c r="M547" s="57" t="s">
        <v>516</v>
      </c>
    </row>
    <row r="548" spans="1:13" ht="86.25" customHeight="1">
      <c r="A548" s="59"/>
      <c r="B548" s="59"/>
      <c r="C548" s="15" t="s">
        <v>22</v>
      </c>
      <c r="D548" s="18">
        <v>27.57</v>
      </c>
      <c r="E548" s="18">
        <v>29.11</v>
      </c>
      <c r="F548" s="18" t="s">
        <v>27</v>
      </c>
      <c r="G548" s="22">
        <v>100</v>
      </c>
      <c r="H548" s="22">
        <f t="shared" si="158"/>
        <v>105.58578164671744</v>
      </c>
      <c r="I548" s="18">
        <v>29.11</v>
      </c>
      <c r="J548" s="18">
        <v>30.68</v>
      </c>
      <c r="K548" s="22">
        <f t="shared" si="155"/>
        <v>100</v>
      </c>
      <c r="L548" s="22">
        <f t="shared" si="156"/>
        <v>105.39333562349708</v>
      </c>
      <c r="M548" s="59"/>
    </row>
    <row r="549" spans="1:13" ht="15" customHeight="1">
      <c r="A549" s="71" t="s">
        <v>304</v>
      </c>
      <c r="B549" s="72"/>
      <c r="C549" s="73"/>
      <c r="D549" s="18"/>
      <c r="E549" s="18"/>
      <c r="F549" s="18"/>
      <c r="G549" s="22"/>
      <c r="H549" s="22"/>
      <c r="I549" s="18"/>
      <c r="J549" s="18"/>
      <c r="K549" s="22"/>
      <c r="L549" s="22"/>
      <c r="M549" s="50"/>
    </row>
    <row r="550" spans="1:13" ht="30" customHeight="1">
      <c r="A550" s="57">
        <v>6</v>
      </c>
      <c r="B550" s="57" t="s">
        <v>582</v>
      </c>
      <c r="C550" s="15" t="s">
        <v>126</v>
      </c>
      <c r="D550" s="18">
        <v>73.66</v>
      </c>
      <c r="E550" s="18">
        <v>74.489999999999995</v>
      </c>
      <c r="F550" s="18" t="s">
        <v>27</v>
      </c>
      <c r="G550" s="22">
        <v>100</v>
      </c>
      <c r="H550" s="22">
        <f t="shared" ref="H550:H559" si="159">E550/D550*100</f>
        <v>101.12679880532174</v>
      </c>
      <c r="I550" s="18">
        <v>74.489999999999995</v>
      </c>
      <c r="J550" s="18" t="s">
        <v>27</v>
      </c>
      <c r="K550" s="22">
        <f t="shared" si="155"/>
        <v>100</v>
      </c>
      <c r="L550" s="22" t="s">
        <v>27</v>
      </c>
      <c r="M550" s="57" t="s">
        <v>517</v>
      </c>
    </row>
    <row r="551" spans="1:13" ht="45">
      <c r="A551" s="58"/>
      <c r="B551" s="58"/>
      <c r="C551" s="15" t="s">
        <v>127</v>
      </c>
      <c r="D551" s="18">
        <v>27.57</v>
      </c>
      <c r="E551" s="18">
        <v>29.11</v>
      </c>
      <c r="F551" s="18" t="s">
        <v>27</v>
      </c>
      <c r="G551" s="22">
        <v>100</v>
      </c>
      <c r="H551" s="22">
        <f t="shared" si="159"/>
        <v>105.58578164671744</v>
      </c>
      <c r="I551" s="18">
        <v>29.11</v>
      </c>
      <c r="J551" s="18" t="s">
        <v>27</v>
      </c>
      <c r="K551" s="22">
        <f t="shared" si="155"/>
        <v>100</v>
      </c>
      <c r="L551" s="22" t="s">
        <v>27</v>
      </c>
      <c r="M551" s="58"/>
    </row>
    <row r="552" spans="1:13" ht="30">
      <c r="A552" s="58"/>
      <c r="B552" s="58"/>
      <c r="C552" s="15" t="s">
        <v>129</v>
      </c>
      <c r="D552" s="18">
        <v>70.2</v>
      </c>
      <c r="E552" s="18">
        <v>70.67</v>
      </c>
      <c r="F552" s="18" t="s">
        <v>27</v>
      </c>
      <c r="G552" s="22">
        <v>100</v>
      </c>
      <c r="H552" s="22">
        <f t="shared" si="159"/>
        <v>100.66951566951568</v>
      </c>
      <c r="I552" s="18">
        <v>70.67</v>
      </c>
      <c r="J552" s="18" t="s">
        <v>27</v>
      </c>
      <c r="K552" s="22">
        <f t="shared" si="155"/>
        <v>100</v>
      </c>
      <c r="L552" s="22" t="s">
        <v>27</v>
      </c>
      <c r="M552" s="58"/>
    </row>
    <row r="553" spans="1:13" ht="30">
      <c r="A553" s="58"/>
      <c r="B553" s="58"/>
      <c r="C553" s="15" t="s">
        <v>130</v>
      </c>
      <c r="D553" s="18">
        <v>17.54</v>
      </c>
      <c r="E553" s="18">
        <v>18.52</v>
      </c>
      <c r="F553" s="18" t="s">
        <v>27</v>
      </c>
      <c r="G553" s="22">
        <v>100</v>
      </c>
      <c r="H553" s="22">
        <f t="shared" si="159"/>
        <v>105.58722919042189</v>
      </c>
      <c r="I553" s="18">
        <v>18.52</v>
      </c>
      <c r="J553" s="18" t="s">
        <v>27</v>
      </c>
      <c r="K553" s="22">
        <f t="shared" si="155"/>
        <v>100</v>
      </c>
      <c r="L553" s="22" t="s">
        <v>27</v>
      </c>
      <c r="M553" s="58"/>
    </row>
    <row r="554" spans="1:13" ht="45">
      <c r="A554" s="58"/>
      <c r="B554" s="58"/>
      <c r="C554" s="15" t="s">
        <v>305</v>
      </c>
      <c r="D554" s="18">
        <v>64.97</v>
      </c>
      <c r="E554" s="18">
        <v>65.63</v>
      </c>
      <c r="F554" s="18" t="s">
        <v>27</v>
      </c>
      <c r="G554" s="22">
        <v>100</v>
      </c>
      <c r="H554" s="22">
        <f t="shared" si="159"/>
        <v>101.01585347083268</v>
      </c>
      <c r="I554" s="18">
        <v>65.63</v>
      </c>
      <c r="J554" s="18" t="s">
        <v>27</v>
      </c>
      <c r="K554" s="22">
        <f t="shared" si="155"/>
        <v>100</v>
      </c>
      <c r="L554" s="22" t="s">
        <v>27</v>
      </c>
      <c r="M554" s="58"/>
    </row>
    <row r="555" spans="1:13" ht="45">
      <c r="A555" s="58"/>
      <c r="B555" s="58"/>
      <c r="C555" s="15" t="s">
        <v>306</v>
      </c>
      <c r="D555" s="18">
        <v>25.88</v>
      </c>
      <c r="E555" s="18">
        <v>27.33</v>
      </c>
      <c r="F555" s="18" t="s">
        <v>27</v>
      </c>
      <c r="G555" s="22">
        <v>100</v>
      </c>
      <c r="H555" s="22">
        <f t="shared" si="159"/>
        <v>105.60278207109737</v>
      </c>
      <c r="I555" s="18">
        <v>27.33</v>
      </c>
      <c r="J555" s="18" t="s">
        <v>27</v>
      </c>
      <c r="K555" s="22">
        <f t="shared" si="155"/>
        <v>100</v>
      </c>
      <c r="L555" s="22" t="s">
        <v>27</v>
      </c>
      <c r="M555" s="58"/>
    </row>
    <row r="556" spans="1:13" ht="30">
      <c r="A556" s="58"/>
      <c r="B556" s="58"/>
      <c r="C556" s="15" t="s">
        <v>128</v>
      </c>
      <c r="D556" s="18">
        <v>24.91</v>
      </c>
      <c r="E556" s="18">
        <v>26.3</v>
      </c>
      <c r="F556" s="18" t="s">
        <v>27</v>
      </c>
      <c r="G556" s="22">
        <v>100</v>
      </c>
      <c r="H556" s="22">
        <f t="shared" si="159"/>
        <v>105.58008831794461</v>
      </c>
      <c r="I556" s="18">
        <v>26.3</v>
      </c>
      <c r="J556" s="18" t="s">
        <v>27</v>
      </c>
      <c r="K556" s="22">
        <f t="shared" si="155"/>
        <v>100</v>
      </c>
      <c r="L556" s="22" t="s">
        <v>27</v>
      </c>
      <c r="M556" s="58"/>
    </row>
    <row r="557" spans="1:13" ht="30">
      <c r="A557" s="58"/>
      <c r="B557" s="58"/>
      <c r="C557" s="15" t="s">
        <v>307</v>
      </c>
      <c r="D557" s="18">
        <v>51.6</v>
      </c>
      <c r="E557" s="18">
        <v>52.06</v>
      </c>
      <c r="F557" s="18" t="s">
        <v>27</v>
      </c>
      <c r="G557" s="22">
        <v>100</v>
      </c>
      <c r="H557" s="22">
        <f t="shared" si="159"/>
        <v>100.89147286821705</v>
      </c>
      <c r="I557" s="18">
        <v>52.06</v>
      </c>
      <c r="J557" s="18" t="s">
        <v>27</v>
      </c>
      <c r="K557" s="22">
        <f t="shared" si="155"/>
        <v>100</v>
      </c>
      <c r="L557" s="22" t="s">
        <v>27</v>
      </c>
      <c r="M557" s="58"/>
    </row>
    <row r="558" spans="1:13" ht="30">
      <c r="A558" s="58"/>
      <c r="B558" s="58"/>
      <c r="C558" s="15" t="s">
        <v>131</v>
      </c>
      <c r="D558" s="18">
        <v>16.64</v>
      </c>
      <c r="E558" s="18">
        <v>17.57</v>
      </c>
      <c r="F558" s="18" t="s">
        <v>27</v>
      </c>
      <c r="G558" s="22">
        <v>100</v>
      </c>
      <c r="H558" s="22">
        <f t="shared" si="159"/>
        <v>105.58894230769231</v>
      </c>
      <c r="I558" s="18">
        <v>17.57</v>
      </c>
      <c r="J558" s="18" t="s">
        <v>27</v>
      </c>
      <c r="K558" s="22">
        <f t="shared" si="155"/>
        <v>100</v>
      </c>
      <c r="L558" s="22" t="s">
        <v>27</v>
      </c>
      <c r="M558" s="58"/>
    </row>
    <row r="559" spans="1:13" ht="30">
      <c r="A559" s="58"/>
      <c r="B559" s="59"/>
      <c r="C559" s="15" t="s">
        <v>132</v>
      </c>
      <c r="D559" s="18">
        <v>14.85</v>
      </c>
      <c r="E559" s="18">
        <v>15.68</v>
      </c>
      <c r="F559" s="18" t="s">
        <v>27</v>
      </c>
      <c r="G559" s="22">
        <v>100</v>
      </c>
      <c r="H559" s="22">
        <f t="shared" si="159"/>
        <v>105.58922558922559</v>
      </c>
      <c r="I559" s="18">
        <v>15.68</v>
      </c>
      <c r="J559" s="18" t="s">
        <v>27</v>
      </c>
      <c r="K559" s="22">
        <f t="shared" si="155"/>
        <v>100</v>
      </c>
      <c r="L559" s="22" t="s">
        <v>27</v>
      </c>
      <c r="M559" s="59"/>
    </row>
    <row r="560" spans="1:13" ht="30">
      <c r="A560" s="58"/>
      <c r="B560" s="57" t="s">
        <v>583</v>
      </c>
      <c r="C560" s="15" t="s">
        <v>126</v>
      </c>
      <c r="D560" s="18" t="s">
        <v>27</v>
      </c>
      <c r="E560" s="18" t="s">
        <v>27</v>
      </c>
      <c r="F560" s="18" t="s">
        <v>27</v>
      </c>
      <c r="G560" s="22" t="s">
        <v>27</v>
      </c>
      <c r="H560" s="22" t="s">
        <v>27</v>
      </c>
      <c r="I560" s="18">
        <v>62.07</v>
      </c>
      <c r="J560" s="18">
        <v>67.91</v>
      </c>
      <c r="K560" s="22">
        <f t="shared" ref="K560:K569" si="160">I560/I550*100</f>
        <v>83.326621022956104</v>
      </c>
      <c r="L560" s="22">
        <f t="shared" si="156"/>
        <v>109.4087320766876</v>
      </c>
      <c r="M560" s="57" t="s">
        <v>581</v>
      </c>
    </row>
    <row r="561" spans="1:13" ht="45">
      <c r="A561" s="58"/>
      <c r="B561" s="58"/>
      <c r="C561" s="15" t="s">
        <v>584</v>
      </c>
      <c r="D561" s="18" t="s">
        <v>27</v>
      </c>
      <c r="E561" s="18" t="s">
        <v>27</v>
      </c>
      <c r="F561" s="18" t="s">
        <v>27</v>
      </c>
      <c r="G561" s="22" t="s">
        <v>27</v>
      </c>
      <c r="H561" s="22" t="s">
        <v>27</v>
      </c>
      <c r="I561" s="18">
        <v>29.11</v>
      </c>
      <c r="J561" s="18">
        <v>30.68</v>
      </c>
      <c r="K561" s="22">
        <f t="shared" si="160"/>
        <v>100</v>
      </c>
      <c r="L561" s="22">
        <f t="shared" si="156"/>
        <v>105.39333562349708</v>
      </c>
      <c r="M561" s="58"/>
    </row>
    <row r="562" spans="1:13" ht="30">
      <c r="A562" s="58"/>
      <c r="B562" s="58"/>
      <c r="C562" s="15" t="s">
        <v>129</v>
      </c>
      <c r="D562" s="18" t="s">
        <v>27</v>
      </c>
      <c r="E562" s="18" t="s">
        <v>27</v>
      </c>
      <c r="F562" s="18" t="s">
        <v>27</v>
      </c>
      <c r="G562" s="22" t="s">
        <v>27</v>
      </c>
      <c r="H562" s="22" t="s">
        <v>27</v>
      </c>
      <c r="I562" s="18">
        <v>58.89</v>
      </c>
      <c r="J562" s="18">
        <v>78.400000000000006</v>
      </c>
      <c r="K562" s="22">
        <f t="shared" si="160"/>
        <v>83.330974954011609</v>
      </c>
      <c r="L562" s="22">
        <f t="shared" si="156"/>
        <v>133.12956359313978</v>
      </c>
      <c r="M562" s="58"/>
    </row>
    <row r="563" spans="1:13" ht="45">
      <c r="A563" s="58"/>
      <c r="B563" s="58"/>
      <c r="C563" s="15" t="s">
        <v>585</v>
      </c>
      <c r="D563" s="18" t="s">
        <v>27</v>
      </c>
      <c r="E563" s="18" t="s">
        <v>27</v>
      </c>
      <c r="F563" s="18" t="s">
        <v>27</v>
      </c>
      <c r="G563" s="22" t="s">
        <v>27</v>
      </c>
      <c r="H563" s="22" t="s">
        <v>27</v>
      </c>
      <c r="I563" s="18">
        <v>18.52</v>
      </c>
      <c r="J563" s="18">
        <v>19.52</v>
      </c>
      <c r="K563" s="22">
        <f t="shared" si="160"/>
        <v>100</v>
      </c>
      <c r="L563" s="22">
        <f t="shared" si="156"/>
        <v>105.39956803455723</v>
      </c>
      <c r="M563" s="58"/>
    </row>
    <row r="564" spans="1:13" ht="45">
      <c r="A564" s="58"/>
      <c r="B564" s="58"/>
      <c r="C564" s="15" t="s">
        <v>305</v>
      </c>
      <c r="D564" s="18" t="s">
        <v>27</v>
      </c>
      <c r="E564" s="18" t="s">
        <v>27</v>
      </c>
      <c r="F564" s="18" t="s">
        <v>27</v>
      </c>
      <c r="G564" s="22" t="s">
        <v>27</v>
      </c>
      <c r="H564" s="22" t="s">
        <v>27</v>
      </c>
      <c r="I564" s="18">
        <v>54.69</v>
      </c>
      <c r="J564" s="18">
        <v>67.91</v>
      </c>
      <c r="K564" s="22">
        <f t="shared" si="160"/>
        <v>83.330793844278546</v>
      </c>
      <c r="L564" s="22">
        <f t="shared" si="156"/>
        <v>124.17260925214848</v>
      </c>
      <c r="M564" s="58"/>
    </row>
    <row r="565" spans="1:13" ht="45">
      <c r="A565" s="58"/>
      <c r="B565" s="58"/>
      <c r="C565" s="15" t="s">
        <v>586</v>
      </c>
      <c r="D565" s="18" t="s">
        <v>27</v>
      </c>
      <c r="E565" s="18" t="s">
        <v>27</v>
      </c>
      <c r="F565" s="18" t="s">
        <v>27</v>
      </c>
      <c r="G565" s="22" t="s">
        <v>27</v>
      </c>
      <c r="H565" s="22" t="s">
        <v>27</v>
      </c>
      <c r="I565" s="18">
        <v>27.32</v>
      </c>
      <c r="J565" s="18">
        <v>28.8</v>
      </c>
      <c r="K565" s="22">
        <f t="shared" si="160"/>
        <v>99.9634101719722</v>
      </c>
      <c r="L565" s="22">
        <f t="shared" si="156"/>
        <v>105.4172767203514</v>
      </c>
      <c r="M565" s="58"/>
    </row>
    <row r="566" spans="1:13" ht="45">
      <c r="A566" s="58"/>
      <c r="B566" s="58"/>
      <c r="C566" s="15" t="s">
        <v>587</v>
      </c>
      <c r="D566" s="18" t="s">
        <v>27</v>
      </c>
      <c r="E566" s="18" t="s">
        <v>27</v>
      </c>
      <c r="F566" s="18" t="s">
        <v>27</v>
      </c>
      <c r="G566" s="22" t="s">
        <v>27</v>
      </c>
      <c r="H566" s="22" t="s">
        <v>27</v>
      </c>
      <c r="I566" s="18">
        <v>26.3</v>
      </c>
      <c r="J566" s="18">
        <v>27.72</v>
      </c>
      <c r="K566" s="22">
        <f t="shared" si="160"/>
        <v>100</v>
      </c>
      <c r="L566" s="22">
        <f t="shared" si="156"/>
        <v>105.39923954372622</v>
      </c>
      <c r="M566" s="58"/>
    </row>
    <row r="567" spans="1:13" ht="30">
      <c r="A567" s="58"/>
      <c r="B567" s="58"/>
      <c r="C567" s="15" t="s">
        <v>307</v>
      </c>
      <c r="D567" s="18" t="s">
        <v>27</v>
      </c>
      <c r="E567" s="18" t="s">
        <v>27</v>
      </c>
      <c r="F567" s="18" t="s">
        <v>27</v>
      </c>
      <c r="G567" s="22" t="s">
        <v>27</v>
      </c>
      <c r="H567" s="22" t="s">
        <v>27</v>
      </c>
      <c r="I567" s="18">
        <v>43.38</v>
      </c>
      <c r="J567" s="18">
        <v>78.400000000000006</v>
      </c>
      <c r="K567" s="22">
        <f t="shared" si="160"/>
        <v>83.326930464848246</v>
      </c>
      <c r="L567" s="22">
        <f t="shared" si="156"/>
        <v>180.72844628861228</v>
      </c>
      <c r="M567" s="58"/>
    </row>
    <row r="568" spans="1:13" ht="45">
      <c r="A568" s="58"/>
      <c r="B568" s="58"/>
      <c r="C568" s="15" t="s">
        <v>588</v>
      </c>
      <c r="D568" s="18" t="s">
        <v>27</v>
      </c>
      <c r="E568" s="18" t="s">
        <v>27</v>
      </c>
      <c r="F568" s="18" t="s">
        <v>27</v>
      </c>
      <c r="G568" s="22" t="s">
        <v>27</v>
      </c>
      <c r="H568" s="22" t="s">
        <v>27</v>
      </c>
      <c r="I568" s="18">
        <v>17.57</v>
      </c>
      <c r="J568" s="18">
        <v>18.52</v>
      </c>
      <c r="K568" s="22">
        <f t="shared" si="160"/>
        <v>100</v>
      </c>
      <c r="L568" s="22">
        <f t="shared" si="156"/>
        <v>105.40694365395559</v>
      </c>
      <c r="M568" s="58"/>
    </row>
    <row r="569" spans="1:13" ht="45">
      <c r="A569" s="58"/>
      <c r="B569" s="59"/>
      <c r="C569" s="15" t="s">
        <v>589</v>
      </c>
      <c r="D569" s="18" t="s">
        <v>27</v>
      </c>
      <c r="E569" s="18" t="s">
        <v>27</v>
      </c>
      <c r="F569" s="18" t="s">
        <v>27</v>
      </c>
      <c r="G569" s="22" t="s">
        <v>27</v>
      </c>
      <c r="H569" s="22" t="s">
        <v>27</v>
      </c>
      <c r="I569" s="18">
        <v>15.68</v>
      </c>
      <c r="J569" s="18">
        <v>16.52</v>
      </c>
      <c r="K569" s="22">
        <f t="shared" si="160"/>
        <v>100</v>
      </c>
      <c r="L569" s="22">
        <f t="shared" si="156"/>
        <v>105.35714285714286</v>
      </c>
      <c r="M569" s="59"/>
    </row>
    <row r="570" spans="1:13" ht="45" customHeight="1">
      <c r="A570" s="74">
        <v>7</v>
      </c>
      <c r="B570" s="57" t="s">
        <v>125</v>
      </c>
      <c r="C570" s="15" t="s">
        <v>308</v>
      </c>
      <c r="D570" s="18">
        <v>64.97</v>
      </c>
      <c r="E570" s="18">
        <v>65.88</v>
      </c>
      <c r="F570" s="18" t="s">
        <v>27</v>
      </c>
      <c r="G570" s="22">
        <v>100</v>
      </c>
      <c r="H570" s="22">
        <f t="shared" si="158"/>
        <v>101.4006464522087</v>
      </c>
      <c r="I570" s="18">
        <v>49.6</v>
      </c>
      <c r="J570" s="18">
        <v>49.6</v>
      </c>
      <c r="K570" s="22">
        <f t="shared" si="155"/>
        <v>75.28840315725563</v>
      </c>
      <c r="L570" s="22">
        <f t="shared" si="156"/>
        <v>100</v>
      </c>
      <c r="M570" s="57" t="s">
        <v>516</v>
      </c>
    </row>
    <row r="571" spans="1:13" ht="45">
      <c r="A571" s="74"/>
      <c r="B571" s="59"/>
      <c r="C571" s="15" t="s">
        <v>309</v>
      </c>
      <c r="D571" s="18">
        <v>25.88</v>
      </c>
      <c r="E571" s="18">
        <v>27.33</v>
      </c>
      <c r="F571" s="18" t="s">
        <v>27</v>
      </c>
      <c r="G571" s="22">
        <v>100</v>
      </c>
      <c r="H571" s="22">
        <f t="shared" si="158"/>
        <v>105.60278207109737</v>
      </c>
      <c r="I571" s="18">
        <v>27.33</v>
      </c>
      <c r="J571" s="18">
        <v>28.81</v>
      </c>
      <c r="K571" s="22">
        <f t="shared" si="155"/>
        <v>100</v>
      </c>
      <c r="L571" s="22">
        <f t="shared" si="156"/>
        <v>105.41529454811563</v>
      </c>
      <c r="M571" s="59"/>
    </row>
    <row r="572" spans="1:13" ht="15" customHeight="1">
      <c r="A572" s="71" t="s">
        <v>310</v>
      </c>
      <c r="B572" s="72"/>
      <c r="C572" s="73"/>
      <c r="D572" s="18"/>
      <c r="E572" s="18"/>
      <c r="F572" s="18"/>
      <c r="G572" s="22"/>
      <c r="H572" s="22"/>
      <c r="I572" s="18"/>
      <c r="J572" s="18"/>
      <c r="K572" s="22"/>
      <c r="L572" s="22"/>
      <c r="M572" s="50"/>
    </row>
    <row r="573" spans="1:13" ht="45" customHeight="1">
      <c r="A573" s="74">
        <v>8</v>
      </c>
      <c r="B573" s="57" t="s">
        <v>592</v>
      </c>
      <c r="C573" s="15" t="s">
        <v>312</v>
      </c>
      <c r="D573" s="18">
        <v>73.66</v>
      </c>
      <c r="E573" s="18">
        <v>74.489999999999995</v>
      </c>
      <c r="F573" s="18" t="s">
        <v>27</v>
      </c>
      <c r="G573" s="22">
        <v>100</v>
      </c>
      <c r="H573" s="22">
        <f t="shared" ref="H573:H577" si="161">E573/D573*100</f>
        <v>101.12679880532174</v>
      </c>
      <c r="I573" s="18">
        <v>74.489999999999995</v>
      </c>
      <c r="J573" s="18" t="s">
        <v>27</v>
      </c>
      <c r="K573" s="22">
        <f t="shared" si="155"/>
        <v>100</v>
      </c>
      <c r="L573" s="22" t="s">
        <v>27</v>
      </c>
      <c r="M573" s="57" t="s">
        <v>517</v>
      </c>
    </row>
    <row r="574" spans="1:13" ht="45">
      <c r="A574" s="74"/>
      <c r="B574" s="58"/>
      <c r="C574" s="15" t="s">
        <v>133</v>
      </c>
      <c r="D574" s="18">
        <v>27.57</v>
      </c>
      <c r="E574" s="18">
        <v>29.11</v>
      </c>
      <c r="F574" s="18" t="s">
        <v>27</v>
      </c>
      <c r="G574" s="22">
        <v>100</v>
      </c>
      <c r="H574" s="22">
        <f t="shared" si="161"/>
        <v>105.58578164671744</v>
      </c>
      <c r="I574" s="18">
        <v>29.11</v>
      </c>
      <c r="J574" s="18" t="s">
        <v>27</v>
      </c>
      <c r="K574" s="22">
        <f t="shared" si="155"/>
        <v>100</v>
      </c>
      <c r="L574" s="22" t="s">
        <v>27</v>
      </c>
      <c r="M574" s="58"/>
    </row>
    <row r="575" spans="1:13" ht="30">
      <c r="A575" s="74"/>
      <c r="B575" s="58"/>
      <c r="C575" s="15" t="s">
        <v>134</v>
      </c>
      <c r="D575" s="18">
        <v>25.62</v>
      </c>
      <c r="E575" s="18">
        <v>27.05</v>
      </c>
      <c r="F575" s="18" t="s">
        <v>27</v>
      </c>
      <c r="G575" s="22">
        <v>100</v>
      </c>
      <c r="H575" s="22">
        <f t="shared" si="161"/>
        <v>105.5815768930523</v>
      </c>
      <c r="I575" s="18">
        <v>27.05</v>
      </c>
      <c r="J575" s="18" t="s">
        <v>27</v>
      </c>
      <c r="K575" s="22">
        <f t="shared" si="155"/>
        <v>100</v>
      </c>
      <c r="L575" s="22" t="s">
        <v>27</v>
      </c>
      <c r="M575" s="58"/>
    </row>
    <row r="576" spans="1:13" ht="30">
      <c r="A576" s="74"/>
      <c r="B576" s="58"/>
      <c r="C576" s="15" t="s">
        <v>137</v>
      </c>
      <c r="D576" s="18">
        <v>70.2</v>
      </c>
      <c r="E576" s="18">
        <v>70.67</v>
      </c>
      <c r="F576" s="18" t="s">
        <v>27</v>
      </c>
      <c r="G576" s="22">
        <v>100</v>
      </c>
      <c r="H576" s="22">
        <f t="shared" si="161"/>
        <v>100.66951566951568</v>
      </c>
      <c r="I576" s="18">
        <v>70.67</v>
      </c>
      <c r="J576" s="18" t="s">
        <v>27</v>
      </c>
      <c r="K576" s="22">
        <f t="shared" si="155"/>
        <v>100</v>
      </c>
      <c r="L576" s="22" t="s">
        <v>27</v>
      </c>
      <c r="M576" s="58"/>
    </row>
    <row r="577" spans="1:13" ht="45">
      <c r="A577" s="74"/>
      <c r="B577" s="59"/>
      <c r="C577" s="15" t="s">
        <v>138</v>
      </c>
      <c r="D577" s="18">
        <v>15.21</v>
      </c>
      <c r="E577" s="18">
        <v>16.059999999999999</v>
      </c>
      <c r="F577" s="18" t="s">
        <v>27</v>
      </c>
      <c r="G577" s="22">
        <v>100</v>
      </c>
      <c r="H577" s="22">
        <f t="shared" si="161"/>
        <v>105.58842866535171</v>
      </c>
      <c r="I577" s="18">
        <v>16.059999999999999</v>
      </c>
      <c r="J577" s="18" t="s">
        <v>27</v>
      </c>
      <c r="K577" s="22">
        <f t="shared" si="155"/>
        <v>100</v>
      </c>
      <c r="L577" s="22" t="s">
        <v>27</v>
      </c>
      <c r="M577" s="59"/>
    </row>
    <row r="578" spans="1:13" ht="45">
      <c r="A578" s="74"/>
      <c r="B578" s="57" t="s">
        <v>590</v>
      </c>
      <c r="C578" s="15" t="s">
        <v>312</v>
      </c>
      <c r="D578" s="18" t="s">
        <v>27</v>
      </c>
      <c r="E578" s="18" t="s">
        <v>27</v>
      </c>
      <c r="F578" s="18" t="s">
        <v>27</v>
      </c>
      <c r="G578" s="22" t="s">
        <v>27</v>
      </c>
      <c r="H578" s="22" t="s">
        <v>27</v>
      </c>
      <c r="I578" s="18">
        <v>62.07</v>
      </c>
      <c r="J578" s="18">
        <v>63.93</v>
      </c>
      <c r="K578" s="22">
        <f>I578/I573*100</f>
        <v>83.326621022956104</v>
      </c>
      <c r="L578" s="22">
        <f>J578/I578*100</f>
        <v>102.99661672305463</v>
      </c>
      <c r="M578" s="57" t="s">
        <v>591</v>
      </c>
    </row>
    <row r="579" spans="1:13" ht="60">
      <c r="A579" s="74"/>
      <c r="B579" s="58"/>
      <c r="C579" s="15" t="s">
        <v>593</v>
      </c>
      <c r="D579" s="18" t="s">
        <v>27</v>
      </c>
      <c r="E579" s="18" t="s">
        <v>27</v>
      </c>
      <c r="F579" s="18" t="s">
        <v>27</v>
      </c>
      <c r="G579" s="22" t="s">
        <v>27</v>
      </c>
      <c r="H579" s="22" t="s">
        <v>27</v>
      </c>
      <c r="I579" s="18">
        <v>29.11</v>
      </c>
      <c r="J579" s="18">
        <v>30.68</v>
      </c>
      <c r="K579" s="22">
        <f>I579/I574*100</f>
        <v>100</v>
      </c>
      <c r="L579" s="22">
        <f t="shared" ref="L579:L582" si="162">J579/I579*100</f>
        <v>105.39333562349708</v>
      </c>
      <c r="M579" s="58"/>
    </row>
    <row r="580" spans="1:13" ht="45">
      <c r="A580" s="74"/>
      <c r="B580" s="58"/>
      <c r="C580" s="15" t="s">
        <v>594</v>
      </c>
      <c r="D580" s="18" t="s">
        <v>27</v>
      </c>
      <c r="E580" s="18" t="s">
        <v>27</v>
      </c>
      <c r="F580" s="18" t="s">
        <v>27</v>
      </c>
      <c r="G580" s="22" t="s">
        <v>27</v>
      </c>
      <c r="H580" s="22" t="s">
        <v>27</v>
      </c>
      <c r="I580" s="18">
        <v>27.05</v>
      </c>
      <c r="J580" s="18">
        <v>28.51</v>
      </c>
      <c r="K580" s="22">
        <f>I580/I575*100</f>
        <v>100</v>
      </c>
      <c r="L580" s="22">
        <f t="shared" si="162"/>
        <v>105.39741219963032</v>
      </c>
      <c r="M580" s="58"/>
    </row>
    <row r="581" spans="1:13" ht="30">
      <c r="A581" s="74"/>
      <c r="B581" s="58"/>
      <c r="C581" s="15" t="s">
        <v>137</v>
      </c>
      <c r="D581" s="18" t="s">
        <v>27</v>
      </c>
      <c r="E581" s="18" t="s">
        <v>27</v>
      </c>
      <c r="F581" s="18" t="s">
        <v>27</v>
      </c>
      <c r="G581" s="22" t="s">
        <v>27</v>
      </c>
      <c r="H581" s="22" t="s">
        <v>27</v>
      </c>
      <c r="I581" s="18">
        <v>58.89</v>
      </c>
      <c r="J581" s="18">
        <v>69.02</v>
      </c>
      <c r="K581" s="22">
        <f>I581/I576*100</f>
        <v>83.330974954011609</v>
      </c>
      <c r="L581" s="22">
        <f t="shared" si="162"/>
        <v>117.20156223467481</v>
      </c>
      <c r="M581" s="58"/>
    </row>
    <row r="582" spans="1:13" ht="45">
      <c r="A582" s="74"/>
      <c r="B582" s="59"/>
      <c r="C582" s="15" t="s">
        <v>595</v>
      </c>
      <c r="D582" s="18" t="s">
        <v>27</v>
      </c>
      <c r="E582" s="18" t="s">
        <v>27</v>
      </c>
      <c r="F582" s="18" t="s">
        <v>27</v>
      </c>
      <c r="G582" s="22" t="s">
        <v>27</v>
      </c>
      <c r="H582" s="22" t="s">
        <v>27</v>
      </c>
      <c r="I582" s="18">
        <v>16.059999999999999</v>
      </c>
      <c r="J582" s="18">
        <v>16.93</v>
      </c>
      <c r="K582" s="22">
        <f>I582/I577*100</f>
        <v>100</v>
      </c>
      <c r="L582" s="22">
        <f t="shared" si="162"/>
        <v>105.41718555417185</v>
      </c>
      <c r="M582" s="59"/>
    </row>
    <row r="583" spans="1:13" ht="30" customHeight="1">
      <c r="A583" s="58">
        <v>9</v>
      </c>
      <c r="B583" s="57" t="s">
        <v>311</v>
      </c>
      <c r="C583" s="15" t="s">
        <v>135</v>
      </c>
      <c r="D583" s="18">
        <v>73.66</v>
      </c>
      <c r="E583" s="18">
        <v>74.42</v>
      </c>
      <c r="F583" s="18" t="s">
        <v>27</v>
      </c>
      <c r="G583" s="22">
        <v>100</v>
      </c>
      <c r="H583" s="22">
        <f>E583/D583*100</f>
        <v>101.03176758077655</v>
      </c>
      <c r="I583" s="18">
        <v>45.32</v>
      </c>
      <c r="J583" s="18">
        <v>45.32</v>
      </c>
      <c r="K583" s="22">
        <f t="shared" si="155"/>
        <v>60.897608169846819</v>
      </c>
      <c r="L583" s="22">
        <f t="shared" si="156"/>
        <v>100</v>
      </c>
      <c r="M583" s="57" t="s">
        <v>516</v>
      </c>
    </row>
    <row r="584" spans="1:13" ht="73.5" customHeight="1">
      <c r="A584" s="58"/>
      <c r="B584" s="59"/>
      <c r="C584" s="15" t="s">
        <v>136</v>
      </c>
      <c r="D584" s="18">
        <v>22.62</v>
      </c>
      <c r="E584" s="18">
        <v>23.89</v>
      </c>
      <c r="F584" s="18" t="s">
        <v>27</v>
      </c>
      <c r="G584" s="22">
        <v>100</v>
      </c>
      <c r="H584" s="22">
        <f>E584/D584*100</f>
        <v>105.61450044208665</v>
      </c>
      <c r="I584" s="18">
        <v>23.89</v>
      </c>
      <c r="J584" s="18">
        <v>25.18</v>
      </c>
      <c r="K584" s="22">
        <f t="shared" si="155"/>
        <v>100</v>
      </c>
      <c r="L584" s="22">
        <f t="shared" si="156"/>
        <v>105.39974884889074</v>
      </c>
      <c r="M584" s="58"/>
    </row>
    <row r="585" spans="1:13" ht="15" customHeight="1">
      <c r="A585" s="57">
        <v>10</v>
      </c>
      <c r="B585" s="57" t="s">
        <v>313</v>
      </c>
      <c r="C585" s="15" t="s">
        <v>18</v>
      </c>
      <c r="D585" s="18">
        <v>22.08</v>
      </c>
      <c r="E585" s="18">
        <v>24.23</v>
      </c>
      <c r="F585" s="18" t="s">
        <v>27</v>
      </c>
      <c r="G585" s="22">
        <v>100</v>
      </c>
      <c r="H585" s="22">
        <f>E585/D585*100</f>
        <v>109.73731884057972</v>
      </c>
      <c r="I585" s="18">
        <v>24.23</v>
      </c>
      <c r="J585" s="18">
        <v>29.07</v>
      </c>
      <c r="K585" s="22">
        <f t="shared" si="155"/>
        <v>100</v>
      </c>
      <c r="L585" s="22">
        <f t="shared" si="156"/>
        <v>119.97523730912091</v>
      </c>
      <c r="M585" s="58"/>
    </row>
    <row r="586" spans="1:13" ht="30">
      <c r="A586" s="58"/>
      <c r="B586" s="58"/>
      <c r="C586" s="15" t="s">
        <v>50</v>
      </c>
      <c r="D586" s="18">
        <v>24.64</v>
      </c>
      <c r="E586" s="18">
        <v>26.02</v>
      </c>
      <c r="F586" s="18" t="s">
        <v>27</v>
      </c>
      <c r="G586" s="22">
        <v>100</v>
      </c>
      <c r="H586" s="22">
        <f t="shared" ref="H586:H590" si="163">E586/D586*100</f>
        <v>105.60064935064935</v>
      </c>
      <c r="I586" s="18">
        <v>26.02</v>
      </c>
      <c r="J586" s="18">
        <v>27.42</v>
      </c>
      <c r="K586" s="22">
        <f t="shared" si="155"/>
        <v>100</v>
      </c>
      <c r="L586" s="22">
        <f t="shared" si="156"/>
        <v>105.38047655649501</v>
      </c>
      <c r="M586" s="58"/>
    </row>
    <row r="587" spans="1:13">
      <c r="A587" s="58"/>
      <c r="B587" s="58"/>
      <c r="C587" s="15" t="s">
        <v>19</v>
      </c>
      <c r="D587" s="18">
        <v>14.31</v>
      </c>
      <c r="E587" s="18">
        <v>20.75</v>
      </c>
      <c r="F587" s="18" t="s">
        <v>27</v>
      </c>
      <c r="G587" s="22">
        <v>100</v>
      </c>
      <c r="H587" s="22">
        <f t="shared" si="163"/>
        <v>145.00349406009784</v>
      </c>
      <c r="I587" s="18">
        <v>20.75</v>
      </c>
      <c r="J587" s="18">
        <v>21.41</v>
      </c>
      <c r="K587" s="22">
        <f t="shared" si="155"/>
        <v>100</v>
      </c>
      <c r="L587" s="22">
        <f t="shared" si="156"/>
        <v>103.18072289156626</v>
      </c>
      <c r="M587" s="58"/>
    </row>
    <row r="588" spans="1:13" ht="30">
      <c r="A588" s="59"/>
      <c r="B588" s="59"/>
      <c r="C588" s="15" t="s">
        <v>50</v>
      </c>
      <c r="D588" s="18">
        <v>12.24</v>
      </c>
      <c r="E588" s="18">
        <v>12.92</v>
      </c>
      <c r="F588" s="18" t="s">
        <v>27</v>
      </c>
      <c r="G588" s="22">
        <v>100</v>
      </c>
      <c r="H588" s="22">
        <f t="shared" si="163"/>
        <v>105.55555555555556</v>
      </c>
      <c r="I588" s="18">
        <v>12.92</v>
      </c>
      <c r="J588" s="18">
        <v>13.62</v>
      </c>
      <c r="K588" s="22">
        <f t="shared" si="155"/>
        <v>100</v>
      </c>
      <c r="L588" s="22">
        <f t="shared" si="156"/>
        <v>105.41795665634675</v>
      </c>
      <c r="M588" s="58"/>
    </row>
    <row r="589" spans="1:13">
      <c r="A589" s="57">
        <v>11</v>
      </c>
      <c r="B589" s="57" t="s">
        <v>37</v>
      </c>
      <c r="C589" s="15" t="s">
        <v>18</v>
      </c>
      <c r="D589" s="18">
        <v>15.96</v>
      </c>
      <c r="E589" s="18">
        <v>17.75</v>
      </c>
      <c r="F589" s="18" t="s">
        <v>27</v>
      </c>
      <c r="G589" s="22">
        <v>100</v>
      </c>
      <c r="H589" s="22">
        <f t="shared" si="163"/>
        <v>111.21553884711778</v>
      </c>
      <c r="I589" s="18">
        <v>17.75</v>
      </c>
      <c r="J589" s="18">
        <v>19.52</v>
      </c>
      <c r="K589" s="22">
        <f t="shared" si="155"/>
        <v>100</v>
      </c>
      <c r="L589" s="22">
        <f t="shared" si="156"/>
        <v>109.9718309859155</v>
      </c>
      <c r="M589" s="58"/>
    </row>
    <row r="590" spans="1:13" ht="30">
      <c r="A590" s="59"/>
      <c r="B590" s="59"/>
      <c r="C590" s="15" t="s">
        <v>61</v>
      </c>
      <c r="D590" s="18">
        <v>15.6</v>
      </c>
      <c r="E590" s="18">
        <v>16.47</v>
      </c>
      <c r="F590" s="18" t="s">
        <v>27</v>
      </c>
      <c r="G590" s="22">
        <v>100</v>
      </c>
      <c r="H590" s="22">
        <f t="shared" si="163"/>
        <v>105.57692307692308</v>
      </c>
      <c r="I590" s="18">
        <v>16.47</v>
      </c>
      <c r="J590" s="18">
        <v>17.36</v>
      </c>
      <c r="K590" s="22">
        <f t="shared" si="155"/>
        <v>100</v>
      </c>
      <c r="L590" s="22">
        <f t="shared" si="156"/>
        <v>105.40376442015787</v>
      </c>
      <c r="M590" s="59"/>
    </row>
    <row r="591" spans="1:13" ht="15" customHeight="1">
      <c r="A591" s="75" t="s">
        <v>65</v>
      </c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7"/>
    </row>
    <row r="592" spans="1:13" ht="30" customHeight="1">
      <c r="A592" s="57">
        <v>1</v>
      </c>
      <c r="B592" s="57" t="s">
        <v>264</v>
      </c>
      <c r="C592" s="15" t="s">
        <v>66</v>
      </c>
      <c r="D592" s="18">
        <v>18.309999999999999</v>
      </c>
      <c r="E592" s="18">
        <v>19.95</v>
      </c>
      <c r="F592" s="18" t="s">
        <v>27</v>
      </c>
      <c r="G592" s="22">
        <v>100</v>
      </c>
      <c r="H592" s="22">
        <f>E592/D592*100</f>
        <v>108.95685417804479</v>
      </c>
      <c r="I592" s="18">
        <v>19.95</v>
      </c>
      <c r="J592" s="18">
        <v>20.6</v>
      </c>
      <c r="K592" s="22">
        <f t="shared" ref="K592:K597" si="164">I592/E592*100</f>
        <v>100</v>
      </c>
      <c r="L592" s="22">
        <f t="shared" ref="L592:L597" si="165">J592/I592*100</f>
        <v>103.25814536340854</v>
      </c>
      <c r="M592" s="57" t="s">
        <v>480</v>
      </c>
    </row>
    <row r="593" spans="1:13" ht="45">
      <c r="A593" s="58"/>
      <c r="B593" s="58"/>
      <c r="C593" s="15" t="s">
        <v>216</v>
      </c>
      <c r="D593" s="18">
        <v>21.97</v>
      </c>
      <c r="E593" s="18">
        <v>23.21</v>
      </c>
      <c r="F593" s="18" t="s">
        <v>27</v>
      </c>
      <c r="G593" s="22">
        <v>100</v>
      </c>
      <c r="H593" s="22">
        <f t="shared" ref="H593:H626" si="166">E593/D593*100</f>
        <v>105.64406008192992</v>
      </c>
      <c r="I593" s="18">
        <v>23.21</v>
      </c>
      <c r="J593" s="18">
        <v>24.46</v>
      </c>
      <c r="K593" s="22">
        <f t="shared" si="164"/>
        <v>100</v>
      </c>
      <c r="L593" s="22">
        <f t="shared" si="165"/>
        <v>105.38560965101249</v>
      </c>
      <c r="M593" s="58"/>
    </row>
    <row r="594" spans="1:13" ht="30">
      <c r="A594" s="58"/>
      <c r="B594" s="58"/>
      <c r="C594" s="15" t="s">
        <v>67</v>
      </c>
      <c r="D594" s="18">
        <v>39.950000000000003</v>
      </c>
      <c r="E594" s="18">
        <v>47.6</v>
      </c>
      <c r="F594" s="18" t="s">
        <v>27</v>
      </c>
      <c r="G594" s="22">
        <v>100</v>
      </c>
      <c r="H594" s="22">
        <f t="shared" si="166"/>
        <v>119.14893617021276</v>
      </c>
      <c r="I594" s="18">
        <v>47.6</v>
      </c>
      <c r="J594" s="18">
        <v>54.56</v>
      </c>
      <c r="K594" s="22">
        <f t="shared" si="164"/>
        <v>100</v>
      </c>
      <c r="L594" s="22">
        <f t="shared" si="165"/>
        <v>114.62184873949579</v>
      </c>
      <c r="M594" s="58"/>
    </row>
    <row r="595" spans="1:13" ht="45">
      <c r="A595" s="58"/>
      <c r="B595" s="58"/>
      <c r="C595" s="15" t="s">
        <v>217</v>
      </c>
      <c r="D595" s="18">
        <v>38.39</v>
      </c>
      <c r="E595" s="18">
        <v>40.54</v>
      </c>
      <c r="F595" s="18" t="s">
        <v>27</v>
      </c>
      <c r="G595" s="22">
        <v>100</v>
      </c>
      <c r="H595" s="22">
        <f t="shared" si="166"/>
        <v>105.60041677520186</v>
      </c>
      <c r="I595" s="18">
        <v>40.54</v>
      </c>
      <c r="J595" s="18">
        <v>42.73</v>
      </c>
      <c r="K595" s="22">
        <f t="shared" si="164"/>
        <v>100</v>
      </c>
      <c r="L595" s="22">
        <f t="shared" si="165"/>
        <v>105.40207202762704</v>
      </c>
      <c r="M595" s="58"/>
    </row>
    <row r="596" spans="1:13">
      <c r="A596" s="58"/>
      <c r="B596" s="58"/>
      <c r="C596" s="15" t="s">
        <v>19</v>
      </c>
      <c r="D596" s="18">
        <v>14.03</v>
      </c>
      <c r="E596" s="18">
        <v>15.18</v>
      </c>
      <c r="F596" s="18" t="s">
        <v>27</v>
      </c>
      <c r="G596" s="22">
        <v>100</v>
      </c>
      <c r="H596" s="22">
        <f t="shared" si="166"/>
        <v>108.19672131147541</v>
      </c>
      <c r="I596" s="18">
        <v>15.18</v>
      </c>
      <c r="J596" s="18">
        <v>15.73</v>
      </c>
      <c r="K596" s="22">
        <f t="shared" si="164"/>
        <v>100</v>
      </c>
      <c r="L596" s="22">
        <f t="shared" si="165"/>
        <v>103.62318840579709</v>
      </c>
      <c r="M596" s="58"/>
    </row>
    <row r="597" spans="1:13" ht="30">
      <c r="A597" s="58"/>
      <c r="B597" s="58"/>
      <c r="C597" s="15" t="s">
        <v>218</v>
      </c>
      <c r="D597" s="18">
        <v>14.76</v>
      </c>
      <c r="E597" s="18">
        <v>15.59</v>
      </c>
      <c r="F597" s="18" t="s">
        <v>27</v>
      </c>
      <c r="G597" s="22">
        <v>100</v>
      </c>
      <c r="H597" s="22">
        <f t="shared" si="166"/>
        <v>105.62330623306234</v>
      </c>
      <c r="I597" s="18">
        <v>15.59</v>
      </c>
      <c r="J597" s="18">
        <v>16.43</v>
      </c>
      <c r="K597" s="22">
        <f t="shared" si="164"/>
        <v>100</v>
      </c>
      <c r="L597" s="22">
        <f t="shared" si="165"/>
        <v>105.38806927517639</v>
      </c>
      <c r="M597" s="58"/>
    </row>
    <row r="598" spans="1:13" ht="30">
      <c r="A598" s="59"/>
      <c r="B598" s="59"/>
      <c r="C598" s="15" t="s">
        <v>71</v>
      </c>
      <c r="D598" s="18">
        <v>41.41</v>
      </c>
      <c r="E598" s="18">
        <v>41.41</v>
      </c>
      <c r="F598" s="18" t="s">
        <v>27</v>
      </c>
      <c r="G598" s="22">
        <v>94.91175796470317</v>
      </c>
      <c r="H598" s="22">
        <f t="shared" si="166"/>
        <v>100</v>
      </c>
      <c r="I598" s="18">
        <v>38.08</v>
      </c>
      <c r="J598" s="18">
        <v>38.08</v>
      </c>
      <c r="K598" s="22">
        <f t="shared" ref="K598:K603" si="167">I598/E598*100</f>
        <v>91.958464139096847</v>
      </c>
      <c r="L598" s="22">
        <f t="shared" ref="L598:L603" si="168">J598/I598*100</f>
        <v>100</v>
      </c>
      <c r="M598" s="58"/>
    </row>
    <row r="599" spans="1:13" ht="60">
      <c r="A599" s="23">
        <v>2</v>
      </c>
      <c r="B599" s="23" t="s">
        <v>77</v>
      </c>
      <c r="C599" s="23" t="s">
        <v>18</v>
      </c>
      <c r="D599" s="24">
        <v>26.61</v>
      </c>
      <c r="E599" s="24">
        <v>30.12</v>
      </c>
      <c r="F599" s="18" t="s">
        <v>27</v>
      </c>
      <c r="G599" s="25">
        <v>100</v>
      </c>
      <c r="H599" s="25">
        <f t="shared" si="166"/>
        <v>113.19052987598648</v>
      </c>
      <c r="I599" s="24">
        <v>30.12</v>
      </c>
      <c r="J599" s="24">
        <v>30.87</v>
      </c>
      <c r="K599" s="22">
        <f t="shared" si="167"/>
        <v>100</v>
      </c>
      <c r="L599" s="22">
        <f t="shared" si="168"/>
        <v>102.49003984063745</v>
      </c>
      <c r="M599" s="15" t="s">
        <v>515</v>
      </c>
    </row>
    <row r="600" spans="1:13" ht="15" customHeight="1">
      <c r="A600" s="60">
        <v>3</v>
      </c>
      <c r="B600" s="60" t="s">
        <v>503</v>
      </c>
      <c r="C600" s="23" t="s">
        <v>18</v>
      </c>
      <c r="D600" s="24">
        <v>30.56</v>
      </c>
      <c r="E600" s="24">
        <v>35.590000000000003</v>
      </c>
      <c r="F600" s="24" t="s">
        <v>27</v>
      </c>
      <c r="G600" s="25">
        <v>100</v>
      </c>
      <c r="H600" s="25">
        <f t="shared" si="166"/>
        <v>116.45942408376966</v>
      </c>
      <c r="I600" s="24">
        <v>41.23</v>
      </c>
      <c r="J600" s="24">
        <v>41.23</v>
      </c>
      <c r="K600" s="25">
        <f t="shared" si="167"/>
        <v>115.84714807530203</v>
      </c>
      <c r="L600" s="25">
        <f t="shared" si="168"/>
        <v>100</v>
      </c>
      <c r="M600" s="60" t="s">
        <v>502</v>
      </c>
    </row>
    <row r="601" spans="1:13" ht="30">
      <c r="A601" s="62"/>
      <c r="B601" s="62"/>
      <c r="C601" s="23" t="s">
        <v>509</v>
      </c>
      <c r="D601" s="24">
        <v>34.869999999999997</v>
      </c>
      <c r="E601" s="24">
        <v>36.83</v>
      </c>
      <c r="F601" s="24" t="s">
        <v>27</v>
      </c>
      <c r="G601" s="25">
        <v>100</v>
      </c>
      <c r="H601" s="25">
        <f t="shared" si="166"/>
        <v>105.62087754516779</v>
      </c>
      <c r="I601" s="24">
        <v>36.83</v>
      </c>
      <c r="J601" s="24">
        <v>38.82</v>
      </c>
      <c r="K601" s="25">
        <f t="shared" si="167"/>
        <v>100</v>
      </c>
      <c r="L601" s="25">
        <f t="shared" si="168"/>
        <v>105.40320390985609</v>
      </c>
      <c r="M601" s="61"/>
    </row>
    <row r="602" spans="1:13" ht="15" customHeight="1">
      <c r="A602" s="60">
        <v>4</v>
      </c>
      <c r="B602" s="60" t="s">
        <v>504</v>
      </c>
      <c r="C602" s="23" t="s">
        <v>18</v>
      </c>
      <c r="D602" s="24">
        <v>45.5</v>
      </c>
      <c r="E602" s="24">
        <v>50.61</v>
      </c>
      <c r="F602" s="24" t="s">
        <v>27</v>
      </c>
      <c r="G602" s="25">
        <v>100</v>
      </c>
      <c r="H602" s="25">
        <f t="shared" si="166"/>
        <v>111.23076923076923</v>
      </c>
      <c r="I602" s="24">
        <v>57.92</v>
      </c>
      <c r="J602" s="24">
        <v>57.92</v>
      </c>
      <c r="K602" s="25">
        <f t="shared" si="167"/>
        <v>114.44378581308044</v>
      </c>
      <c r="L602" s="25">
        <f t="shared" si="168"/>
        <v>100</v>
      </c>
      <c r="M602" s="61"/>
    </row>
    <row r="603" spans="1:13" ht="30">
      <c r="A603" s="61"/>
      <c r="B603" s="61"/>
      <c r="C603" s="23" t="s">
        <v>510</v>
      </c>
      <c r="D603" s="24">
        <v>43.15</v>
      </c>
      <c r="E603" s="24">
        <v>45.56</v>
      </c>
      <c r="F603" s="18" t="s">
        <v>27</v>
      </c>
      <c r="G603" s="25">
        <v>100</v>
      </c>
      <c r="H603" s="25">
        <f t="shared" si="166"/>
        <v>105.58516801853999</v>
      </c>
      <c r="I603" s="24">
        <v>45.56</v>
      </c>
      <c r="J603" s="24">
        <v>48.02</v>
      </c>
      <c r="K603" s="25">
        <f t="shared" si="167"/>
        <v>100</v>
      </c>
      <c r="L603" s="25">
        <f t="shared" si="168"/>
        <v>105.39947322212467</v>
      </c>
      <c r="M603" s="61"/>
    </row>
    <row r="604" spans="1:13">
      <c r="A604" s="61"/>
      <c r="B604" s="61"/>
      <c r="C604" s="23" t="s">
        <v>19</v>
      </c>
      <c r="D604" s="24">
        <v>31.77</v>
      </c>
      <c r="E604" s="24">
        <v>32.86</v>
      </c>
      <c r="F604" s="18" t="s">
        <v>27</v>
      </c>
      <c r="G604" s="25">
        <v>100</v>
      </c>
      <c r="H604" s="25">
        <f t="shared" si="166"/>
        <v>103.43090966320428</v>
      </c>
      <c r="I604" s="24">
        <v>39.43</v>
      </c>
      <c r="J604" s="24">
        <v>39.43</v>
      </c>
      <c r="K604" s="25">
        <f t="shared" ref="K604:K618" si="169">I604/E604*100</f>
        <v>119.99391357273281</v>
      </c>
      <c r="L604" s="25">
        <f t="shared" ref="L604:L621" si="170">J604/I604*100</f>
        <v>100</v>
      </c>
      <c r="M604" s="61"/>
    </row>
    <row r="605" spans="1:13" ht="30">
      <c r="A605" s="62"/>
      <c r="B605" s="62"/>
      <c r="C605" s="23" t="s">
        <v>511</v>
      </c>
      <c r="D605" s="24">
        <v>22.96</v>
      </c>
      <c r="E605" s="24">
        <v>24.24</v>
      </c>
      <c r="F605" s="18" t="s">
        <v>27</v>
      </c>
      <c r="G605" s="25">
        <v>100</v>
      </c>
      <c r="H605" s="25">
        <f t="shared" si="166"/>
        <v>105.57491289198606</v>
      </c>
      <c r="I605" s="24">
        <v>24.24</v>
      </c>
      <c r="J605" s="24">
        <v>25.55</v>
      </c>
      <c r="K605" s="25">
        <f t="shared" si="169"/>
        <v>100</v>
      </c>
      <c r="L605" s="25">
        <f t="shared" si="170"/>
        <v>105.40429042904292</v>
      </c>
      <c r="M605" s="61"/>
    </row>
    <row r="606" spans="1:13" ht="15" customHeight="1">
      <c r="A606" s="60">
        <v>5</v>
      </c>
      <c r="B606" s="60" t="s">
        <v>505</v>
      </c>
      <c r="C606" s="23" t="s">
        <v>18</v>
      </c>
      <c r="D606" s="24">
        <v>39.65</v>
      </c>
      <c r="E606" s="24">
        <v>41.96</v>
      </c>
      <c r="F606" s="18" t="s">
        <v>27</v>
      </c>
      <c r="G606" s="25">
        <v>100</v>
      </c>
      <c r="H606" s="25">
        <f t="shared" si="166"/>
        <v>105.82597730138714</v>
      </c>
      <c r="I606" s="24">
        <v>47.5</v>
      </c>
      <c r="J606" s="24">
        <v>47.5</v>
      </c>
      <c r="K606" s="25">
        <f t="shared" si="169"/>
        <v>113.20305052430885</v>
      </c>
      <c r="L606" s="25">
        <f t="shared" si="170"/>
        <v>100</v>
      </c>
      <c r="M606" s="61"/>
    </row>
    <row r="607" spans="1:13" ht="30">
      <c r="A607" s="61"/>
      <c r="B607" s="61"/>
      <c r="C607" s="23" t="s">
        <v>512</v>
      </c>
      <c r="D607" s="24">
        <v>27.98</v>
      </c>
      <c r="E607" s="24">
        <v>29.56</v>
      </c>
      <c r="F607" s="18" t="s">
        <v>27</v>
      </c>
      <c r="G607" s="25">
        <v>100</v>
      </c>
      <c r="H607" s="25">
        <f t="shared" si="166"/>
        <v>105.64689063616868</v>
      </c>
      <c r="I607" s="24">
        <v>29.56</v>
      </c>
      <c r="J607" s="24">
        <v>31.16</v>
      </c>
      <c r="K607" s="25">
        <f t="shared" si="169"/>
        <v>100</v>
      </c>
      <c r="L607" s="25">
        <f t="shared" si="170"/>
        <v>105.41271989174561</v>
      </c>
      <c r="M607" s="61"/>
    </row>
    <row r="608" spans="1:13">
      <c r="A608" s="61"/>
      <c r="B608" s="61"/>
      <c r="C608" s="23" t="s">
        <v>19</v>
      </c>
      <c r="D608" s="24">
        <v>22.91</v>
      </c>
      <c r="E608" s="24">
        <v>23.82</v>
      </c>
      <c r="F608" s="24" t="s">
        <v>27</v>
      </c>
      <c r="G608" s="25">
        <v>100</v>
      </c>
      <c r="H608" s="25">
        <f>E608/D608*100</f>
        <v>103.97206460061108</v>
      </c>
      <c r="I608" s="24">
        <v>28.58</v>
      </c>
      <c r="J608" s="24">
        <v>28.58</v>
      </c>
      <c r="K608" s="25">
        <f t="shared" si="169"/>
        <v>119.98320738874895</v>
      </c>
      <c r="L608" s="25">
        <f t="shared" si="170"/>
        <v>100</v>
      </c>
      <c r="M608" s="61"/>
    </row>
    <row r="609" spans="1:13" ht="30">
      <c r="A609" s="62"/>
      <c r="B609" s="62"/>
      <c r="C609" s="23" t="s">
        <v>513</v>
      </c>
      <c r="D609" s="24">
        <v>16.850000000000001</v>
      </c>
      <c r="E609" s="24">
        <v>17.8</v>
      </c>
      <c r="F609" s="24" t="s">
        <v>27</v>
      </c>
      <c r="G609" s="25">
        <v>100</v>
      </c>
      <c r="H609" s="25">
        <f t="shared" si="166"/>
        <v>105.63798219584571</v>
      </c>
      <c r="I609" s="24">
        <v>17.8</v>
      </c>
      <c r="J609" s="24">
        <v>18.760000000000002</v>
      </c>
      <c r="K609" s="25">
        <f t="shared" si="169"/>
        <v>100</v>
      </c>
      <c r="L609" s="25">
        <f t="shared" si="170"/>
        <v>105.3932584269663</v>
      </c>
      <c r="M609" s="61"/>
    </row>
    <row r="610" spans="1:13" ht="15" customHeight="1">
      <c r="A610" s="60">
        <v>6</v>
      </c>
      <c r="B610" s="60" t="s">
        <v>506</v>
      </c>
      <c r="C610" s="23" t="s">
        <v>18</v>
      </c>
      <c r="D610" s="24">
        <v>33.01</v>
      </c>
      <c r="E610" s="24">
        <v>36.020000000000003</v>
      </c>
      <c r="F610" s="24" t="s">
        <v>27</v>
      </c>
      <c r="G610" s="25">
        <v>100</v>
      </c>
      <c r="H610" s="25">
        <f t="shared" si="166"/>
        <v>109.11844895486217</v>
      </c>
      <c r="I610" s="24">
        <v>38.92</v>
      </c>
      <c r="J610" s="24">
        <v>38.92</v>
      </c>
      <c r="K610" s="25">
        <f t="shared" si="169"/>
        <v>108.05108273181565</v>
      </c>
      <c r="L610" s="25">
        <f t="shared" si="170"/>
        <v>100</v>
      </c>
      <c r="M610" s="61"/>
    </row>
    <row r="611" spans="1:13" ht="30">
      <c r="A611" s="61"/>
      <c r="B611" s="61"/>
      <c r="C611" s="23" t="str">
        <f>C607</f>
        <v>льготный тариф на питьевую воду для населения, НДС не облагается</v>
      </c>
      <c r="D611" s="24">
        <v>33.17</v>
      </c>
      <c r="E611" s="24">
        <v>35.03</v>
      </c>
      <c r="F611" s="24" t="s">
        <v>27</v>
      </c>
      <c r="G611" s="25">
        <v>100</v>
      </c>
      <c r="H611" s="25">
        <f t="shared" si="166"/>
        <v>105.60747663551402</v>
      </c>
      <c r="I611" s="24">
        <v>35.03</v>
      </c>
      <c r="J611" s="24">
        <v>36.92</v>
      </c>
      <c r="K611" s="25">
        <f t="shared" si="169"/>
        <v>100</v>
      </c>
      <c r="L611" s="25">
        <f t="shared" si="170"/>
        <v>105.39537539252071</v>
      </c>
      <c r="M611" s="61"/>
    </row>
    <row r="612" spans="1:13">
      <c r="A612" s="61"/>
      <c r="B612" s="61"/>
      <c r="C612" s="23" t="s">
        <v>19</v>
      </c>
      <c r="D612" s="24">
        <v>18.559999999999999</v>
      </c>
      <c r="E612" s="24">
        <v>20.27</v>
      </c>
      <c r="F612" s="24" t="s">
        <v>27</v>
      </c>
      <c r="G612" s="25">
        <v>100</v>
      </c>
      <c r="H612" s="25">
        <f t="shared" si="166"/>
        <v>109.21336206896552</v>
      </c>
      <c r="I612" s="24">
        <v>24.32</v>
      </c>
      <c r="J612" s="24">
        <v>25.16</v>
      </c>
      <c r="K612" s="25">
        <f t="shared" si="169"/>
        <v>119.98026640355206</v>
      </c>
      <c r="L612" s="25">
        <f t="shared" si="170"/>
        <v>103.45394736842107</v>
      </c>
      <c r="M612" s="61"/>
    </row>
    <row r="613" spans="1:13" ht="30">
      <c r="A613" s="62"/>
      <c r="B613" s="62"/>
      <c r="C613" s="23" t="str">
        <f>C609</f>
        <v>льготный тариф на водоотведение для населения, НДС не облагается</v>
      </c>
      <c r="D613" s="24">
        <v>18.920000000000002</v>
      </c>
      <c r="E613" s="24">
        <v>19.98</v>
      </c>
      <c r="F613" s="24" t="s">
        <v>27</v>
      </c>
      <c r="G613" s="25">
        <v>100</v>
      </c>
      <c r="H613" s="25">
        <f t="shared" si="166"/>
        <v>105.60253699788582</v>
      </c>
      <c r="I613" s="24">
        <v>19.98</v>
      </c>
      <c r="J613" s="24">
        <v>21.06</v>
      </c>
      <c r="K613" s="25">
        <f t="shared" si="169"/>
        <v>100</v>
      </c>
      <c r="L613" s="25">
        <f t="shared" si="170"/>
        <v>105.40540540540539</v>
      </c>
      <c r="M613" s="61"/>
    </row>
    <row r="614" spans="1:13" ht="15" customHeight="1">
      <c r="A614" s="60">
        <v>7</v>
      </c>
      <c r="B614" s="60" t="s">
        <v>507</v>
      </c>
      <c r="C614" s="23" t="s">
        <v>18</v>
      </c>
      <c r="D614" s="24">
        <v>27.63</v>
      </c>
      <c r="E614" s="24">
        <v>29.23</v>
      </c>
      <c r="F614" s="24" t="s">
        <v>27</v>
      </c>
      <c r="G614" s="25">
        <v>100</v>
      </c>
      <c r="H614" s="25">
        <f t="shared" si="166"/>
        <v>105.79080709373869</v>
      </c>
      <c r="I614" s="24">
        <v>35.08</v>
      </c>
      <c r="J614" s="24">
        <v>35.08</v>
      </c>
      <c r="K614" s="25">
        <f t="shared" si="169"/>
        <v>120.01368457064659</v>
      </c>
      <c r="L614" s="25">
        <f t="shared" si="170"/>
        <v>100</v>
      </c>
      <c r="M614" s="61"/>
    </row>
    <row r="615" spans="1:13" ht="30">
      <c r="A615" s="61"/>
      <c r="B615" s="61"/>
      <c r="C615" s="23" t="str">
        <f>C611</f>
        <v>льготный тариф на питьевую воду для населения, НДС не облагается</v>
      </c>
      <c r="D615" s="24">
        <v>31.86</v>
      </c>
      <c r="E615" s="24">
        <v>33.65</v>
      </c>
      <c r="F615" s="24" t="s">
        <v>27</v>
      </c>
      <c r="G615" s="25">
        <v>100</v>
      </c>
      <c r="H615" s="25">
        <f t="shared" si="166"/>
        <v>105.61833019460138</v>
      </c>
      <c r="I615" s="24">
        <v>33.65</v>
      </c>
      <c r="J615" s="24">
        <v>35.08</v>
      </c>
      <c r="K615" s="25">
        <f t="shared" si="169"/>
        <v>100</v>
      </c>
      <c r="L615" s="25">
        <f t="shared" si="170"/>
        <v>104.24962852897475</v>
      </c>
      <c r="M615" s="61"/>
    </row>
    <row r="616" spans="1:13">
      <c r="A616" s="61"/>
      <c r="B616" s="61"/>
      <c r="C616" s="23" t="s">
        <v>19</v>
      </c>
      <c r="D616" s="24">
        <v>15.94</v>
      </c>
      <c r="E616" s="24">
        <v>17.02</v>
      </c>
      <c r="F616" s="24" t="s">
        <v>27</v>
      </c>
      <c r="G616" s="25">
        <v>100</v>
      </c>
      <c r="H616" s="25">
        <f t="shared" si="166"/>
        <v>106.7754077791719</v>
      </c>
      <c r="I616" s="24">
        <v>20.420000000000002</v>
      </c>
      <c r="J616" s="24">
        <v>20.420000000000002</v>
      </c>
      <c r="K616" s="25">
        <f t="shared" si="169"/>
        <v>119.97649823736782</v>
      </c>
      <c r="L616" s="25">
        <f t="shared" si="170"/>
        <v>100</v>
      </c>
      <c r="M616" s="61"/>
    </row>
    <row r="617" spans="1:13" ht="30">
      <c r="A617" s="62"/>
      <c r="B617" s="62"/>
      <c r="C617" s="23" t="s">
        <v>514</v>
      </c>
      <c r="D617" s="24">
        <v>12.76</v>
      </c>
      <c r="E617" s="24">
        <v>13.48</v>
      </c>
      <c r="F617" s="24" t="s">
        <v>27</v>
      </c>
      <c r="G617" s="25">
        <v>100</v>
      </c>
      <c r="H617" s="25">
        <f t="shared" si="166"/>
        <v>105.64263322884014</v>
      </c>
      <c r="I617" s="24">
        <v>13.48</v>
      </c>
      <c r="J617" s="24">
        <v>14.21</v>
      </c>
      <c r="K617" s="25">
        <f t="shared" si="169"/>
        <v>100</v>
      </c>
      <c r="L617" s="25">
        <f t="shared" si="170"/>
        <v>105.41543026706233</v>
      </c>
      <c r="M617" s="61"/>
    </row>
    <row r="618" spans="1:13" ht="15" customHeight="1">
      <c r="A618" s="60">
        <v>8</v>
      </c>
      <c r="B618" s="60" t="s">
        <v>508</v>
      </c>
      <c r="C618" s="23" t="s">
        <v>18</v>
      </c>
      <c r="D618" s="24">
        <v>39.75</v>
      </c>
      <c r="E618" s="24">
        <v>40.130000000000003</v>
      </c>
      <c r="F618" s="24" t="s">
        <v>27</v>
      </c>
      <c r="G618" s="25">
        <v>100</v>
      </c>
      <c r="H618" s="25">
        <f t="shared" si="166"/>
        <v>100.9559748427673</v>
      </c>
      <c r="I618" s="24">
        <v>48.16</v>
      </c>
      <c r="J618" s="24">
        <v>48.16</v>
      </c>
      <c r="K618" s="25">
        <f t="shared" si="169"/>
        <v>120.00996760528282</v>
      </c>
      <c r="L618" s="25">
        <f t="shared" si="170"/>
        <v>100</v>
      </c>
      <c r="M618" s="61"/>
    </row>
    <row r="619" spans="1:13" ht="32.25" customHeight="1">
      <c r="A619" s="61"/>
      <c r="B619" s="61"/>
      <c r="C619" s="23" t="s">
        <v>512</v>
      </c>
      <c r="D619" s="24">
        <v>43.01</v>
      </c>
      <c r="E619" s="24">
        <v>45.42</v>
      </c>
      <c r="F619" s="24" t="s">
        <v>27</v>
      </c>
      <c r="G619" s="25">
        <v>100</v>
      </c>
      <c r="H619" s="25">
        <f t="shared" si="166"/>
        <v>105.60334805859104</v>
      </c>
      <c r="I619" s="24">
        <v>45.42</v>
      </c>
      <c r="J619" s="24">
        <v>47.87</v>
      </c>
      <c r="K619" s="25">
        <f>I619/E619*100</f>
        <v>100</v>
      </c>
      <c r="L619" s="25">
        <f t="shared" si="170"/>
        <v>105.39409951563188</v>
      </c>
      <c r="M619" s="61"/>
    </row>
    <row r="620" spans="1:13">
      <c r="A620" s="61"/>
      <c r="B620" s="61"/>
      <c r="C620" s="23" t="s">
        <v>19</v>
      </c>
      <c r="D620" s="24">
        <v>42.21</v>
      </c>
      <c r="E620" s="24">
        <v>49.92</v>
      </c>
      <c r="F620" s="24" t="s">
        <v>27</v>
      </c>
      <c r="G620" s="25">
        <v>100</v>
      </c>
      <c r="H620" s="25">
        <f t="shared" si="166"/>
        <v>118.26581378820184</v>
      </c>
      <c r="I620" s="24">
        <v>58.46</v>
      </c>
      <c r="J620" s="24">
        <v>58.46</v>
      </c>
      <c r="K620" s="25">
        <f t="shared" ref="K620:K621" si="171">I620/E620*100</f>
        <v>117.10737179487178</v>
      </c>
      <c r="L620" s="25">
        <f t="shared" si="170"/>
        <v>100</v>
      </c>
      <c r="M620" s="61"/>
    </row>
    <row r="621" spans="1:13" ht="30">
      <c r="A621" s="62"/>
      <c r="B621" s="62"/>
      <c r="C621" s="23" t="s">
        <v>513</v>
      </c>
      <c r="D621" s="24">
        <v>35.47</v>
      </c>
      <c r="E621" s="24">
        <v>37.46</v>
      </c>
      <c r="F621" s="24" t="s">
        <v>27</v>
      </c>
      <c r="G621" s="25">
        <v>100</v>
      </c>
      <c r="H621" s="25">
        <f t="shared" si="166"/>
        <v>105.61037496475896</v>
      </c>
      <c r="I621" s="24">
        <v>37.46</v>
      </c>
      <c r="J621" s="24">
        <v>39.479999999999997</v>
      </c>
      <c r="K621" s="25">
        <f t="shared" si="171"/>
        <v>100</v>
      </c>
      <c r="L621" s="25">
        <f t="shared" si="170"/>
        <v>105.39241857981847</v>
      </c>
      <c r="M621" s="62"/>
    </row>
    <row r="622" spans="1:13" ht="45">
      <c r="A622" s="15">
        <v>9</v>
      </c>
      <c r="B622" s="15" t="s">
        <v>78</v>
      </c>
      <c r="C622" s="15" t="s">
        <v>18</v>
      </c>
      <c r="D622" s="18">
        <v>16.36</v>
      </c>
      <c r="E622" s="18">
        <v>17.09</v>
      </c>
      <c r="F622" s="18" t="s">
        <v>27</v>
      </c>
      <c r="G622" s="22">
        <v>100</v>
      </c>
      <c r="H622" s="22">
        <f t="shared" si="166"/>
        <v>104.46210268948654</v>
      </c>
      <c r="I622" s="18">
        <v>17.09</v>
      </c>
      <c r="J622" s="18">
        <v>17.600000000000001</v>
      </c>
      <c r="K622" s="22">
        <f>I622/E622*100</f>
        <v>100</v>
      </c>
      <c r="L622" s="22">
        <f>J622/I622*100</f>
        <v>102.98420128730253</v>
      </c>
      <c r="M622" s="57" t="s">
        <v>481</v>
      </c>
    </row>
    <row r="623" spans="1:13" ht="45">
      <c r="A623" s="15">
        <v>10</v>
      </c>
      <c r="B623" s="15" t="s">
        <v>147</v>
      </c>
      <c r="C623" s="15" t="s">
        <v>18</v>
      </c>
      <c r="D623" s="18">
        <v>12.36</v>
      </c>
      <c r="E623" s="18">
        <v>12.79</v>
      </c>
      <c r="F623" s="18" t="s">
        <v>27</v>
      </c>
      <c r="G623" s="22">
        <v>100</v>
      </c>
      <c r="H623" s="22">
        <f>E623/D623*100</f>
        <v>103.47896440129449</v>
      </c>
      <c r="I623" s="18">
        <v>12.79</v>
      </c>
      <c r="J623" s="18">
        <v>12.85</v>
      </c>
      <c r="K623" s="22">
        <f>I623/E623*100</f>
        <v>100</v>
      </c>
      <c r="L623" s="22">
        <f>J623/I623*100</f>
        <v>100.46911649726349</v>
      </c>
      <c r="M623" s="58"/>
    </row>
    <row r="624" spans="1:13" ht="45">
      <c r="A624" s="15">
        <v>11</v>
      </c>
      <c r="B624" s="15" t="s">
        <v>79</v>
      </c>
      <c r="C624" s="15" t="s">
        <v>18</v>
      </c>
      <c r="D624" s="18">
        <v>20.260000000000002</v>
      </c>
      <c r="E624" s="18">
        <v>20.99</v>
      </c>
      <c r="F624" s="18" t="s">
        <v>27</v>
      </c>
      <c r="G624" s="22">
        <v>100</v>
      </c>
      <c r="H624" s="22">
        <f t="shared" si="166"/>
        <v>103.6031589338598</v>
      </c>
      <c r="I624" s="18">
        <v>20.99</v>
      </c>
      <c r="J624" s="18">
        <v>21.65</v>
      </c>
      <c r="K624" s="22">
        <f>I624/E624*100</f>
        <v>100</v>
      </c>
      <c r="L624" s="22">
        <f>J624/I624*100</f>
        <v>103.14435445450214</v>
      </c>
      <c r="M624" s="58"/>
    </row>
    <row r="625" spans="1:13" ht="45">
      <c r="A625" s="15">
        <v>12</v>
      </c>
      <c r="B625" s="15" t="s">
        <v>80</v>
      </c>
      <c r="C625" s="15" t="s">
        <v>18</v>
      </c>
      <c r="D625" s="18">
        <v>15.56</v>
      </c>
      <c r="E625" s="18">
        <v>15.56</v>
      </c>
      <c r="F625" s="18" t="s">
        <v>27</v>
      </c>
      <c r="G625" s="22">
        <v>69.932584269662925</v>
      </c>
      <c r="H625" s="22">
        <f t="shared" si="166"/>
        <v>100</v>
      </c>
      <c r="I625" s="18">
        <v>15.56</v>
      </c>
      <c r="J625" s="18">
        <v>15.74</v>
      </c>
      <c r="K625" s="22">
        <f>I625/E625*100</f>
        <v>100</v>
      </c>
      <c r="L625" s="22">
        <f>J625/I625*100</f>
        <v>101.15681233933162</v>
      </c>
      <c r="M625" s="59"/>
    </row>
    <row r="626" spans="1:13" ht="45">
      <c r="A626" s="15">
        <v>13</v>
      </c>
      <c r="B626" s="15" t="s">
        <v>81</v>
      </c>
      <c r="C626" s="15" t="s">
        <v>18</v>
      </c>
      <c r="D626" s="18">
        <v>12.99</v>
      </c>
      <c r="E626" s="18">
        <v>13.71</v>
      </c>
      <c r="F626" s="18" t="s">
        <v>27</v>
      </c>
      <c r="G626" s="22">
        <v>100</v>
      </c>
      <c r="H626" s="22">
        <f t="shared" si="166"/>
        <v>105.54272517321017</v>
      </c>
      <c r="I626" s="18">
        <v>13.71</v>
      </c>
      <c r="J626" s="18">
        <v>14.45</v>
      </c>
      <c r="K626" s="22">
        <f>I626/E626*100</f>
        <v>100</v>
      </c>
      <c r="L626" s="22">
        <f>J626/I626*100</f>
        <v>105.39752005835155</v>
      </c>
      <c r="M626" s="15" t="s">
        <v>482</v>
      </c>
    </row>
    <row r="627" spans="1:13" ht="15" customHeight="1">
      <c r="A627" s="63" t="s">
        <v>32</v>
      </c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5"/>
    </row>
    <row r="628" spans="1:13" ht="34.5" customHeight="1">
      <c r="A628" s="15">
        <v>1</v>
      </c>
      <c r="B628" s="15" t="s">
        <v>48</v>
      </c>
      <c r="C628" s="15" t="s">
        <v>18</v>
      </c>
      <c r="D628" s="31">
        <v>11.71</v>
      </c>
      <c r="E628" s="31">
        <v>12.36</v>
      </c>
      <c r="F628" s="31" t="s">
        <v>27</v>
      </c>
      <c r="G628" s="31">
        <v>100</v>
      </c>
      <c r="H628" s="31">
        <f t="shared" ref="H628" si="172">E628/D628*100</f>
        <v>105.55081127241672</v>
      </c>
      <c r="I628" s="31">
        <v>12.36</v>
      </c>
      <c r="J628" s="31">
        <v>13.03</v>
      </c>
      <c r="K628" s="31">
        <f t="shared" ref="K628" si="173">I628/E628*100</f>
        <v>100</v>
      </c>
      <c r="L628" s="18">
        <f t="shared" ref="L628" si="174">J628/I628*100</f>
        <v>105.42071197411002</v>
      </c>
      <c r="M628" s="57" t="s">
        <v>534</v>
      </c>
    </row>
    <row r="629" spans="1:13" ht="15" customHeight="1">
      <c r="A629" s="57">
        <v>2</v>
      </c>
      <c r="B629" s="57" t="s">
        <v>539</v>
      </c>
      <c r="C629" s="15" t="s">
        <v>18</v>
      </c>
      <c r="D629" s="31">
        <v>32.04</v>
      </c>
      <c r="E629" s="31">
        <v>32.04</v>
      </c>
      <c r="F629" s="31" t="s">
        <v>27</v>
      </c>
      <c r="G629" s="31">
        <v>91.178144564598739</v>
      </c>
      <c r="H629" s="31">
        <f>E629/D629*100</f>
        <v>100</v>
      </c>
      <c r="I629" s="31">
        <v>32.04</v>
      </c>
      <c r="J629" s="31">
        <v>34.08</v>
      </c>
      <c r="K629" s="31">
        <f t="shared" ref="K629:K649" si="175">I629/E629*100</f>
        <v>100</v>
      </c>
      <c r="L629" s="31">
        <f t="shared" ref="L629:L649" si="176">J629/I629*100</f>
        <v>106.36704119850187</v>
      </c>
      <c r="M629" s="58"/>
    </row>
    <row r="630" spans="1:13" ht="30">
      <c r="A630" s="58"/>
      <c r="B630" s="58"/>
      <c r="C630" s="15" t="s">
        <v>22</v>
      </c>
      <c r="D630" s="31">
        <v>31.44</v>
      </c>
      <c r="E630" s="31">
        <v>32.04</v>
      </c>
      <c r="F630" s="31" t="s">
        <v>27</v>
      </c>
      <c r="G630" s="31">
        <v>100</v>
      </c>
      <c r="H630" s="31">
        <f t="shared" ref="H630:H649" si="177">E630/D630*100</f>
        <v>101.90839694656488</v>
      </c>
      <c r="I630" s="31">
        <v>32.04</v>
      </c>
      <c r="J630" s="31">
        <v>33.770000000000003</v>
      </c>
      <c r="K630" s="31">
        <f t="shared" si="175"/>
        <v>100</v>
      </c>
      <c r="L630" s="31">
        <f t="shared" si="176"/>
        <v>105.39950062421974</v>
      </c>
      <c r="M630" s="58"/>
    </row>
    <row r="631" spans="1:13" ht="15" customHeight="1">
      <c r="A631" s="58"/>
      <c r="B631" s="58"/>
      <c r="C631" s="15" t="s">
        <v>19</v>
      </c>
      <c r="D631" s="31">
        <v>65.06</v>
      </c>
      <c r="E631" s="31">
        <v>65.06</v>
      </c>
      <c r="F631" s="31" t="s">
        <v>27</v>
      </c>
      <c r="G631" s="31">
        <v>99.724095646842443</v>
      </c>
      <c r="H631" s="31">
        <f t="shared" si="177"/>
        <v>100</v>
      </c>
      <c r="I631" s="31">
        <v>65.06</v>
      </c>
      <c r="J631" s="31">
        <v>65.06</v>
      </c>
      <c r="K631" s="31">
        <f t="shared" si="175"/>
        <v>100</v>
      </c>
      <c r="L631" s="31">
        <f t="shared" si="176"/>
        <v>100</v>
      </c>
      <c r="M631" s="58"/>
    </row>
    <row r="632" spans="1:13" ht="30">
      <c r="A632" s="59"/>
      <c r="B632" s="59"/>
      <c r="C632" s="15" t="s">
        <v>63</v>
      </c>
      <c r="D632" s="31">
        <v>54.31</v>
      </c>
      <c r="E632" s="31">
        <v>57.35</v>
      </c>
      <c r="F632" s="31" t="s">
        <v>27</v>
      </c>
      <c r="G632" s="31">
        <v>100</v>
      </c>
      <c r="H632" s="31">
        <f t="shared" si="177"/>
        <v>105.59749585711656</v>
      </c>
      <c r="I632" s="31">
        <v>57.35</v>
      </c>
      <c r="J632" s="31">
        <v>60.45</v>
      </c>
      <c r="K632" s="31">
        <f t="shared" si="175"/>
        <v>100</v>
      </c>
      <c r="L632" s="31">
        <f t="shared" si="176"/>
        <v>105.40540540540542</v>
      </c>
      <c r="M632" s="58"/>
    </row>
    <row r="633" spans="1:13" ht="45" customHeight="1">
      <c r="A633" s="57">
        <v>3</v>
      </c>
      <c r="B633" s="57" t="s">
        <v>538</v>
      </c>
      <c r="C633" s="15" t="s">
        <v>231</v>
      </c>
      <c r="D633" s="31">
        <v>32.04</v>
      </c>
      <c r="E633" s="31">
        <v>32.04</v>
      </c>
      <c r="F633" s="31" t="s">
        <v>27</v>
      </c>
      <c r="G633" s="31">
        <v>91.178144564598739</v>
      </c>
      <c r="H633" s="31">
        <f t="shared" si="177"/>
        <v>100</v>
      </c>
      <c r="I633" s="31">
        <v>32.04</v>
      </c>
      <c r="J633" s="31">
        <v>34.08</v>
      </c>
      <c r="K633" s="31">
        <f t="shared" si="175"/>
        <v>100</v>
      </c>
      <c r="L633" s="31">
        <f t="shared" si="176"/>
        <v>106.36704119850187</v>
      </c>
      <c r="M633" s="58"/>
    </row>
    <row r="634" spans="1:13" ht="45">
      <c r="A634" s="58"/>
      <c r="B634" s="58"/>
      <c r="C634" s="15" t="s">
        <v>535</v>
      </c>
      <c r="D634" s="31">
        <v>14.56</v>
      </c>
      <c r="E634" s="31">
        <v>15.37</v>
      </c>
      <c r="F634" s="31" t="s">
        <v>27</v>
      </c>
      <c r="G634" s="31">
        <v>100</v>
      </c>
      <c r="H634" s="31">
        <f t="shared" si="177"/>
        <v>105.56318681318679</v>
      </c>
      <c r="I634" s="31">
        <v>15.37</v>
      </c>
      <c r="J634" s="31">
        <v>16.2</v>
      </c>
      <c r="K634" s="31">
        <f t="shared" si="175"/>
        <v>100</v>
      </c>
      <c r="L634" s="31">
        <f t="shared" si="176"/>
        <v>105.40013012361744</v>
      </c>
      <c r="M634" s="58"/>
    </row>
    <row r="635" spans="1:13" ht="45">
      <c r="A635" s="58"/>
      <c r="B635" s="58"/>
      <c r="C635" s="15" t="s">
        <v>230</v>
      </c>
      <c r="D635" s="31">
        <v>32.04</v>
      </c>
      <c r="E635" s="31">
        <v>32.04</v>
      </c>
      <c r="F635" s="31" t="s">
        <v>27</v>
      </c>
      <c r="G635" s="31">
        <v>91.178144564598739</v>
      </c>
      <c r="H635" s="31">
        <f t="shared" si="177"/>
        <v>100</v>
      </c>
      <c r="I635" s="31">
        <v>32.04</v>
      </c>
      <c r="J635" s="31">
        <v>34.08</v>
      </c>
      <c r="K635" s="31">
        <f t="shared" si="175"/>
        <v>100</v>
      </c>
      <c r="L635" s="31">
        <f t="shared" si="176"/>
        <v>106.36704119850187</v>
      </c>
      <c r="M635" s="58"/>
    </row>
    <row r="636" spans="1:13" ht="45">
      <c r="A636" s="58"/>
      <c r="B636" s="58"/>
      <c r="C636" s="15" t="s">
        <v>232</v>
      </c>
      <c r="D636" s="31">
        <v>13.38</v>
      </c>
      <c r="E636" s="31">
        <v>14.13</v>
      </c>
      <c r="F636" s="31" t="s">
        <v>27</v>
      </c>
      <c r="G636" s="31">
        <v>100</v>
      </c>
      <c r="H636" s="31">
        <f t="shared" si="177"/>
        <v>105.60538116591928</v>
      </c>
      <c r="I636" s="31">
        <v>14.13</v>
      </c>
      <c r="J636" s="31">
        <v>14.89</v>
      </c>
      <c r="K636" s="31">
        <f t="shared" si="175"/>
        <v>100</v>
      </c>
      <c r="L636" s="31">
        <f t="shared" si="176"/>
        <v>105.37862703467799</v>
      </c>
      <c r="M636" s="58"/>
    </row>
    <row r="637" spans="1:13" ht="15" customHeight="1">
      <c r="A637" s="58"/>
      <c r="B637" s="58"/>
      <c r="C637" s="15" t="s">
        <v>536</v>
      </c>
      <c r="D637" s="31">
        <v>30.82</v>
      </c>
      <c r="E637" s="31">
        <v>30.82</v>
      </c>
      <c r="F637" s="31" t="s">
        <v>27</v>
      </c>
      <c r="G637" s="31">
        <v>78.985135827780624</v>
      </c>
      <c r="H637" s="31">
        <f t="shared" si="177"/>
        <v>100</v>
      </c>
      <c r="I637" s="31">
        <v>30.82</v>
      </c>
      <c r="J637" s="31">
        <v>65.06</v>
      </c>
      <c r="K637" s="31">
        <f t="shared" si="175"/>
        <v>100</v>
      </c>
      <c r="L637" s="31">
        <f t="shared" si="176"/>
        <v>211.09669046073978</v>
      </c>
      <c r="M637" s="58"/>
    </row>
    <row r="638" spans="1:13" ht="45">
      <c r="A638" s="59"/>
      <c r="B638" s="59"/>
      <c r="C638" s="15" t="s">
        <v>537</v>
      </c>
      <c r="D638" s="31">
        <v>18.57</v>
      </c>
      <c r="E638" s="31">
        <v>19.61</v>
      </c>
      <c r="F638" s="31" t="s">
        <v>27</v>
      </c>
      <c r="G638" s="31">
        <v>100</v>
      </c>
      <c r="H638" s="31">
        <f t="shared" si="177"/>
        <v>105.6004308023694</v>
      </c>
      <c r="I638" s="31">
        <v>19.61</v>
      </c>
      <c r="J638" s="31">
        <v>20.67</v>
      </c>
      <c r="K638" s="31">
        <f t="shared" si="175"/>
        <v>100</v>
      </c>
      <c r="L638" s="31">
        <f t="shared" si="176"/>
        <v>105.40540540540542</v>
      </c>
      <c r="M638" s="58"/>
    </row>
    <row r="639" spans="1:13" ht="30">
      <c r="A639" s="74">
        <v>4</v>
      </c>
      <c r="B639" s="57" t="s">
        <v>542</v>
      </c>
      <c r="C639" s="15" t="s">
        <v>540</v>
      </c>
      <c r="D639" s="31">
        <v>32.04</v>
      </c>
      <c r="E639" s="31">
        <v>32.04</v>
      </c>
      <c r="F639" s="31" t="s">
        <v>27</v>
      </c>
      <c r="G639" s="31">
        <v>91.178144564598739</v>
      </c>
      <c r="H639" s="31">
        <f t="shared" ref="H639:H645" si="178">E639/D639*100</f>
        <v>100</v>
      </c>
      <c r="I639" s="31">
        <v>32.04</v>
      </c>
      <c r="J639" s="31">
        <v>34.08</v>
      </c>
      <c r="K639" s="31">
        <f t="shared" ref="K639:K642" si="179">I639/E639*100</f>
        <v>100</v>
      </c>
      <c r="L639" s="31">
        <f t="shared" ref="L639:L642" si="180">J639/I639*100</f>
        <v>106.36704119850187</v>
      </c>
      <c r="M639" s="58"/>
    </row>
    <row r="640" spans="1:13" ht="30">
      <c r="A640" s="74"/>
      <c r="B640" s="59"/>
      <c r="C640" s="15" t="s">
        <v>541</v>
      </c>
      <c r="D640" s="31">
        <v>29.04</v>
      </c>
      <c r="E640" s="31">
        <v>30.67</v>
      </c>
      <c r="F640" s="31" t="s">
        <v>27</v>
      </c>
      <c r="G640" s="31">
        <v>100</v>
      </c>
      <c r="H640" s="31">
        <f t="shared" si="178"/>
        <v>105.61294765840221</v>
      </c>
      <c r="I640" s="31">
        <v>30.67</v>
      </c>
      <c r="J640" s="31">
        <v>32.33</v>
      </c>
      <c r="K640" s="31">
        <f t="shared" si="179"/>
        <v>100</v>
      </c>
      <c r="L640" s="31">
        <f t="shared" si="180"/>
        <v>105.41245516791653</v>
      </c>
      <c r="M640" s="58"/>
    </row>
    <row r="641" spans="1:13">
      <c r="A641" s="57">
        <v>5</v>
      </c>
      <c r="B641" s="57" t="s">
        <v>604</v>
      </c>
      <c r="C641" s="15" t="s">
        <v>18</v>
      </c>
      <c r="D641" s="31">
        <v>32.04</v>
      </c>
      <c r="E641" s="31">
        <v>32.04</v>
      </c>
      <c r="F641" s="31" t="s">
        <v>27</v>
      </c>
      <c r="G641" s="31">
        <v>91.178144564598739</v>
      </c>
      <c r="H641" s="31">
        <f t="shared" si="178"/>
        <v>100</v>
      </c>
      <c r="I641" s="31">
        <v>32.04</v>
      </c>
      <c r="J641" s="31">
        <v>34.08</v>
      </c>
      <c r="K641" s="31">
        <f t="shared" si="179"/>
        <v>100</v>
      </c>
      <c r="L641" s="31">
        <f t="shared" si="180"/>
        <v>106.36704119850187</v>
      </c>
      <c r="M641" s="58"/>
    </row>
    <row r="642" spans="1:13" ht="40.5" customHeight="1">
      <c r="A642" s="59"/>
      <c r="B642" s="59"/>
      <c r="C642" s="15" t="s">
        <v>61</v>
      </c>
      <c r="D642" s="31">
        <v>32.04</v>
      </c>
      <c r="E642" s="31">
        <v>32.04</v>
      </c>
      <c r="F642" s="31" t="s">
        <v>27</v>
      </c>
      <c r="G642" s="31">
        <v>95.527728085867622</v>
      </c>
      <c r="H642" s="31">
        <f t="shared" si="178"/>
        <v>100</v>
      </c>
      <c r="I642" s="31">
        <v>32.04</v>
      </c>
      <c r="J642" s="31">
        <v>33.770000000000003</v>
      </c>
      <c r="K642" s="31">
        <f t="shared" si="179"/>
        <v>100</v>
      </c>
      <c r="L642" s="31">
        <f t="shared" si="180"/>
        <v>105.39950062421974</v>
      </c>
      <c r="M642" s="59"/>
    </row>
    <row r="643" spans="1:13" ht="45">
      <c r="A643" s="21">
        <v>6</v>
      </c>
      <c r="B643" s="15" t="s">
        <v>369</v>
      </c>
      <c r="C643" s="15" t="s">
        <v>18</v>
      </c>
      <c r="D643" s="31">
        <v>61.02</v>
      </c>
      <c r="E643" s="31">
        <v>61.02</v>
      </c>
      <c r="F643" s="31" t="s">
        <v>27</v>
      </c>
      <c r="G643" s="31" t="s">
        <v>27</v>
      </c>
      <c r="H643" s="31">
        <f t="shared" si="178"/>
        <v>100</v>
      </c>
      <c r="I643" s="31" t="s">
        <v>27</v>
      </c>
      <c r="J643" s="31" t="s">
        <v>27</v>
      </c>
      <c r="K643" s="31" t="s">
        <v>27</v>
      </c>
      <c r="L643" s="31" t="s">
        <v>27</v>
      </c>
      <c r="M643" s="15" t="s">
        <v>519</v>
      </c>
    </row>
    <row r="644" spans="1:13" ht="15" customHeight="1">
      <c r="A644" s="57">
        <v>5</v>
      </c>
      <c r="B644" s="57" t="s">
        <v>550</v>
      </c>
      <c r="C644" s="15" t="s">
        <v>18</v>
      </c>
      <c r="D644" s="31">
        <v>32.04</v>
      </c>
      <c r="E644" s="31">
        <v>121.58</v>
      </c>
      <c r="F644" s="31" t="s">
        <v>27</v>
      </c>
      <c r="G644" s="31">
        <v>91.178144564598739</v>
      </c>
      <c r="H644" s="31">
        <f t="shared" si="178"/>
        <v>379.4631710362047</v>
      </c>
      <c r="I644" s="31">
        <v>121.58</v>
      </c>
      <c r="J644" s="31">
        <v>30</v>
      </c>
      <c r="K644" s="31">
        <f t="shared" ref="K644:K645" si="181">I644/E644*100</f>
        <v>100</v>
      </c>
      <c r="L644" s="31">
        <f t="shared" ref="L644:L645" si="182">J644/I644*100</f>
        <v>24.675111037999674</v>
      </c>
      <c r="M644" s="57" t="s">
        <v>543</v>
      </c>
    </row>
    <row r="645" spans="1:13" ht="30">
      <c r="A645" s="59"/>
      <c r="B645" s="59"/>
      <c r="C645" s="15" t="s">
        <v>61</v>
      </c>
      <c r="D645" s="31">
        <v>32.04</v>
      </c>
      <c r="E645" s="31">
        <v>33.83</v>
      </c>
      <c r="F645" s="31" t="s">
        <v>27</v>
      </c>
      <c r="G645" s="31">
        <v>95.527728085867622</v>
      </c>
      <c r="H645" s="31">
        <f t="shared" si="178"/>
        <v>105.58676654182273</v>
      </c>
      <c r="I645" s="31">
        <v>33.83</v>
      </c>
      <c r="J645" s="31">
        <v>30</v>
      </c>
      <c r="K645" s="31">
        <f t="shared" si="181"/>
        <v>100</v>
      </c>
      <c r="L645" s="31">
        <f t="shared" si="182"/>
        <v>88.67868755542419</v>
      </c>
      <c r="M645" s="58"/>
    </row>
    <row r="646" spans="1:13" ht="15" customHeight="1">
      <c r="A646" s="57">
        <v>6</v>
      </c>
      <c r="B646" s="57" t="s">
        <v>544</v>
      </c>
      <c r="C646" s="15" t="s">
        <v>18</v>
      </c>
      <c r="D646" s="31">
        <v>33.72</v>
      </c>
      <c r="E646" s="31">
        <v>34.57</v>
      </c>
      <c r="F646" s="31" t="s">
        <v>27</v>
      </c>
      <c r="G646" s="31">
        <v>100</v>
      </c>
      <c r="H646" s="31">
        <f t="shared" si="177"/>
        <v>102.52075919335707</v>
      </c>
      <c r="I646" s="31">
        <v>34.57</v>
      </c>
      <c r="J646" s="31">
        <v>30</v>
      </c>
      <c r="K646" s="31">
        <f t="shared" si="175"/>
        <v>100</v>
      </c>
      <c r="L646" s="31">
        <f t="shared" si="176"/>
        <v>86.780445472953431</v>
      </c>
      <c r="M646" s="58"/>
    </row>
    <row r="647" spans="1:13" ht="30">
      <c r="A647" s="59"/>
      <c r="B647" s="59"/>
      <c r="C647" s="15" t="s">
        <v>61</v>
      </c>
      <c r="D647" s="31">
        <v>33.72</v>
      </c>
      <c r="E647" s="31">
        <f>E646</f>
        <v>34.57</v>
      </c>
      <c r="F647" s="31" t="s">
        <v>27</v>
      </c>
      <c r="G647" s="31">
        <v>100</v>
      </c>
      <c r="H647" s="31">
        <f t="shared" si="177"/>
        <v>102.52075919335707</v>
      </c>
      <c r="I647" s="31">
        <f>I646</f>
        <v>34.57</v>
      </c>
      <c r="J647" s="31">
        <v>30</v>
      </c>
      <c r="K647" s="31">
        <f t="shared" si="175"/>
        <v>100</v>
      </c>
      <c r="L647" s="31">
        <f t="shared" si="176"/>
        <v>86.780445472953431</v>
      </c>
      <c r="M647" s="58"/>
    </row>
    <row r="648" spans="1:13" ht="24" customHeight="1">
      <c r="A648" s="57">
        <v>7</v>
      </c>
      <c r="B648" s="57" t="s">
        <v>549</v>
      </c>
      <c r="C648" s="15" t="s">
        <v>545</v>
      </c>
      <c r="D648" s="31">
        <v>24.56</v>
      </c>
      <c r="E648" s="31">
        <v>24.56</v>
      </c>
      <c r="F648" s="31" t="s">
        <v>27</v>
      </c>
      <c r="G648" s="31">
        <v>100</v>
      </c>
      <c r="H648" s="31">
        <f t="shared" si="177"/>
        <v>100</v>
      </c>
      <c r="I648" s="31">
        <v>24.56</v>
      </c>
      <c r="J648" s="31">
        <v>30</v>
      </c>
      <c r="K648" s="31">
        <f t="shared" si="175"/>
        <v>100</v>
      </c>
      <c r="L648" s="31">
        <f t="shared" si="176"/>
        <v>122.14983713355051</v>
      </c>
      <c r="M648" s="58"/>
    </row>
    <row r="649" spans="1:13" ht="30.75" customHeight="1">
      <c r="A649" s="58"/>
      <c r="B649" s="58"/>
      <c r="C649" s="15" t="s">
        <v>546</v>
      </c>
      <c r="D649" s="31">
        <v>18.059999999999999</v>
      </c>
      <c r="E649" s="31">
        <v>19.07</v>
      </c>
      <c r="F649" s="31" t="s">
        <v>27</v>
      </c>
      <c r="G649" s="31">
        <v>100</v>
      </c>
      <c r="H649" s="31">
        <f t="shared" si="177"/>
        <v>105.59246954595794</v>
      </c>
      <c r="I649" s="31">
        <v>19.07</v>
      </c>
      <c r="J649" s="31">
        <v>20.100000000000001</v>
      </c>
      <c r="K649" s="31">
        <f t="shared" si="175"/>
        <v>100</v>
      </c>
      <c r="L649" s="31">
        <f t="shared" si="176"/>
        <v>105.40115364446775</v>
      </c>
      <c r="M649" s="58"/>
    </row>
    <row r="650" spans="1:13" ht="21.75" customHeight="1">
      <c r="A650" s="58"/>
      <c r="B650" s="58"/>
      <c r="C650" s="15" t="s">
        <v>547</v>
      </c>
      <c r="D650" s="31">
        <v>18.61</v>
      </c>
      <c r="E650" s="31">
        <v>19.21</v>
      </c>
      <c r="F650" s="31" t="s">
        <v>27</v>
      </c>
      <c r="G650" s="31">
        <v>100</v>
      </c>
      <c r="H650" s="31">
        <f t="shared" ref="H650:H652" si="183">E650/D650*100</f>
        <v>103.2240730789898</v>
      </c>
      <c r="I650" s="31">
        <v>19.21</v>
      </c>
      <c r="J650" s="31">
        <v>30</v>
      </c>
      <c r="K650" s="31">
        <f t="shared" ref="K650:K652" si="184">I650/E650*100</f>
        <v>100</v>
      </c>
      <c r="L650" s="31">
        <f t="shared" ref="L650:L652" si="185">J650/I650*100</f>
        <v>156.16866215512752</v>
      </c>
      <c r="M650" s="58"/>
    </row>
    <row r="651" spans="1:13" ht="34.5" customHeight="1">
      <c r="A651" s="59"/>
      <c r="B651" s="59"/>
      <c r="C651" s="15" t="s">
        <v>548</v>
      </c>
      <c r="D651" s="31">
        <v>14.89</v>
      </c>
      <c r="E651" s="31">
        <v>15.72</v>
      </c>
      <c r="F651" s="31" t="s">
        <v>27</v>
      </c>
      <c r="G651" s="31">
        <v>100</v>
      </c>
      <c r="H651" s="31">
        <f t="shared" si="183"/>
        <v>105.57421087978508</v>
      </c>
      <c r="I651" s="31">
        <v>15.72</v>
      </c>
      <c r="J651" s="31">
        <v>16.57</v>
      </c>
      <c r="K651" s="31">
        <f t="shared" si="184"/>
        <v>100</v>
      </c>
      <c r="L651" s="31">
        <f t="shared" si="185"/>
        <v>105.40712468193385</v>
      </c>
      <c r="M651" s="59"/>
    </row>
    <row r="652" spans="1:13" ht="69.75" customHeight="1">
      <c r="A652" s="15">
        <v>8</v>
      </c>
      <c r="B652" s="19" t="s">
        <v>609</v>
      </c>
      <c r="C652" s="15" t="s">
        <v>18</v>
      </c>
      <c r="D652" s="31">
        <v>25.7</v>
      </c>
      <c r="E652" s="31">
        <v>27.8</v>
      </c>
      <c r="F652" s="31"/>
      <c r="G652" s="31">
        <v>100</v>
      </c>
      <c r="H652" s="31">
        <f t="shared" si="183"/>
        <v>108.17120622568095</v>
      </c>
      <c r="I652" s="31">
        <v>27.8</v>
      </c>
      <c r="J652" s="31">
        <v>30.62</v>
      </c>
      <c r="K652" s="31">
        <f t="shared" si="184"/>
        <v>100</v>
      </c>
      <c r="L652" s="31">
        <f t="shared" si="185"/>
        <v>110.14388489208633</v>
      </c>
      <c r="M652" s="28" t="s">
        <v>642</v>
      </c>
    </row>
    <row r="653" spans="1:13" ht="15" customHeight="1">
      <c r="A653" s="63" t="s">
        <v>17</v>
      </c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5"/>
    </row>
    <row r="654" spans="1:13" ht="30" customHeight="1">
      <c r="A654" s="58">
        <v>1</v>
      </c>
      <c r="B654" s="57" t="s">
        <v>162</v>
      </c>
      <c r="C654" s="15" t="s">
        <v>242</v>
      </c>
      <c r="D654" s="18">
        <v>27.32</v>
      </c>
      <c r="E654" s="18">
        <v>30.8</v>
      </c>
      <c r="F654" s="18" t="s">
        <v>27</v>
      </c>
      <c r="G654" s="18">
        <v>100</v>
      </c>
      <c r="H654" s="18">
        <f t="shared" ref="H654:H693" si="186">E654/D654*100</f>
        <v>112.73792093704247</v>
      </c>
      <c r="I654" s="18">
        <v>30.8</v>
      </c>
      <c r="J654" s="18">
        <v>33.03</v>
      </c>
      <c r="K654" s="18">
        <f t="shared" ref="K654:K659" si="187">I654/E654*100</f>
        <v>100</v>
      </c>
      <c r="L654" s="18">
        <f t="shared" ref="L654:L659" si="188">J654/I654*100</f>
        <v>107.24025974025975</v>
      </c>
      <c r="M654" s="57" t="s">
        <v>442</v>
      </c>
    </row>
    <row r="655" spans="1:13" s="3" customFormat="1" ht="88.5" customHeight="1">
      <c r="A655" s="59"/>
      <c r="B655" s="59"/>
      <c r="C655" s="15" t="s">
        <v>215</v>
      </c>
      <c r="D655" s="18">
        <v>18.98</v>
      </c>
      <c r="E655" s="18">
        <v>20.04</v>
      </c>
      <c r="F655" s="18" t="s">
        <v>27</v>
      </c>
      <c r="G655" s="18">
        <v>100</v>
      </c>
      <c r="H655" s="18">
        <f t="shared" si="186"/>
        <v>105.58482613277134</v>
      </c>
      <c r="I655" s="18">
        <v>20.04</v>
      </c>
      <c r="J655" s="18">
        <v>21.12</v>
      </c>
      <c r="K655" s="18">
        <f t="shared" si="187"/>
        <v>100</v>
      </c>
      <c r="L655" s="18">
        <f t="shared" si="188"/>
        <v>105.38922155688624</v>
      </c>
      <c r="M655" s="58"/>
    </row>
    <row r="656" spans="1:13" s="3" customFormat="1" ht="30">
      <c r="A656" s="57">
        <v>2</v>
      </c>
      <c r="B656" s="57" t="s">
        <v>40</v>
      </c>
      <c r="C656" s="15" t="s">
        <v>358</v>
      </c>
      <c r="D656" s="18">
        <v>25.3</v>
      </c>
      <c r="E656" s="18">
        <v>25.3</v>
      </c>
      <c r="F656" s="18" t="s">
        <v>27</v>
      </c>
      <c r="G656" s="18">
        <v>96.088112419293594</v>
      </c>
      <c r="H656" s="18">
        <f t="shared" si="186"/>
        <v>100</v>
      </c>
      <c r="I656" s="18">
        <v>25.3</v>
      </c>
      <c r="J656" s="18">
        <v>26</v>
      </c>
      <c r="K656" s="18">
        <f t="shared" si="187"/>
        <v>100</v>
      </c>
      <c r="L656" s="18">
        <f t="shared" si="188"/>
        <v>102.76679841897234</v>
      </c>
      <c r="M656" s="58"/>
    </row>
    <row r="657" spans="1:13" s="3" customFormat="1" ht="30">
      <c r="A657" s="59"/>
      <c r="B657" s="59"/>
      <c r="C657" s="15" t="s">
        <v>214</v>
      </c>
      <c r="D657" s="18">
        <v>20.87</v>
      </c>
      <c r="E657" s="18">
        <v>22.04</v>
      </c>
      <c r="F657" s="18" t="s">
        <v>27</v>
      </c>
      <c r="G657" s="18">
        <v>100</v>
      </c>
      <c r="H657" s="18">
        <f t="shared" si="186"/>
        <v>105.60613320555821</v>
      </c>
      <c r="I657" s="18">
        <v>22.04</v>
      </c>
      <c r="J657" s="18">
        <v>23.23</v>
      </c>
      <c r="K657" s="18">
        <f t="shared" si="187"/>
        <v>100</v>
      </c>
      <c r="L657" s="18">
        <f t="shared" si="188"/>
        <v>105.39927404718694</v>
      </c>
      <c r="M657" s="58"/>
    </row>
    <row r="658" spans="1:13" s="3" customFormat="1" ht="30" customHeight="1">
      <c r="A658" s="57">
        <v>3</v>
      </c>
      <c r="B658" s="57" t="s">
        <v>163</v>
      </c>
      <c r="C658" s="15" t="s">
        <v>358</v>
      </c>
      <c r="D658" s="18">
        <v>51.36</v>
      </c>
      <c r="E658" s="18">
        <v>51.38</v>
      </c>
      <c r="F658" s="18" t="s">
        <v>27</v>
      </c>
      <c r="G658" s="18">
        <v>100</v>
      </c>
      <c r="H658" s="18">
        <f t="shared" si="186"/>
        <v>100.03894080996885</v>
      </c>
      <c r="I658" s="18">
        <v>50.85</v>
      </c>
      <c r="J658" s="18">
        <v>50.85</v>
      </c>
      <c r="K658" s="18">
        <f t="shared" si="187"/>
        <v>98.968470221876217</v>
      </c>
      <c r="L658" s="18">
        <f t="shared" si="188"/>
        <v>100</v>
      </c>
      <c r="M658" s="58"/>
    </row>
    <row r="659" spans="1:13" s="3" customFormat="1" ht="30">
      <c r="A659" s="59"/>
      <c r="B659" s="59"/>
      <c r="C659" s="15" t="s">
        <v>214</v>
      </c>
      <c r="D659" s="18">
        <v>48.15</v>
      </c>
      <c r="E659" s="18">
        <v>50.85</v>
      </c>
      <c r="F659" s="18" t="s">
        <v>27</v>
      </c>
      <c r="G659" s="18">
        <v>100</v>
      </c>
      <c r="H659" s="18">
        <f t="shared" si="186"/>
        <v>105.60747663551402</v>
      </c>
      <c r="I659" s="18">
        <v>50.85</v>
      </c>
      <c r="J659" s="18">
        <v>50.85</v>
      </c>
      <c r="K659" s="18">
        <f t="shared" si="187"/>
        <v>100</v>
      </c>
      <c r="L659" s="18">
        <f t="shared" si="188"/>
        <v>100</v>
      </c>
      <c r="M659" s="58"/>
    </row>
    <row r="660" spans="1:13" s="3" customFormat="1" ht="15" customHeight="1">
      <c r="A660" s="57">
        <v>4</v>
      </c>
      <c r="B660" s="57" t="s">
        <v>164</v>
      </c>
      <c r="C660" s="15" t="s">
        <v>18</v>
      </c>
      <c r="D660" s="18">
        <v>44.81</v>
      </c>
      <c r="E660" s="18">
        <v>44.81</v>
      </c>
      <c r="F660" s="18" t="s">
        <v>27</v>
      </c>
      <c r="G660" s="18">
        <v>93.471005423445988</v>
      </c>
      <c r="H660" s="18">
        <f t="shared" si="186"/>
        <v>100</v>
      </c>
      <c r="I660" s="18">
        <v>44.81</v>
      </c>
      <c r="J660" s="18">
        <v>44.81</v>
      </c>
      <c r="K660" s="18">
        <f t="shared" ref="K660:K671" si="189">I660/E660*100</f>
        <v>100</v>
      </c>
      <c r="L660" s="18">
        <f t="shared" ref="L660:L671" si="190">J660/I660*100</f>
        <v>100</v>
      </c>
      <c r="M660" s="58"/>
    </row>
    <row r="661" spans="1:13" s="3" customFormat="1" ht="30">
      <c r="A661" s="59"/>
      <c r="B661" s="59"/>
      <c r="C661" s="19" t="s">
        <v>50</v>
      </c>
      <c r="D661" s="18">
        <v>28.58</v>
      </c>
      <c r="E661" s="18">
        <v>30.18</v>
      </c>
      <c r="F661" s="18" t="s">
        <v>27</v>
      </c>
      <c r="G661" s="18">
        <v>100</v>
      </c>
      <c r="H661" s="18">
        <f t="shared" si="186"/>
        <v>105.59832050384885</v>
      </c>
      <c r="I661" s="18">
        <v>30.18</v>
      </c>
      <c r="J661" s="18">
        <v>31.81</v>
      </c>
      <c r="K661" s="18">
        <f t="shared" si="189"/>
        <v>100</v>
      </c>
      <c r="L661" s="18">
        <f t="shared" si="190"/>
        <v>105.40092776673293</v>
      </c>
      <c r="M661" s="58"/>
    </row>
    <row r="662" spans="1:13" s="3" customFormat="1" ht="30" customHeight="1">
      <c r="A662" s="57">
        <v>5</v>
      </c>
      <c r="B662" s="57" t="s">
        <v>361</v>
      </c>
      <c r="C662" s="15" t="s">
        <v>90</v>
      </c>
      <c r="D662" s="18">
        <v>51.06</v>
      </c>
      <c r="E662" s="18">
        <v>51.06</v>
      </c>
      <c r="F662" s="18" t="s">
        <v>27</v>
      </c>
      <c r="G662" s="18">
        <v>94.154527014567591</v>
      </c>
      <c r="H662" s="18">
        <f t="shared" si="186"/>
        <v>100</v>
      </c>
      <c r="I662" s="18">
        <v>51.06</v>
      </c>
      <c r="J662" s="18">
        <v>54.55</v>
      </c>
      <c r="K662" s="18">
        <f t="shared" si="189"/>
        <v>100</v>
      </c>
      <c r="L662" s="18">
        <f t="shared" si="190"/>
        <v>106.83509596553074</v>
      </c>
      <c r="M662" s="58"/>
    </row>
    <row r="663" spans="1:13" s="3" customFormat="1" ht="45">
      <c r="A663" s="58"/>
      <c r="B663" s="58"/>
      <c r="C663" s="15" t="s">
        <v>139</v>
      </c>
      <c r="D663" s="18">
        <v>34.47</v>
      </c>
      <c r="E663" s="18">
        <v>36.4</v>
      </c>
      <c r="F663" s="18" t="s">
        <v>27</v>
      </c>
      <c r="G663" s="18">
        <v>100</v>
      </c>
      <c r="H663" s="18">
        <f t="shared" si="186"/>
        <v>105.5990716565129</v>
      </c>
      <c r="I663" s="18">
        <v>36.4</v>
      </c>
      <c r="J663" s="18">
        <v>38.369999999999997</v>
      </c>
      <c r="K663" s="18">
        <f t="shared" si="189"/>
        <v>100</v>
      </c>
      <c r="L663" s="18">
        <f t="shared" si="190"/>
        <v>105.41208791208791</v>
      </c>
      <c r="M663" s="58"/>
    </row>
    <row r="664" spans="1:13" ht="30">
      <c r="A664" s="58"/>
      <c r="B664" s="58"/>
      <c r="C664" s="15" t="s">
        <v>91</v>
      </c>
      <c r="D664" s="18">
        <v>41.71</v>
      </c>
      <c r="E664" s="18">
        <v>44.44</v>
      </c>
      <c r="F664" s="18" t="s">
        <v>27</v>
      </c>
      <c r="G664" s="18">
        <v>100</v>
      </c>
      <c r="H664" s="18">
        <f t="shared" si="186"/>
        <v>106.54519299928073</v>
      </c>
      <c r="I664" s="18">
        <v>44.44</v>
      </c>
      <c r="J664" s="18">
        <v>60.92</v>
      </c>
      <c r="K664" s="18">
        <f t="shared" si="189"/>
        <v>100</v>
      </c>
      <c r="L664" s="18">
        <f t="shared" si="190"/>
        <v>137.08370837083709</v>
      </c>
      <c r="M664" s="58"/>
    </row>
    <row r="665" spans="1:13" ht="30">
      <c r="A665" s="58"/>
      <c r="B665" s="58"/>
      <c r="C665" s="15" t="s">
        <v>140</v>
      </c>
      <c r="D665" s="18">
        <v>24.16</v>
      </c>
      <c r="E665" s="18">
        <v>25.51</v>
      </c>
      <c r="F665" s="18" t="s">
        <v>27</v>
      </c>
      <c r="G665" s="18">
        <v>100</v>
      </c>
      <c r="H665" s="18">
        <f t="shared" si="186"/>
        <v>105.58774834437085</v>
      </c>
      <c r="I665" s="18">
        <v>25.51</v>
      </c>
      <c r="J665" s="18">
        <v>26.89</v>
      </c>
      <c r="K665" s="18">
        <f t="shared" si="189"/>
        <v>100</v>
      </c>
      <c r="L665" s="18">
        <f t="shared" si="190"/>
        <v>105.40964327714622</v>
      </c>
      <c r="M665" s="58"/>
    </row>
    <row r="666" spans="1:13">
      <c r="A666" s="58"/>
      <c r="B666" s="58"/>
      <c r="C666" s="15" t="s">
        <v>92</v>
      </c>
      <c r="D666" s="18">
        <v>67.489999999999995</v>
      </c>
      <c r="E666" s="18">
        <v>67.489999999999995</v>
      </c>
      <c r="F666" s="18" t="s">
        <v>27</v>
      </c>
      <c r="G666" s="18">
        <v>100</v>
      </c>
      <c r="H666" s="18">
        <f t="shared" si="186"/>
        <v>100</v>
      </c>
      <c r="I666" s="18">
        <v>67.489999999999995</v>
      </c>
      <c r="J666" s="18">
        <v>68.819999999999993</v>
      </c>
      <c r="K666" s="18">
        <f t="shared" si="189"/>
        <v>100</v>
      </c>
      <c r="L666" s="18">
        <f t="shared" si="190"/>
        <v>101.97066232034375</v>
      </c>
      <c r="M666" s="58"/>
    </row>
    <row r="667" spans="1:13" ht="30">
      <c r="A667" s="58"/>
      <c r="B667" s="58"/>
      <c r="C667" s="15" t="s">
        <v>141</v>
      </c>
      <c r="D667" s="18">
        <v>21.48</v>
      </c>
      <c r="E667" s="18">
        <v>22.68</v>
      </c>
      <c r="F667" s="18" t="s">
        <v>27</v>
      </c>
      <c r="G667" s="18">
        <v>100</v>
      </c>
      <c r="H667" s="18">
        <f t="shared" si="186"/>
        <v>105.58659217877096</v>
      </c>
      <c r="I667" s="18">
        <v>22.68</v>
      </c>
      <c r="J667" s="18">
        <v>23.9</v>
      </c>
      <c r="K667" s="18">
        <f t="shared" si="189"/>
        <v>100</v>
      </c>
      <c r="L667" s="18">
        <f t="shared" si="190"/>
        <v>105.37918871252204</v>
      </c>
      <c r="M667" s="58"/>
    </row>
    <row r="668" spans="1:13" ht="30">
      <c r="A668" s="58"/>
      <c r="B668" s="58"/>
      <c r="C668" s="15" t="s">
        <v>143</v>
      </c>
      <c r="D668" s="18">
        <v>36.340000000000003</v>
      </c>
      <c r="E668" s="18">
        <v>41.96</v>
      </c>
      <c r="F668" s="18" t="s">
        <v>27</v>
      </c>
      <c r="G668" s="18">
        <v>100</v>
      </c>
      <c r="H668" s="18">
        <f t="shared" si="186"/>
        <v>115.46505228398458</v>
      </c>
      <c r="I668" s="18">
        <v>41.96</v>
      </c>
      <c r="J668" s="18">
        <v>42.43</v>
      </c>
      <c r="K668" s="18">
        <f t="shared" si="189"/>
        <v>100</v>
      </c>
      <c r="L668" s="18">
        <f t="shared" si="190"/>
        <v>101.12011439466157</v>
      </c>
      <c r="M668" s="58"/>
    </row>
    <row r="669" spans="1:13" ht="45">
      <c r="A669" s="58"/>
      <c r="B669" s="58"/>
      <c r="C669" s="15" t="s">
        <v>142</v>
      </c>
      <c r="D669" s="18">
        <v>11.03</v>
      </c>
      <c r="E669" s="18">
        <v>11.65</v>
      </c>
      <c r="F669" s="18" t="s">
        <v>27</v>
      </c>
      <c r="G669" s="18">
        <v>100</v>
      </c>
      <c r="H669" s="18">
        <f t="shared" si="186"/>
        <v>105.62103354487762</v>
      </c>
      <c r="I669" s="18">
        <v>11.65</v>
      </c>
      <c r="J669" s="18">
        <v>12.28</v>
      </c>
      <c r="K669" s="18">
        <f t="shared" si="189"/>
        <v>100</v>
      </c>
      <c r="L669" s="18">
        <f t="shared" si="190"/>
        <v>105.40772532188841</v>
      </c>
      <c r="M669" s="58"/>
    </row>
    <row r="670" spans="1:13" ht="30">
      <c r="A670" s="58"/>
      <c r="B670" s="58"/>
      <c r="C670" s="15" t="s">
        <v>95</v>
      </c>
      <c r="D670" s="18">
        <v>33.590000000000003</v>
      </c>
      <c r="E670" s="18">
        <v>51.36</v>
      </c>
      <c r="F670" s="18" t="s">
        <v>27</v>
      </c>
      <c r="G670" s="18">
        <v>100</v>
      </c>
      <c r="H670" s="18">
        <f t="shared" si="186"/>
        <v>152.90264959809465</v>
      </c>
      <c r="I670" s="18">
        <v>51.36</v>
      </c>
      <c r="J670" s="18">
        <v>67.040000000000006</v>
      </c>
      <c r="K670" s="18">
        <f t="shared" si="189"/>
        <v>100</v>
      </c>
      <c r="L670" s="18">
        <f t="shared" si="190"/>
        <v>130.52959501557632</v>
      </c>
      <c r="M670" s="58"/>
    </row>
    <row r="671" spans="1:13" ht="30">
      <c r="A671" s="59"/>
      <c r="B671" s="59"/>
      <c r="C671" s="19" t="s">
        <v>144</v>
      </c>
      <c r="D671" s="18">
        <v>21.07</v>
      </c>
      <c r="E671" s="18">
        <v>22.25</v>
      </c>
      <c r="F671" s="18" t="s">
        <v>27</v>
      </c>
      <c r="G671" s="18">
        <v>100</v>
      </c>
      <c r="H671" s="18">
        <f t="shared" si="186"/>
        <v>105.60037968675842</v>
      </c>
      <c r="I671" s="18">
        <v>22.25</v>
      </c>
      <c r="J671" s="18">
        <v>23.45</v>
      </c>
      <c r="K671" s="18">
        <f t="shared" si="189"/>
        <v>100</v>
      </c>
      <c r="L671" s="18">
        <f t="shared" si="190"/>
        <v>105.3932584269663</v>
      </c>
      <c r="M671" s="58"/>
    </row>
    <row r="672" spans="1:13" ht="15" customHeight="1">
      <c r="A672" s="57">
        <v>6</v>
      </c>
      <c r="B672" s="57" t="s">
        <v>41</v>
      </c>
      <c r="C672" s="15" t="s">
        <v>18</v>
      </c>
      <c r="D672" s="18">
        <v>23.41</v>
      </c>
      <c r="E672" s="18">
        <v>30.11</v>
      </c>
      <c r="F672" s="18" t="s">
        <v>27</v>
      </c>
      <c r="G672" s="18">
        <v>100</v>
      </c>
      <c r="H672" s="18">
        <f t="shared" si="186"/>
        <v>128.62024775736865</v>
      </c>
      <c r="I672" s="18">
        <v>30.11</v>
      </c>
      <c r="J672" s="18">
        <v>31</v>
      </c>
      <c r="K672" s="18">
        <f t="shared" ref="K672:K681" si="191">I672/E672*100</f>
        <v>100</v>
      </c>
      <c r="L672" s="18">
        <f t="shared" ref="L672:L681" si="192">J672/I672*100</f>
        <v>102.95582862836268</v>
      </c>
      <c r="M672" s="58"/>
    </row>
    <row r="673" spans="1:13">
      <c r="A673" s="59"/>
      <c r="B673" s="59"/>
      <c r="C673" s="19" t="s">
        <v>19</v>
      </c>
      <c r="D673" s="18">
        <v>28.12</v>
      </c>
      <c r="E673" s="18">
        <v>30.46</v>
      </c>
      <c r="F673" s="18" t="s">
        <v>27</v>
      </c>
      <c r="G673" s="18">
        <v>100</v>
      </c>
      <c r="H673" s="18">
        <f t="shared" si="186"/>
        <v>108.32147937411096</v>
      </c>
      <c r="I673" s="18">
        <v>30.46</v>
      </c>
      <c r="J673" s="18">
        <v>31.68</v>
      </c>
      <c r="K673" s="18">
        <f t="shared" si="191"/>
        <v>100</v>
      </c>
      <c r="L673" s="18">
        <f t="shared" si="192"/>
        <v>104.00525279054497</v>
      </c>
      <c r="M673" s="58"/>
    </row>
    <row r="674" spans="1:13" ht="15" customHeight="1">
      <c r="A674" s="57">
        <v>7</v>
      </c>
      <c r="B674" s="57" t="s">
        <v>361</v>
      </c>
      <c r="C674" s="15" t="s">
        <v>18</v>
      </c>
      <c r="D674" s="18">
        <v>37.659999999999997</v>
      </c>
      <c r="E674" s="18">
        <v>44.17</v>
      </c>
      <c r="F674" s="18" t="s">
        <v>27</v>
      </c>
      <c r="G674" s="18">
        <v>100</v>
      </c>
      <c r="H674" s="18">
        <f t="shared" si="186"/>
        <v>117.28624535315986</v>
      </c>
      <c r="I674" s="18">
        <v>44.17</v>
      </c>
      <c r="J674" s="18">
        <v>60.9</v>
      </c>
      <c r="K674" s="18">
        <f t="shared" si="191"/>
        <v>100</v>
      </c>
      <c r="L674" s="18">
        <f t="shared" si="192"/>
        <v>137.87638668779715</v>
      </c>
      <c r="M674" s="58"/>
    </row>
    <row r="675" spans="1:13" ht="30">
      <c r="A675" s="58"/>
      <c r="B675" s="58"/>
      <c r="C675" s="15" t="s">
        <v>61</v>
      </c>
      <c r="D675" s="18">
        <v>27.81</v>
      </c>
      <c r="E675" s="18">
        <v>28.92</v>
      </c>
      <c r="F675" s="18" t="s">
        <v>27</v>
      </c>
      <c r="G675" s="18">
        <v>100</v>
      </c>
      <c r="H675" s="18">
        <f t="shared" si="186"/>
        <v>103.99137001078749</v>
      </c>
      <c r="I675" s="18">
        <v>28.92</v>
      </c>
      <c r="J675" s="18">
        <v>30.49</v>
      </c>
      <c r="K675" s="18">
        <f t="shared" si="191"/>
        <v>100</v>
      </c>
      <c r="L675" s="18">
        <f t="shared" si="192"/>
        <v>105.42876901798061</v>
      </c>
      <c r="M675" s="58"/>
    </row>
    <row r="676" spans="1:13">
      <c r="A676" s="58"/>
      <c r="B676" s="58"/>
      <c r="C676" s="15" t="s">
        <v>19</v>
      </c>
      <c r="D676" s="18">
        <v>11.36</v>
      </c>
      <c r="E676" s="18">
        <v>11.41</v>
      </c>
      <c r="F676" s="18" t="s">
        <v>27</v>
      </c>
      <c r="G676" s="18">
        <v>100</v>
      </c>
      <c r="H676" s="18">
        <f t="shared" si="186"/>
        <v>100.44014084507043</v>
      </c>
      <c r="I676" s="18">
        <v>11.41</v>
      </c>
      <c r="J676" s="18">
        <v>11.68</v>
      </c>
      <c r="K676" s="18">
        <f t="shared" si="191"/>
        <v>100</v>
      </c>
      <c r="L676" s="18">
        <f t="shared" si="192"/>
        <v>102.36634531113057</v>
      </c>
      <c r="M676" s="58"/>
    </row>
    <row r="677" spans="1:13" ht="30">
      <c r="A677" s="58"/>
      <c r="B677" s="58"/>
      <c r="C677" s="19" t="s">
        <v>124</v>
      </c>
      <c r="D677" s="18">
        <v>10.5</v>
      </c>
      <c r="E677" s="18">
        <v>11.08</v>
      </c>
      <c r="F677" s="18" t="s">
        <v>27</v>
      </c>
      <c r="G677" s="18">
        <v>100</v>
      </c>
      <c r="H677" s="18">
        <f t="shared" si="186"/>
        <v>105.52380952380953</v>
      </c>
      <c r="I677" s="18">
        <v>11.08</v>
      </c>
      <c r="J677" s="18">
        <v>11.68</v>
      </c>
      <c r="K677" s="18">
        <f t="shared" si="191"/>
        <v>100</v>
      </c>
      <c r="L677" s="18">
        <f t="shared" si="192"/>
        <v>105.41516245487364</v>
      </c>
      <c r="M677" s="58"/>
    </row>
    <row r="678" spans="1:13">
      <c r="A678" s="58"/>
      <c r="B678" s="58"/>
      <c r="C678" s="15" t="s">
        <v>18</v>
      </c>
      <c r="D678" s="18">
        <v>40.700000000000003</v>
      </c>
      <c r="E678" s="18">
        <v>40.700000000000003</v>
      </c>
      <c r="F678" s="18" t="s">
        <v>27</v>
      </c>
      <c r="G678" s="18">
        <v>93.391463974300152</v>
      </c>
      <c r="H678" s="18">
        <f t="shared" si="186"/>
        <v>100</v>
      </c>
      <c r="I678" s="18">
        <v>40.700000000000003</v>
      </c>
      <c r="J678" s="18">
        <v>41.09</v>
      </c>
      <c r="K678" s="18">
        <f t="shared" si="191"/>
        <v>100</v>
      </c>
      <c r="L678" s="18">
        <f t="shared" si="192"/>
        <v>100.95823095823096</v>
      </c>
      <c r="M678" s="58"/>
    </row>
    <row r="679" spans="1:13" ht="30">
      <c r="A679" s="58"/>
      <c r="B679" s="58"/>
      <c r="C679" s="15" t="s">
        <v>61</v>
      </c>
      <c r="D679" s="18">
        <v>27.71</v>
      </c>
      <c r="E679" s="18">
        <v>29.26</v>
      </c>
      <c r="F679" s="18" t="s">
        <v>27</v>
      </c>
      <c r="G679" s="18">
        <v>100</v>
      </c>
      <c r="H679" s="18">
        <f t="shared" si="186"/>
        <v>105.59364850234572</v>
      </c>
      <c r="I679" s="18">
        <v>29.26</v>
      </c>
      <c r="J679" s="18">
        <v>30.84</v>
      </c>
      <c r="K679" s="18">
        <f t="shared" si="191"/>
        <v>100</v>
      </c>
      <c r="L679" s="18">
        <f t="shared" si="192"/>
        <v>105.39986329460014</v>
      </c>
      <c r="M679" s="58"/>
    </row>
    <row r="680" spans="1:13">
      <c r="A680" s="58"/>
      <c r="B680" s="58"/>
      <c r="C680" s="15" t="s">
        <v>19</v>
      </c>
      <c r="D680" s="18">
        <v>25.64</v>
      </c>
      <c r="E680" s="18">
        <v>27.5</v>
      </c>
      <c r="F680" s="18" t="s">
        <v>27</v>
      </c>
      <c r="G680" s="18">
        <v>100</v>
      </c>
      <c r="H680" s="18">
        <f>E680/D680*100</f>
        <v>107.25429017160685</v>
      </c>
      <c r="I680" s="18">
        <v>27.5</v>
      </c>
      <c r="J680" s="18">
        <v>27.5</v>
      </c>
      <c r="K680" s="18">
        <f t="shared" si="191"/>
        <v>100</v>
      </c>
      <c r="L680" s="18">
        <f t="shared" si="192"/>
        <v>100</v>
      </c>
      <c r="M680" s="58"/>
    </row>
    <row r="681" spans="1:13" ht="30">
      <c r="A681" s="59"/>
      <c r="B681" s="59"/>
      <c r="C681" s="19" t="s">
        <v>124</v>
      </c>
      <c r="D681" s="18">
        <v>13.35</v>
      </c>
      <c r="E681" s="18">
        <v>14.09</v>
      </c>
      <c r="F681" s="18" t="s">
        <v>27</v>
      </c>
      <c r="G681" s="18">
        <v>100</v>
      </c>
      <c r="H681" s="18">
        <f t="shared" si="186"/>
        <v>105.54307116104869</v>
      </c>
      <c r="I681" s="18">
        <v>14.09</v>
      </c>
      <c r="J681" s="18">
        <v>14.86</v>
      </c>
      <c r="K681" s="18">
        <f t="shared" si="191"/>
        <v>100</v>
      </c>
      <c r="L681" s="18">
        <f t="shared" si="192"/>
        <v>105.46486870120653</v>
      </c>
      <c r="M681" s="59"/>
    </row>
    <row r="682" spans="1:13" ht="15" customHeight="1">
      <c r="A682" s="57">
        <v>8</v>
      </c>
      <c r="B682" s="57" t="s">
        <v>266</v>
      </c>
      <c r="C682" s="15" t="s">
        <v>18</v>
      </c>
      <c r="D682" s="18">
        <v>35.24</v>
      </c>
      <c r="E682" s="18">
        <v>35.24</v>
      </c>
      <c r="F682" s="18" t="s">
        <v>27</v>
      </c>
      <c r="G682" s="18">
        <v>100</v>
      </c>
      <c r="H682" s="18">
        <f t="shared" si="186"/>
        <v>100</v>
      </c>
      <c r="I682" s="18">
        <v>35.24</v>
      </c>
      <c r="J682" s="18">
        <v>37.15</v>
      </c>
      <c r="K682" s="18">
        <f t="shared" ref="K682:K685" si="193">I682/E682*100</f>
        <v>100</v>
      </c>
      <c r="L682" s="18">
        <f t="shared" ref="L682:L685" si="194">J682/I682*100</f>
        <v>105.41997729852439</v>
      </c>
      <c r="M682" s="57" t="s">
        <v>442</v>
      </c>
    </row>
    <row r="683" spans="1:13" ht="30">
      <c r="A683" s="58"/>
      <c r="B683" s="58"/>
      <c r="C683" s="15" t="s">
        <v>214</v>
      </c>
      <c r="D683" s="18">
        <v>35.24</v>
      </c>
      <c r="E683" s="18">
        <v>35.24</v>
      </c>
      <c r="F683" s="18" t="s">
        <v>27</v>
      </c>
      <c r="G683" s="18">
        <v>100</v>
      </c>
      <c r="H683" s="18">
        <f t="shared" si="186"/>
        <v>100</v>
      </c>
      <c r="I683" s="18">
        <v>35.24</v>
      </c>
      <c r="J683" s="18">
        <v>37.15</v>
      </c>
      <c r="K683" s="18">
        <f t="shared" si="193"/>
        <v>100</v>
      </c>
      <c r="L683" s="18">
        <f t="shared" si="194"/>
        <v>105.41997729852439</v>
      </c>
      <c r="M683" s="58"/>
    </row>
    <row r="684" spans="1:13">
      <c r="A684" s="58"/>
      <c r="B684" s="58"/>
      <c r="C684" s="15" t="s">
        <v>19</v>
      </c>
      <c r="D684" s="18">
        <v>17.420000000000002</v>
      </c>
      <c r="E684" s="18">
        <v>17.420000000000002</v>
      </c>
      <c r="F684" s="18" t="s">
        <v>27</v>
      </c>
      <c r="G684" s="18">
        <v>100</v>
      </c>
      <c r="H684" s="18">
        <f t="shared" si="186"/>
        <v>100</v>
      </c>
      <c r="I684" s="18">
        <v>17.420000000000002</v>
      </c>
      <c r="J684" s="18">
        <v>19.25</v>
      </c>
      <c r="K684" s="18">
        <f t="shared" si="193"/>
        <v>100</v>
      </c>
      <c r="L684" s="18">
        <f t="shared" si="194"/>
        <v>110.50516647531572</v>
      </c>
      <c r="M684" s="58"/>
    </row>
    <row r="685" spans="1:13" ht="45.75" customHeight="1">
      <c r="A685" s="59"/>
      <c r="B685" s="59"/>
      <c r="C685" s="15" t="s">
        <v>215</v>
      </c>
      <c r="D685" s="18">
        <v>17.420000000000002</v>
      </c>
      <c r="E685" s="18">
        <v>17.420000000000002</v>
      </c>
      <c r="F685" s="18" t="s">
        <v>27</v>
      </c>
      <c r="G685" s="18">
        <v>100</v>
      </c>
      <c r="H685" s="18">
        <f t="shared" si="186"/>
        <v>100</v>
      </c>
      <c r="I685" s="18">
        <v>17.420000000000002</v>
      </c>
      <c r="J685" s="18">
        <v>18.36</v>
      </c>
      <c r="K685" s="18">
        <f t="shared" si="193"/>
        <v>100</v>
      </c>
      <c r="L685" s="18">
        <f t="shared" si="194"/>
        <v>105.39609644087255</v>
      </c>
      <c r="M685" s="59"/>
    </row>
    <row r="686" spans="1:13" ht="30" customHeight="1">
      <c r="A686" s="57">
        <v>9</v>
      </c>
      <c r="B686" s="57" t="s">
        <v>165</v>
      </c>
      <c r="C686" s="15" t="s">
        <v>89</v>
      </c>
      <c r="D686" s="18">
        <v>32.93</v>
      </c>
      <c r="E686" s="18">
        <v>36.090000000000003</v>
      </c>
      <c r="F686" s="18" t="s">
        <v>27</v>
      </c>
      <c r="G686" s="18">
        <v>100</v>
      </c>
      <c r="H686" s="18">
        <f t="shared" si="186"/>
        <v>109.59611296689951</v>
      </c>
      <c r="I686" s="18">
        <v>36.090000000000003</v>
      </c>
      <c r="J686" s="18">
        <v>54.13</v>
      </c>
      <c r="K686" s="18">
        <f>I686/E686*100</f>
        <v>100</v>
      </c>
      <c r="L686" s="18">
        <f>J686/I686*100</f>
        <v>149.98614574674426</v>
      </c>
      <c r="M686" s="57" t="s">
        <v>442</v>
      </c>
    </row>
    <row r="687" spans="1:13" ht="45">
      <c r="A687" s="58"/>
      <c r="B687" s="58"/>
      <c r="C687" s="15" t="s">
        <v>362</v>
      </c>
      <c r="D687" s="18">
        <v>30.55</v>
      </c>
      <c r="E687" s="18">
        <v>32.26</v>
      </c>
      <c r="F687" s="18" t="s">
        <v>27</v>
      </c>
      <c r="G687" s="18">
        <v>100</v>
      </c>
      <c r="H687" s="18">
        <f t="shared" si="186"/>
        <v>105.59738134206218</v>
      </c>
      <c r="I687" s="18">
        <v>32.26</v>
      </c>
      <c r="J687" s="18">
        <v>34.200000000000003</v>
      </c>
      <c r="K687" s="18">
        <f>I687/E687*100</f>
        <v>100</v>
      </c>
      <c r="L687" s="18">
        <f>J687/I687*100</f>
        <v>106.01363918164913</v>
      </c>
      <c r="M687" s="58"/>
    </row>
    <row r="688" spans="1:13" ht="30">
      <c r="A688" s="58"/>
      <c r="B688" s="58"/>
      <c r="C688" s="15" t="s">
        <v>88</v>
      </c>
      <c r="D688" s="18">
        <v>43.42</v>
      </c>
      <c r="E688" s="18">
        <v>50.26</v>
      </c>
      <c r="F688" s="18" t="s">
        <v>27</v>
      </c>
      <c r="G688" s="18">
        <v>100</v>
      </c>
      <c r="H688" s="18">
        <f t="shared" si="186"/>
        <v>115.75310916628281</v>
      </c>
      <c r="I688" s="18">
        <v>50.26</v>
      </c>
      <c r="J688" s="18">
        <v>61.12</v>
      </c>
      <c r="K688" s="18">
        <f t="shared" ref="K688:K693" si="195">I688/E688*100</f>
        <v>100</v>
      </c>
      <c r="L688" s="18">
        <f t="shared" ref="L688:L693" si="196">J688/I688*100</f>
        <v>121.60764027059292</v>
      </c>
      <c r="M688" s="58"/>
    </row>
    <row r="689" spans="1:13" ht="45">
      <c r="A689" s="58"/>
      <c r="B689" s="58"/>
      <c r="C689" s="15" t="s">
        <v>363</v>
      </c>
      <c r="D689" s="18">
        <v>38.24</v>
      </c>
      <c r="E689" s="18">
        <v>40.380000000000003</v>
      </c>
      <c r="F689" s="18" t="s">
        <v>27</v>
      </c>
      <c r="G689" s="18">
        <v>100</v>
      </c>
      <c r="H689" s="18">
        <f t="shared" si="186"/>
        <v>105.59623430962344</v>
      </c>
      <c r="I689" s="18">
        <v>40.380000000000003</v>
      </c>
      <c r="J689" s="18">
        <v>42.56</v>
      </c>
      <c r="K689" s="18">
        <f t="shared" si="195"/>
        <v>100</v>
      </c>
      <c r="L689" s="18">
        <f t="shared" si="196"/>
        <v>105.39871223377911</v>
      </c>
      <c r="M689" s="58"/>
    </row>
    <row r="690" spans="1:13" ht="30">
      <c r="A690" s="58"/>
      <c r="B690" s="58"/>
      <c r="C690" s="15" t="s">
        <v>93</v>
      </c>
      <c r="D690" s="18">
        <v>28.53</v>
      </c>
      <c r="E690" s="18">
        <v>30.69</v>
      </c>
      <c r="F690" s="18" t="s">
        <v>27</v>
      </c>
      <c r="G690" s="18">
        <v>100</v>
      </c>
      <c r="H690" s="18">
        <f t="shared" si="186"/>
        <v>107.57097791798107</v>
      </c>
      <c r="I690" s="18">
        <v>30.69</v>
      </c>
      <c r="J690" s="18">
        <v>39.08</v>
      </c>
      <c r="K690" s="18">
        <f t="shared" si="195"/>
        <v>100</v>
      </c>
      <c r="L690" s="18">
        <f t="shared" si="196"/>
        <v>127.33789507983056</v>
      </c>
      <c r="M690" s="58"/>
    </row>
    <row r="691" spans="1:13" ht="45">
      <c r="A691" s="58"/>
      <c r="B691" s="58"/>
      <c r="C691" s="15" t="s">
        <v>364</v>
      </c>
      <c r="D691" s="18">
        <v>21.55</v>
      </c>
      <c r="E691" s="18">
        <v>22.76</v>
      </c>
      <c r="F691" s="18" t="s">
        <v>27</v>
      </c>
      <c r="G691" s="18">
        <v>100</v>
      </c>
      <c r="H691" s="18">
        <f t="shared" si="186"/>
        <v>105.61484918793505</v>
      </c>
      <c r="I691" s="18">
        <v>22.76</v>
      </c>
      <c r="J691" s="18">
        <v>23.99</v>
      </c>
      <c r="K691" s="18">
        <f t="shared" si="195"/>
        <v>100</v>
      </c>
      <c r="L691" s="18">
        <f t="shared" si="196"/>
        <v>105.40421792618628</v>
      </c>
      <c r="M691" s="58"/>
    </row>
    <row r="692" spans="1:13" ht="30">
      <c r="A692" s="58"/>
      <c r="B692" s="58"/>
      <c r="C692" s="15" t="s">
        <v>94</v>
      </c>
      <c r="D692" s="18">
        <v>31.88</v>
      </c>
      <c r="E692" s="18">
        <v>37.020000000000003</v>
      </c>
      <c r="F692" s="18" t="s">
        <v>27</v>
      </c>
      <c r="G692" s="18">
        <v>100</v>
      </c>
      <c r="H692" s="18">
        <f t="shared" si="186"/>
        <v>116.12296110414053</v>
      </c>
      <c r="I692" s="18">
        <v>37.020000000000003</v>
      </c>
      <c r="J692" s="18">
        <v>50.18</v>
      </c>
      <c r="K692" s="18">
        <f t="shared" si="195"/>
        <v>100</v>
      </c>
      <c r="L692" s="18">
        <f t="shared" si="196"/>
        <v>135.54835224203131</v>
      </c>
      <c r="M692" s="58"/>
    </row>
    <row r="693" spans="1:13" ht="45">
      <c r="A693" s="59"/>
      <c r="B693" s="59"/>
      <c r="C693" s="15" t="s">
        <v>365</v>
      </c>
      <c r="D693" s="18">
        <v>19.170000000000002</v>
      </c>
      <c r="E693" s="18">
        <v>20.25</v>
      </c>
      <c r="F693" s="18" t="s">
        <v>27</v>
      </c>
      <c r="G693" s="18">
        <v>100</v>
      </c>
      <c r="H693" s="18">
        <f t="shared" si="186"/>
        <v>105.63380281690141</v>
      </c>
      <c r="I693" s="18">
        <v>20.25</v>
      </c>
      <c r="J693" s="18">
        <v>21.34</v>
      </c>
      <c r="K693" s="18">
        <f t="shared" si="195"/>
        <v>100</v>
      </c>
      <c r="L693" s="18">
        <f t="shared" si="196"/>
        <v>105.38271604938272</v>
      </c>
      <c r="M693" s="59"/>
    </row>
    <row r="694" spans="1:13" ht="15" customHeight="1">
      <c r="A694" s="63" t="s">
        <v>3</v>
      </c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5"/>
    </row>
    <row r="695" spans="1:13" ht="45">
      <c r="A695" s="15">
        <v>1</v>
      </c>
      <c r="B695" s="15" t="s">
        <v>276</v>
      </c>
      <c r="C695" s="15" t="s">
        <v>18</v>
      </c>
      <c r="D695" s="18">
        <v>7.76</v>
      </c>
      <c r="E695" s="18">
        <v>9.01</v>
      </c>
      <c r="F695" s="18" t="s">
        <v>27</v>
      </c>
      <c r="G695" s="22" t="s">
        <v>27</v>
      </c>
      <c r="H695" s="32">
        <f>E695/D695*100</f>
        <v>116.10824742268042</v>
      </c>
      <c r="I695" s="18">
        <v>7.48</v>
      </c>
      <c r="J695" s="31">
        <v>7.48</v>
      </c>
      <c r="K695" s="44">
        <f t="shared" ref="K695:K700" si="197">I695/E695</f>
        <v>0.83018867924528306</v>
      </c>
      <c r="L695" s="51">
        <f t="shared" ref="L695:L700" si="198">J695/I695</f>
        <v>1</v>
      </c>
      <c r="M695" s="15" t="s">
        <v>438</v>
      </c>
    </row>
    <row r="696" spans="1:13" ht="45" customHeight="1">
      <c r="A696" s="15">
        <v>2</v>
      </c>
      <c r="B696" s="15" t="s">
        <v>200</v>
      </c>
      <c r="C696" s="15" t="s">
        <v>19</v>
      </c>
      <c r="D696" s="18">
        <v>13.22</v>
      </c>
      <c r="E696" s="18">
        <v>13.23</v>
      </c>
      <c r="F696" s="18" t="s">
        <v>27</v>
      </c>
      <c r="G696" s="22">
        <v>100</v>
      </c>
      <c r="H696" s="22">
        <f>E696/D696*100</f>
        <v>100.07564296520424</v>
      </c>
      <c r="I696" s="18">
        <v>12.4</v>
      </c>
      <c r="J696" s="18">
        <v>12.4</v>
      </c>
      <c r="K696" s="37">
        <f t="shared" si="197"/>
        <v>0.93726379440665153</v>
      </c>
      <c r="L696" s="37">
        <f t="shared" si="198"/>
        <v>1</v>
      </c>
      <c r="M696" s="57" t="s">
        <v>409</v>
      </c>
    </row>
    <row r="697" spans="1:13" ht="15" customHeight="1">
      <c r="A697" s="57">
        <v>3</v>
      </c>
      <c r="B697" s="57" t="s">
        <v>299</v>
      </c>
      <c r="C697" s="15" t="s">
        <v>18</v>
      </c>
      <c r="D697" s="18">
        <v>33.82</v>
      </c>
      <c r="E697" s="18">
        <v>33.82</v>
      </c>
      <c r="F697" s="18" t="s">
        <v>27</v>
      </c>
      <c r="G697" s="22">
        <v>100</v>
      </c>
      <c r="H697" s="22">
        <f t="shared" ref="H697:H713" si="199">E697/D697*100</f>
        <v>100</v>
      </c>
      <c r="I697" s="18">
        <v>33.82</v>
      </c>
      <c r="J697" s="18">
        <v>34.950000000000003</v>
      </c>
      <c r="K697" s="37">
        <f t="shared" si="197"/>
        <v>1</v>
      </c>
      <c r="L697" s="37">
        <f t="shared" si="198"/>
        <v>1.0334121821407452</v>
      </c>
      <c r="M697" s="58"/>
    </row>
    <row r="698" spans="1:13">
      <c r="A698" s="58"/>
      <c r="B698" s="58"/>
      <c r="C698" s="15" t="s">
        <v>19</v>
      </c>
      <c r="D698" s="18">
        <v>28.96</v>
      </c>
      <c r="E698" s="18">
        <v>28.96</v>
      </c>
      <c r="F698" s="18" t="s">
        <v>27</v>
      </c>
      <c r="G698" s="22">
        <v>100</v>
      </c>
      <c r="H698" s="22">
        <f t="shared" si="199"/>
        <v>100</v>
      </c>
      <c r="I698" s="18">
        <v>28.96</v>
      </c>
      <c r="J698" s="18">
        <v>29.53</v>
      </c>
      <c r="K698" s="37">
        <f t="shared" si="197"/>
        <v>1</v>
      </c>
      <c r="L698" s="37">
        <f t="shared" si="198"/>
        <v>1.0196823204419889</v>
      </c>
      <c r="M698" s="58"/>
    </row>
    <row r="699" spans="1:13" ht="30">
      <c r="A699" s="58"/>
      <c r="B699" s="58"/>
      <c r="C699" s="15" t="s">
        <v>202</v>
      </c>
      <c r="D699" s="18">
        <v>33.82</v>
      </c>
      <c r="E699" s="18">
        <f>E697</f>
        <v>33.82</v>
      </c>
      <c r="F699" s="18" t="s">
        <v>27</v>
      </c>
      <c r="G699" s="22">
        <v>100</v>
      </c>
      <c r="H699" s="22">
        <f t="shared" si="199"/>
        <v>100</v>
      </c>
      <c r="I699" s="18">
        <f>I697</f>
        <v>33.82</v>
      </c>
      <c r="J699" s="18">
        <v>34.950000000000003</v>
      </c>
      <c r="K699" s="37">
        <f t="shared" si="197"/>
        <v>1</v>
      </c>
      <c r="L699" s="37">
        <f t="shared" si="198"/>
        <v>1.0334121821407452</v>
      </c>
      <c r="M699" s="58"/>
    </row>
    <row r="700" spans="1:13" s="3" customFormat="1" ht="30">
      <c r="A700" s="59"/>
      <c r="B700" s="59"/>
      <c r="C700" s="15" t="s">
        <v>203</v>
      </c>
      <c r="D700" s="18">
        <v>28.96</v>
      </c>
      <c r="E700" s="18">
        <f>E698</f>
        <v>28.96</v>
      </c>
      <c r="F700" s="18" t="s">
        <v>27</v>
      </c>
      <c r="G700" s="22">
        <v>100</v>
      </c>
      <c r="H700" s="22">
        <f t="shared" si="199"/>
        <v>100</v>
      </c>
      <c r="I700" s="18">
        <f>I698</f>
        <v>28.96</v>
      </c>
      <c r="J700" s="18">
        <v>29.53</v>
      </c>
      <c r="K700" s="37">
        <f t="shared" si="197"/>
        <v>1</v>
      </c>
      <c r="L700" s="37">
        <f t="shared" si="198"/>
        <v>1.0196823204419889</v>
      </c>
      <c r="M700" s="59"/>
    </row>
    <row r="701" spans="1:13" ht="15" customHeight="1">
      <c r="A701" s="57">
        <v>4</v>
      </c>
      <c r="B701" s="57" t="s">
        <v>298</v>
      </c>
      <c r="C701" s="15" t="s">
        <v>86</v>
      </c>
      <c r="D701" s="18" t="s">
        <v>27</v>
      </c>
      <c r="E701" s="18" t="s">
        <v>27</v>
      </c>
      <c r="F701" s="18" t="s">
        <v>27</v>
      </c>
      <c r="G701" s="22" t="s">
        <v>27</v>
      </c>
      <c r="H701" s="22" t="s">
        <v>27</v>
      </c>
      <c r="I701" s="18" t="s">
        <v>27</v>
      </c>
      <c r="J701" s="18" t="s">
        <v>27</v>
      </c>
      <c r="K701" s="18" t="s">
        <v>27</v>
      </c>
      <c r="L701" s="52" t="s">
        <v>27</v>
      </c>
      <c r="M701" s="57" t="s">
        <v>27</v>
      </c>
    </row>
    <row r="702" spans="1:13">
      <c r="A702" s="59"/>
      <c r="B702" s="59"/>
      <c r="C702" s="15" t="s">
        <v>87</v>
      </c>
      <c r="D702" s="18" t="s">
        <v>27</v>
      </c>
      <c r="E702" s="18" t="s">
        <v>27</v>
      </c>
      <c r="F702" s="18" t="s">
        <v>27</v>
      </c>
      <c r="G702" s="22" t="s">
        <v>27</v>
      </c>
      <c r="H702" s="22" t="s">
        <v>27</v>
      </c>
      <c r="I702" s="18" t="s">
        <v>27</v>
      </c>
      <c r="J702" s="18" t="s">
        <v>27</v>
      </c>
      <c r="K702" s="18" t="s">
        <v>27</v>
      </c>
      <c r="L702" s="52" t="s">
        <v>27</v>
      </c>
      <c r="M702" s="59"/>
    </row>
    <row r="703" spans="1:13" ht="15" customHeight="1">
      <c r="A703" s="57">
        <v>5</v>
      </c>
      <c r="B703" s="57" t="s">
        <v>10</v>
      </c>
      <c r="C703" s="15" t="s">
        <v>18</v>
      </c>
      <c r="D703" s="18">
        <v>15.55</v>
      </c>
      <c r="E703" s="18">
        <v>16.18</v>
      </c>
      <c r="F703" s="18" t="s">
        <v>27</v>
      </c>
      <c r="G703" s="22">
        <v>100</v>
      </c>
      <c r="H703" s="22">
        <f t="shared" si="199"/>
        <v>104.05144694533762</v>
      </c>
      <c r="I703" s="18">
        <v>16.18</v>
      </c>
      <c r="J703" s="18">
        <v>16.89</v>
      </c>
      <c r="K703" s="37">
        <f t="shared" ref="K703:K709" si="200">I703/E703</f>
        <v>1</v>
      </c>
      <c r="L703" s="37">
        <f t="shared" ref="L703:L713" si="201">J703/I703</f>
        <v>1.0438813349814586</v>
      </c>
      <c r="M703" s="57" t="s">
        <v>408</v>
      </c>
    </row>
    <row r="704" spans="1:13" ht="30">
      <c r="A704" s="59"/>
      <c r="B704" s="59"/>
      <c r="C704" s="15" t="s">
        <v>183</v>
      </c>
      <c r="D704" s="18">
        <v>18.66</v>
      </c>
      <c r="E704" s="18">
        <v>19.420000000000002</v>
      </c>
      <c r="F704" s="18" t="s">
        <v>27</v>
      </c>
      <c r="G704" s="22">
        <v>100</v>
      </c>
      <c r="H704" s="22">
        <f t="shared" si="199"/>
        <v>104.07288317256165</v>
      </c>
      <c r="I704" s="18">
        <v>19.420000000000002</v>
      </c>
      <c r="J704" s="18">
        <v>20.27</v>
      </c>
      <c r="K704" s="37">
        <f t="shared" si="200"/>
        <v>1</v>
      </c>
      <c r="L704" s="37">
        <f t="shared" si="201"/>
        <v>1.0437693099897012</v>
      </c>
      <c r="M704" s="59"/>
    </row>
    <row r="705" spans="1:13" ht="60">
      <c r="A705" s="20">
        <v>6</v>
      </c>
      <c r="B705" s="20" t="s">
        <v>268</v>
      </c>
      <c r="C705" s="15" t="s">
        <v>19</v>
      </c>
      <c r="D705" s="18">
        <v>212.16</v>
      </c>
      <c r="E705" s="18">
        <v>212.16</v>
      </c>
      <c r="F705" s="18" t="s">
        <v>27</v>
      </c>
      <c r="G705" s="22">
        <v>98.399888687908714</v>
      </c>
      <c r="H705" s="22">
        <f t="shared" si="199"/>
        <v>100</v>
      </c>
      <c r="I705" s="18">
        <v>121.93</v>
      </c>
      <c r="J705" s="18">
        <v>121.93</v>
      </c>
      <c r="K705" s="37">
        <f t="shared" si="200"/>
        <v>0.57470776772247367</v>
      </c>
      <c r="L705" s="37">
        <f t="shared" si="201"/>
        <v>1</v>
      </c>
      <c r="M705" s="57" t="s">
        <v>407</v>
      </c>
    </row>
    <row r="706" spans="1:13" s="3" customFormat="1" ht="15" customHeight="1">
      <c r="A706" s="57">
        <v>7</v>
      </c>
      <c r="B706" s="57" t="s">
        <v>348</v>
      </c>
      <c r="C706" s="15" t="s">
        <v>19</v>
      </c>
      <c r="D706" s="18">
        <v>26.7</v>
      </c>
      <c r="E706" s="18">
        <v>28.36</v>
      </c>
      <c r="F706" s="18" t="s">
        <v>27</v>
      </c>
      <c r="G706" s="22">
        <v>100</v>
      </c>
      <c r="H706" s="22">
        <f t="shared" si="199"/>
        <v>106.21722846441948</v>
      </c>
      <c r="I706" s="18">
        <v>28.36</v>
      </c>
      <c r="J706" s="18">
        <v>30.96</v>
      </c>
      <c r="K706" s="37">
        <f t="shared" si="200"/>
        <v>1</v>
      </c>
      <c r="L706" s="37">
        <f t="shared" si="201"/>
        <v>1.0916784203102963</v>
      </c>
      <c r="M706" s="58"/>
    </row>
    <row r="707" spans="1:13" s="3" customFormat="1" ht="30">
      <c r="A707" s="58"/>
      <c r="B707" s="58"/>
      <c r="C707" s="15" t="s">
        <v>63</v>
      </c>
      <c r="D707" s="18">
        <v>20.97</v>
      </c>
      <c r="E707" s="18">
        <v>22.14</v>
      </c>
      <c r="F707" s="18" t="s">
        <v>27</v>
      </c>
      <c r="G707" s="22">
        <v>100</v>
      </c>
      <c r="H707" s="22">
        <f t="shared" si="199"/>
        <v>105.5793991416309</v>
      </c>
      <c r="I707" s="18">
        <v>22.14</v>
      </c>
      <c r="J707" s="18">
        <v>23.34</v>
      </c>
      <c r="K707" s="37">
        <f t="shared" si="200"/>
        <v>1</v>
      </c>
      <c r="L707" s="37">
        <f t="shared" si="201"/>
        <v>1.0542005420054201</v>
      </c>
      <c r="M707" s="58"/>
    </row>
    <row r="708" spans="1:13" s="3" customFormat="1">
      <c r="A708" s="58"/>
      <c r="B708" s="58"/>
      <c r="C708" s="15" t="s">
        <v>18</v>
      </c>
      <c r="D708" s="18">
        <v>47.38</v>
      </c>
      <c r="E708" s="18">
        <v>49.61</v>
      </c>
      <c r="F708" s="18" t="s">
        <v>27</v>
      </c>
      <c r="G708" s="22">
        <v>100</v>
      </c>
      <c r="H708" s="22">
        <f t="shared" si="199"/>
        <v>104.70662726888982</v>
      </c>
      <c r="I708" s="18">
        <v>49.61</v>
      </c>
      <c r="J708" s="18">
        <v>53.36</v>
      </c>
      <c r="K708" s="37">
        <f t="shared" si="200"/>
        <v>1</v>
      </c>
      <c r="L708" s="37">
        <f t="shared" si="201"/>
        <v>1.0755895988711954</v>
      </c>
      <c r="M708" s="58"/>
    </row>
    <row r="709" spans="1:13" s="3" customFormat="1" ht="57.75" customHeight="1">
      <c r="A709" s="59"/>
      <c r="B709" s="59"/>
      <c r="C709" s="15" t="s">
        <v>22</v>
      </c>
      <c r="D709" s="18">
        <v>32.53</v>
      </c>
      <c r="E709" s="18">
        <v>34.35</v>
      </c>
      <c r="F709" s="18" t="s">
        <v>27</v>
      </c>
      <c r="G709" s="22">
        <v>100</v>
      </c>
      <c r="H709" s="22">
        <f t="shared" si="199"/>
        <v>105.59483553642792</v>
      </c>
      <c r="I709" s="18">
        <v>34.35</v>
      </c>
      <c r="J709" s="18">
        <v>36.21</v>
      </c>
      <c r="K709" s="37">
        <f t="shared" si="200"/>
        <v>1</v>
      </c>
      <c r="L709" s="37">
        <f t="shared" si="201"/>
        <v>1.0541484716157206</v>
      </c>
      <c r="M709" s="59"/>
    </row>
    <row r="710" spans="1:13" s="3" customFormat="1" ht="60">
      <c r="A710" s="21">
        <v>8</v>
      </c>
      <c r="B710" s="21" t="s">
        <v>404</v>
      </c>
      <c r="C710" s="15" t="s">
        <v>31</v>
      </c>
      <c r="D710" s="18" t="s">
        <v>27</v>
      </c>
      <c r="E710" s="18" t="s">
        <v>27</v>
      </c>
      <c r="F710" s="18" t="s">
        <v>27</v>
      </c>
      <c r="G710" s="18" t="s">
        <v>27</v>
      </c>
      <c r="H710" s="18" t="s">
        <v>27</v>
      </c>
      <c r="I710" s="18">
        <v>49.89</v>
      </c>
      <c r="J710" s="18">
        <v>49.89</v>
      </c>
      <c r="K710" s="53" t="s">
        <v>27</v>
      </c>
      <c r="L710" s="36">
        <f t="shared" si="201"/>
        <v>1</v>
      </c>
      <c r="M710" s="19" t="s">
        <v>405</v>
      </c>
    </row>
    <row r="711" spans="1:13" s="3" customFormat="1" ht="30" customHeight="1">
      <c r="A711" s="15">
        <v>9</v>
      </c>
      <c r="B711" s="15" t="s">
        <v>201</v>
      </c>
      <c r="C711" s="15" t="s">
        <v>18</v>
      </c>
      <c r="D711" s="18">
        <v>22.22</v>
      </c>
      <c r="E711" s="18">
        <v>22.76</v>
      </c>
      <c r="F711" s="18" t="s">
        <v>27</v>
      </c>
      <c r="G711" s="22">
        <v>100</v>
      </c>
      <c r="H711" s="22">
        <f t="shared" si="199"/>
        <v>102.43024302430244</v>
      </c>
      <c r="I711" s="18">
        <v>22.76</v>
      </c>
      <c r="J711" s="18">
        <v>22.76</v>
      </c>
      <c r="K711" s="37">
        <f>I711/E711</f>
        <v>1</v>
      </c>
      <c r="L711" s="37">
        <f t="shared" si="201"/>
        <v>1</v>
      </c>
      <c r="M711" s="57" t="s">
        <v>408</v>
      </c>
    </row>
    <row r="712" spans="1:13" s="3" customFormat="1" ht="30">
      <c r="A712" s="15">
        <v>10</v>
      </c>
      <c r="B712" s="15" t="s">
        <v>12</v>
      </c>
      <c r="C712" s="15" t="s">
        <v>18</v>
      </c>
      <c r="D712" s="18">
        <v>14.23</v>
      </c>
      <c r="E712" s="18">
        <v>15.44</v>
      </c>
      <c r="F712" s="18" t="s">
        <v>27</v>
      </c>
      <c r="G712" s="22">
        <v>100</v>
      </c>
      <c r="H712" s="22">
        <f t="shared" si="199"/>
        <v>108.50316233309908</v>
      </c>
      <c r="I712" s="18">
        <v>15.44</v>
      </c>
      <c r="J712" s="18">
        <v>16.149999999999999</v>
      </c>
      <c r="K712" s="37">
        <f>I712/E712</f>
        <v>1</v>
      </c>
      <c r="L712" s="37">
        <f t="shared" si="201"/>
        <v>1.0459844559585492</v>
      </c>
      <c r="M712" s="59"/>
    </row>
    <row r="713" spans="1:13" s="3" customFormat="1" ht="45">
      <c r="A713" s="15">
        <v>11</v>
      </c>
      <c r="B713" s="15" t="s">
        <v>167</v>
      </c>
      <c r="C713" s="15" t="s">
        <v>28</v>
      </c>
      <c r="D713" s="18">
        <v>17.52</v>
      </c>
      <c r="E713" s="18">
        <v>18.34</v>
      </c>
      <c r="F713" s="18" t="s">
        <v>27</v>
      </c>
      <c r="G713" s="22">
        <v>100</v>
      </c>
      <c r="H713" s="22">
        <f t="shared" si="199"/>
        <v>104.68036529680364</v>
      </c>
      <c r="I713" s="18">
        <v>16.920000000000002</v>
      </c>
      <c r="J713" s="18">
        <v>16.920000000000002</v>
      </c>
      <c r="K713" s="37">
        <f>I713/E713</f>
        <v>0.92257360959651047</v>
      </c>
      <c r="L713" s="37">
        <f t="shared" si="201"/>
        <v>1</v>
      </c>
      <c r="M713" s="15" t="s">
        <v>407</v>
      </c>
    </row>
    <row r="714" spans="1:13" s="3" customFormat="1" ht="15" customHeight="1">
      <c r="A714" s="63" t="s">
        <v>70</v>
      </c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5"/>
    </row>
    <row r="715" spans="1:13" s="3" customFormat="1" ht="15" customHeight="1">
      <c r="A715" s="57">
        <v>1</v>
      </c>
      <c r="B715" s="57" t="s">
        <v>72</v>
      </c>
      <c r="C715" s="26" t="s">
        <v>18</v>
      </c>
      <c r="D715" s="18">
        <v>36.14</v>
      </c>
      <c r="E715" s="18">
        <v>37.15</v>
      </c>
      <c r="F715" s="18" t="s">
        <v>27</v>
      </c>
      <c r="G715" s="22">
        <v>100</v>
      </c>
      <c r="H715" s="22">
        <f t="shared" ref="H715" si="202">E715/D715*100</f>
        <v>102.79468732706142</v>
      </c>
      <c r="I715" s="18">
        <v>3715</v>
      </c>
      <c r="J715" s="18">
        <v>38.61</v>
      </c>
      <c r="K715" s="36">
        <f t="shared" ref="K715:K718" si="203">I715/E715</f>
        <v>100</v>
      </c>
      <c r="L715" s="37">
        <f t="shared" ref="L715:L718" si="204">J715/I715</f>
        <v>1.039300134589502E-2</v>
      </c>
      <c r="M715" s="74" t="s">
        <v>486</v>
      </c>
    </row>
    <row r="716" spans="1:13" s="3" customFormat="1" ht="30">
      <c r="A716" s="58"/>
      <c r="B716" s="58"/>
      <c r="C716" s="26" t="s">
        <v>50</v>
      </c>
      <c r="D716" s="18">
        <v>43.37</v>
      </c>
      <c r="E716" s="18">
        <v>44.58</v>
      </c>
      <c r="F716" s="18" t="s">
        <v>27</v>
      </c>
      <c r="G716" s="22">
        <v>100</v>
      </c>
      <c r="H716" s="22">
        <f t="shared" ref="H716:H744" si="205">E716/D716*100</f>
        <v>102.78994696795021</v>
      </c>
      <c r="I716" s="18">
        <v>44.58</v>
      </c>
      <c r="J716" s="18">
        <v>46.33</v>
      </c>
      <c r="K716" s="36">
        <f t="shared" si="203"/>
        <v>1</v>
      </c>
      <c r="L716" s="37">
        <f t="shared" si="204"/>
        <v>1.0392552714221623</v>
      </c>
      <c r="M716" s="74"/>
    </row>
    <row r="717" spans="1:13" s="3" customFormat="1">
      <c r="A717" s="58"/>
      <c r="B717" s="58"/>
      <c r="C717" s="26" t="s">
        <v>19</v>
      </c>
      <c r="D717" s="18">
        <v>97.19</v>
      </c>
      <c r="E717" s="18">
        <v>116.36</v>
      </c>
      <c r="F717" s="18" t="s">
        <v>27</v>
      </c>
      <c r="G717" s="22">
        <v>100</v>
      </c>
      <c r="H717" s="22">
        <f t="shared" si="205"/>
        <v>119.72425146620023</v>
      </c>
      <c r="I717" s="18">
        <v>95.13</v>
      </c>
      <c r="J717" s="18">
        <v>95.13</v>
      </c>
      <c r="K717" s="36">
        <f t="shared" si="203"/>
        <v>0.81754898590580949</v>
      </c>
      <c r="L717" s="37">
        <f t="shared" si="204"/>
        <v>1</v>
      </c>
      <c r="M717" s="74"/>
    </row>
    <row r="718" spans="1:13" s="3" customFormat="1" ht="30">
      <c r="A718" s="59"/>
      <c r="B718" s="59"/>
      <c r="C718" s="26" t="s">
        <v>51</v>
      </c>
      <c r="D718" s="18">
        <v>65.86</v>
      </c>
      <c r="E718" s="18">
        <v>69.540000000000006</v>
      </c>
      <c r="F718" s="18" t="s">
        <v>27</v>
      </c>
      <c r="G718" s="22">
        <v>100</v>
      </c>
      <c r="H718" s="22">
        <f t="shared" si="205"/>
        <v>105.58761008199211</v>
      </c>
      <c r="I718" s="18">
        <v>69.540000000000006</v>
      </c>
      <c r="J718" s="18">
        <v>73.3</v>
      </c>
      <c r="K718" s="36">
        <f t="shared" si="203"/>
        <v>1</v>
      </c>
      <c r="L718" s="37">
        <f t="shared" si="204"/>
        <v>1.0540696002300833</v>
      </c>
      <c r="M718" s="74"/>
    </row>
    <row r="719" spans="1:13" s="3" customFormat="1" ht="15" customHeight="1">
      <c r="A719" s="57">
        <v>2</v>
      </c>
      <c r="B719" s="57" t="s">
        <v>566</v>
      </c>
      <c r="C719" s="26" t="s">
        <v>19</v>
      </c>
      <c r="D719" s="18">
        <v>41.5</v>
      </c>
      <c r="E719" s="18">
        <v>41.5</v>
      </c>
      <c r="F719" s="18" t="s">
        <v>27</v>
      </c>
      <c r="G719" s="22">
        <v>64.281288723667913</v>
      </c>
      <c r="H719" s="22">
        <f t="shared" si="205"/>
        <v>100</v>
      </c>
      <c r="I719" s="18" t="s">
        <v>27</v>
      </c>
      <c r="J719" s="18" t="s">
        <v>27</v>
      </c>
      <c r="K719" s="22" t="s">
        <v>27</v>
      </c>
      <c r="L719" s="22" t="s">
        <v>27</v>
      </c>
      <c r="M719" s="57" t="s">
        <v>565</v>
      </c>
    </row>
    <row r="720" spans="1:13" s="3" customFormat="1" ht="30">
      <c r="A720" s="59"/>
      <c r="B720" s="59"/>
      <c r="C720" s="26" t="s">
        <v>63</v>
      </c>
      <c r="D720" s="18">
        <v>33.81</v>
      </c>
      <c r="E720" s="18">
        <v>35.71</v>
      </c>
      <c r="F720" s="18" t="s">
        <v>27</v>
      </c>
      <c r="G720" s="22">
        <v>100</v>
      </c>
      <c r="H720" s="22">
        <f t="shared" si="205"/>
        <v>105.61963916001183</v>
      </c>
      <c r="I720" s="18" t="s">
        <v>27</v>
      </c>
      <c r="J720" s="18" t="s">
        <v>27</v>
      </c>
      <c r="K720" s="22" t="s">
        <v>27</v>
      </c>
      <c r="L720" s="22" t="s">
        <v>27</v>
      </c>
      <c r="M720" s="80"/>
    </row>
    <row r="721" spans="1:13" s="3" customFormat="1" ht="45">
      <c r="A721" s="20">
        <v>3</v>
      </c>
      <c r="B721" s="20" t="s">
        <v>596</v>
      </c>
      <c r="C721" s="26" t="s">
        <v>597</v>
      </c>
      <c r="D721" s="18" t="s">
        <v>27</v>
      </c>
      <c r="E721" s="18" t="s">
        <v>27</v>
      </c>
      <c r="F721" s="18" t="s">
        <v>27</v>
      </c>
      <c r="G721" s="22" t="s">
        <v>27</v>
      </c>
      <c r="H721" s="22" t="s">
        <v>27</v>
      </c>
      <c r="I721" s="18">
        <v>17.63</v>
      </c>
      <c r="J721" s="18">
        <v>17.63</v>
      </c>
      <c r="K721" s="22" t="s">
        <v>27</v>
      </c>
      <c r="L721" s="22">
        <f>J721/I721*100</f>
        <v>100</v>
      </c>
      <c r="M721" s="20" t="s">
        <v>598</v>
      </c>
    </row>
    <row r="722" spans="1:13" ht="15" customHeight="1">
      <c r="A722" s="57">
        <v>4</v>
      </c>
      <c r="B722" s="57" t="s">
        <v>73</v>
      </c>
      <c r="C722" s="26" t="s">
        <v>18</v>
      </c>
      <c r="D722" s="18">
        <v>12.76</v>
      </c>
      <c r="E722" s="18">
        <v>13.87</v>
      </c>
      <c r="F722" s="18" t="s">
        <v>27</v>
      </c>
      <c r="G722" s="22">
        <v>100</v>
      </c>
      <c r="H722" s="22">
        <f t="shared" si="205"/>
        <v>108.69905956112854</v>
      </c>
      <c r="I722" s="18">
        <v>13.87</v>
      </c>
      <c r="J722" s="18">
        <v>15.38</v>
      </c>
      <c r="K722" s="36">
        <f t="shared" ref="K722:K726" si="206">I722/E722</f>
        <v>1</v>
      </c>
      <c r="L722" s="37">
        <f t="shared" ref="L722:L726" si="207">J722/I722</f>
        <v>1.1088680605623649</v>
      </c>
      <c r="M722" s="57" t="s">
        <v>486</v>
      </c>
    </row>
    <row r="723" spans="1:13" ht="30">
      <c r="A723" s="59"/>
      <c r="B723" s="59"/>
      <c r="C723" s="26" t="s">
        <v>22</v>
      </c>
      <c r="D723" s="18">
        <v>12.76</v>
      </c>
      <c r="E723" s="18">
        <v>13.47</v>
      </c>
      <c r="F723" s="18" t="s">
        <v>27</v>
      </c>
      <c r="G723" s="22">
        <v>100</v>
      </c>
      <c r="H723" s="22">
        <f t="shared" ref="H723" si="208">E723/D723*100</f>
        <v>105.56426332288402</v>
      </c>
      <c r="I723" s="18">
        <v>13.47</v>
      </c>
      <c r="J723" s="18">
        <v>14.2</v>
      </c>
      <c r="K723" s="36">
        <f t="shared" si="206"/>
        <v>1</v>
      </c>
      <c r="L723" s="37">
        <f t="shared" si="207"/>
        <v>1.0541945063103191</v>
      </c>
      <c r="M723" s="58"/>
    </row>
    <row r="724" spans="1:13" ht="15" customHeight="1">
      <c r="A724" s="57">
        <v>5</v>
      </c>
      <c r="B724" s="57" t="s">
        <v>74</v>
      </c>
      <c r="C724" s="26" t="str">
        <f>C722</f>
        <v>тариф на питьевую воду</v>
      </c>
      <c r="D724" s="18">
        <v>10.09</v>
      </c>
      <c r="E724" s="18">
        <v>10.7</v>
      </c>
      <c r="F724" s="18" t="s">
        <v>27</v>
      </c>
      <c r="G724" s="22">
        <v>100</v>
      </c>
      <c r="H724" s="22">
        <f t="shared" si="205"/>
        <v>106.04558969276512</v>
      </c>
      <c r="I724" s="18">
        <v>10.7</v>
      </c>
      <c r="J724" s="18">
        <v>10.7</v>
      </c>
      <c r="K724" s="36">
        <f t="shared" si="206"/>
        <v>1</v>
      </c>
      <c r="L724" s="37">
        <f t="shared" si="207"/>
        <v>1</v>
      </c>
      <c r="M724" s="58"/>
    </row>
    <row r="725" spans="1:13" ht="30">
      <c r="A725" s="58"/>
      <c r="B725" s="58"/>
      <c r="C725" s="26" t="s">
        <v>22</v>
      </c>
      <c r="D725" s="18">
        <v>10.09</v>
      </c>
      <c r="E725" s="18">
        <v>10.66</v>
      </c>
      <c r="F725" s="18" t="s">
        <v>27</v>
      </c>
      <c r="G725" s="22">
        <v>100</v>
      </c>
      <c r="H725" s="22">
        <f t="shared" ref="H725" si="209">E725/D725*100</f>
        <v>105.64915758176411</v>
      </c>
      <c r="I725" s="18">
        <v>10.66</v>
      </c>
      <c r="J725" s="18">
        <v>10.7</v>
      </c>
      <c r="K725" s="36">
        <f t="shared" si="206"/>
        <v>1</v>
      </c>
      <c r="L725" s="37">
        <f t="shared" si="207"/>
        <v>1.0037523452157597</v>
      </c>
      <c r="M725" s="58"/>
    </row>
    <row r="726" spans="1:13">
      <c r="A726" s="59"/>
      <c r="B726" s="59"/>
      <c r="C726" s="26" t="s">
        <v>19</v>
      </c>
      <c r="D726" s="18">
        <v>13.31</v>
      </c>
      <c r="E726" s="18">
        <v>13.4</v>
      </c>
      <c r="F726" s="18" t="s">
        <v>27</v>
      </c>
      <c r="G726" s="22">
        <v>100</v>
      </c>
      <c r="H726" s="22">
        <f t="shared" si="205"/>
        <v>100.67618332081143</v>
      </c>
      <c r="I726" s="18">
        <v>13.4</v>
      </c>
      <c r="J726" s="18">
        <v>13.82</v>
      </c>
      <c r="K726" s="36">
        <f t="shared" si="206"/>
        <v>1</v>
      </c>
      <c r="L726" s="37">
        <f t="shared" si="207"/>
        <v>1.0313432835820895</v>
      </c>
      <c r="M726" s="59"/>
    </row>
    <row r="727" spans="1:13" ht="15" customHeight="1">
      <c r="A727" s="57">
        <v>6</v>
      </c>
      <c r="B727" s="57" t="s">
        <v>267</v>
      </c>
      <c r="C727" s="26" t="s">
        <v>18</v>
      </c>
      <c r="D727" s="18">
        <v>23.94</v>
      </c>
      <c r="E727" s="18">
        <v>23.94</v>
      </c>
      <c r="F727" s="18" t="s">
        <v>27</v>
      </c>
      <c r="G727" s="22">
        <v>83.941093969144461</v>
      </c>
      <c r="H727" s="22">
        <f t="shared" si="205"/>
        <v>100</v>
      </c>
      <c r="I727" s="18" t="s">
        <v>27</v>
      </c>
      <c r="J727" s="18" t="s">
        <v>27</v>
      </c>
      <c r="K727" s="22" t="s">
        <v>27</v>
      </c>
      <c r="L727" s="22" t="s">
        <v>27</v>
      </c>
      <c r="M727" s="57" t="s">
        <v>565</v>
      </c>
    </row>
    <row r="728" spans="1:13" ht="30">
      <c r="A728" s="59"/>
      <c r="B728" s="59"/>
      <c r="C728" s="26" t="s">
        <v>22</v>
      </c>
      <c r="D728" s="18">
        <v>23.74</v>
      </c>
      <c r="E728" s="18">
        <v>23.94</v>
      </c>
      <c r="F728" s="18" t="s">
        <v>27</v>
      </c>
      <c r="G728" s="22">
        <v>100</v>
      </c>
      <c r="H728" s="22">
        <f t="shared" si="205"/>
        <v>100.84245998315082</v>
      </c>
      <c r="I728" s="18" t="s">
        <v>27</v>
      </c>
      <c r="J728" s="18" t="s">
        <v>27</v>
      </c>
      <c r="K728" s="22" t="s">
        <v>27</v>
      </c>
      <c r="L728" s="22" t="s">
        <v>27</v>
      </c>
      <c r="M728" s="59"/>
    </row>
    <row r="729" spans="1:13" s="3" customFormat="1" ht="15" customHeight="1">
      <c r="A729" s="57">
        <v>7</v>
      </c>
      <c r="B729" s="57" t="s">
        <v>487</v>
      </c>
      <c r="C729" s="26" t="s">
        <v>18</v>
      </c>
      <c r="D729" s="18">
        <v>121.17</v>
      </c>
      <c r="E729" s="18">
        <v>122.81</v>
      </c>
      <c r="F729" s="18" t="s">
        <v>27</v>
      </c>
      <c r="G729" s="22">
        <v>100</v>
      </c>
      <c r="H729" s="22">
        <f t="shared" si="205"/>
        <v>101.35347033094</v>
      </c>
      <c r="I729" s="18">
        <v>122.81</v>
      </c>
      <c r="J729" s="18">
        <v>143.21</v>
      </c>
      <c r="K729" s="36">
        <f t="shared" ref="K729:K768" si="210">I729/E729</f>
        <v>1</v>
      </c>
      <c r="L729" s="36">
        <f t="shared" ref="L729:L768" si="211">J729/I729</f>
        <v>1.1661102516081752</v>
      </c>
      <c r="M729" s="57" t="s">
        <v>485</v>
      </c>
    </row>
    <row r="730" spans="1:13" s="3" customFormat="1" ht="30">
      <c r="A730" s="59"/>
      <c r="B730" s="59"/>
      <c r="C730" s="26" t="s">
        <v>22</v>
      </c>
      <c r="D730" s="18">
        <v>27.36</v>
      </c>
      <c r="E730" s="18">
        <v>28.9</v>
      </c>
      <c r="F730" s="18" t="s">
        <v>27</v>
      </c>
      <c r="G730" s="22">
        <v>100</v>
      </c>
      <c r="H730" s="22">
        <f t="shared" si="205"/>
        <v>105.62865497076024</v>
      </c>
      <c r="I730" s="18">
        <v>28.9</v>
      </c>
      <c r="J730" s="18">
        <v>30.46</v>
      </c>
      <c r="K730" s="36">
        <f t="shared" si="210"/>
        <v>1</v>
      </c>
      <c r="L730" s="36">
        <f t="shared" si="211"/>
        <v>1.0539792387543254</v>
      </c>
      <c r="M730" s="58"/>
    </row>
    <row r="731" spans="1:13" s="3" customFormat="1" ht="15" customHeight="1">
      <c r="A731" s="57">
        <v>8</v>
      </c>
      <c r="B731" s="57" t="s">
        <v>567</v>
      </c>
      <c r="C731" s="26" t="s">
        <v>19</v>
      </c>
      <c r="D731" s="18">
        <v>48.27</v>
      </c>
      <c r="E731" s="18">
        <v>51.65</v>
      </c>
      <c r="F731" s="18" t="s">
        <v>27</v>
      </c>
      <c r="G731" s="22">
        <v>100</v>
      </c>
      <c r="H731" s="22">
        <f t="shared" si="205"/>
        <v>107.00227884814583</v>
      </c>
      <c r="I731" s="18">
        <v>51.65</v>
      </c>
      <c r="J731" s="18">
        <v>59.55</v>
      </c>
      <c r="K731" s="36">
        <f t="shared" si="210"/>
        <v>1</v>
      </c>
      <c r="L731" s="36">
        <f t="shared" si="211"/>
        <v>1.1529525653436592</v>
      </c>
      <c r="M731" s="58"/>
    </row>
    <row r="732" spans="1:13" s="3" customFormat="1" ht="30">
      <c r="A732" s="58"/>
      <c r="B732" s="58"/>
      <c r="C732" s="26" t="s">
        <v>63</v>
      </c>
      <c r="D732" s="18">
        <v>26.84</v>
      </c>
      <c r="E732" s="18">
        <f>ROUND(D732*1.056,2)</f>
        <v>28.34</v>
      </c>
      <c r="F732" s="18" t="s">
        <v>27</v>
      </c>
      <c r="G732" s="22">
        <v>100</v>
      </c>
      <c r="H732" s="22">
        <f t="shared" si="205"/>
        <v>105.58867362146052</v>
      </c>
      <c r="I732" s="18">
        <v>28.34</v>
      </c>
      <c r="J732" s="18">
        <v>29.87</v>
      </c>
      <c r="K732" s="36">
        <f t="shared" si="210"/>
        <v>1</v>
      </c>
      <c r="L732" s="36">
        <f t="shared" si="211"/>
        <v>1.0539872971065631</v>
      </c>
      <c r="M732" s="58"/>
    </row>
    <row r="733" spans="1:13" s="3" customFormat="1">
      <c r="A733" s="58"/>
      <c r="B733" s="58"/>
      <c r="C733" s="26" t="s">
        <v>18</v>
      </c>
      <c r="D733" s="18">
        <v>49.17</v>
      </c>
      <c r="E733" s="18">
        <v>51.83</v>
      </c>
      <c r="F733" s="18" t="s">
        <v>27</v>
      </c>
      <c r="G733" s="22">
        <v>100</v>
      </c>
      <c r="H733" s="22">
        <f t="shared" si="205"/>
        <v>105.40980272523896</v>
      </c>
      <c r="I733" s="18">
        <v>51.83</v>
      </c>
      <c r="J733" s="18">
        <v>58.15</v>
      </c>
      <c r="K733" s="36">
        <f t="shared" si="210"/>
        <v>1</v>
      </c>
      <c r="L733" s="36">
        <f t="shared" si="211"/>
        <v>1.1219371020644415</v>
      </c>
      <c r="M733" s="58"/>
    </row>
    <row r="734" spans="1:13" s="3" customFormat="1" ht="30">
      <c r="A734" s="59"/>
      <c r="B734" s="59"/>
      <c r="C734" s="26" t="s">
        <v>22</v>
      </c>
      <c r="D734" s="18">
        <v>27.15</v>
      </c>
      <c r="E734" s="18">
        <f>ROUND(D734*1.056,2)</f>
        <v>28.67</v>
      </c>
      <c r="F734" s="18" t="s">
        <v>27</v>
      </c>
      <c r="G734" s="22">
        <v>100</v>
      </c>
      <c r="H734" s="22">
        <f t="shared" si="205"/>
        <v>105.59852670349909</v>
      </c>
      <c r="I734" s="18">
        <v>28.67</v>
      </c>
      <c r="J734" s="18">
        <v>30.22</v>
      </c>
      <c r="K734" s="36">
        <f t="shared" si="210"/>
        <v>1</v>
      </c>
      <c r="L734" s="36">
        <f t="shared" si="211"/>
        <v>1.0540634809905824</v>
      </c>
      <c r="M734" s="58"/>
    </row>
    <row r="735" spans="1:13" s="3" customFormat="1" ht="29.25" customHeight="1">
      <c r="A735" s="57">
        <v>9</v>
      </c>
      <c r="B735" s="57" t="s">
        <v>328</v>
      </c>
      <c r="C735" s="26" t="s">
        <v>488</v>
      </c>
      <c r="D735" s="18">
        <v>53.13</v>
      </c>
      <c r="E735" s="18">
        <v>55.61</v>
      </c>
      <c r="F735" s="18" t="s">
        <v>27</v>
      </c>
      <c r="G735" s="22">
        <v>100</v>
      </c>
      <c r="H735" s="22">
        <f t="shared" si="205"/>
        <v>104.66779597214379</v>
      </c>
      <c r="I735" s="18">
        <v>53.76</v>
      </c>
      <c r="J735" s="18">
        <v>53.76</v>
      </c>
      <c r="K735" s="36">
        <f t="shared" si="210"/>
        <v>0.96673260204999101</v>
      </c>
      <c r="L735" s="36">
        <f t="shared" si="211"/>
        <v>1</v>
      </c>
      <c r="M735" s="58"/>
    </row>
    <row r="736" spans="1:13" s="3" customFormat="1" ht="44.25">
      <c r="A736" s="58"/>
      <c r="B736" s="58"/>
      <c r="C736" s="26" t="s">
        <v>489</v>
      </c>
      <c r="D736" s="18">
        <v>25.03</v>
      </c>
      <c r="E736" s="18">
        <f>ROUND(D736*1.056,2)</f>
        <v>26.43</v>
      </c>
      <c r="F736" s="18" t="s">
        <v>27</v>
      </c>
      <c r="G736" s="22">
        <v>100</v>
      </c>
      <c r="H736" s="22">
        <f t="shared" si="205"/>
        <v>105.59328805433479</v>
      </c>
      <c r="I736" s="18">
        <v>26.43</v>
      </c>
      <c r="J736" s="18">
        <v>27.86</v>
      </c>
      <c r="K736" s="36">
        <f>I736/E736</f>
        <v>1</v>
      </c>
      <c r="L736" s="36">
        <f t="shared" si="211"/>
        <v>1.0541051835035944</v>
      </c>
      <c r="M736" s="58"/>
    </row>
    <row r="737" spans="1:13" s="3" customFormat="1" ht="29.25">
      <c r="A737" s="58"/>
      <c r="B737" s="58"/>
      <c r="C737" s="26" t="s">
        <v>490</v>
      </c>
      <c r="D737" s="18">
        <v>38.44</v>
      </c>
      <c r="E737" s="18">
        <v>40.590000000000003</v>
      </c>
      <c r="F737" s="18" t="s">
        <v>27</v>
      </c>
      <c r="G737" s="22">
        <v>100</v>
      </c>
      <c r="H737" s="22">
        <f t="shared" si="205"/>
        <v>105.59313215400626</v>
      </c>
      <c r="I737" s="18">
        <v>40.590000000000003</v>
      </c>
      <c r="J737" s="18">
        <v>42.78</v>
      </c>
      <c r="K737" s="36">
        <f t="shared" si="210"/>
        <v>1</v>
      </c>
      <c r="L737" s="36">
        <f t="shared" si="211"/>
        <v>1.0539541759053954</v>
      </c>
      <c r="M737" s="58"/>
    </row>
    <row r="738" spans="1:13" s="3" customFormat="1" ht="44.25">
      <c r="A738" s="59"/>
      <c r="B738" s="59"/>
      <c r="C738" s="26" t="s">
        <v>491</v>
      </c>
      <c r="D738" s="18">
        <v>38.44</v>
      </c>
      <c r="E738" s="18">
        <v>40.590000000000003</v>
      </c>
      <c r="F738" s="18" t="s">
        <v>27</v>
      </c>
      <c r="G738" s="22">
        <v>100</v>
      </c>
      <c r="H738" s="22">
        <f t="shared" si="205"/>
        <v>105.59313215400626</v>
      </c>
      <c r="I738" s="18">
        <v>40.590000000000003</v>
      </c>
      <c r="J738" s="18">
        <v>42.78</v>
      </c>
      <c r="K738" s="36">
        <f t="shared" si="210"/>
        <v>1</v>
      </c>
      <c r="L738" s="36">
        <f t="shared" si="211"/>
        <v>1.0539541759053954</v>
      </c>
      <c r="M738" s="58"/>
    </row>
    <row r="739" spans="1:13" s="3" customFormat="1" ht="29.25" customHeight="1">
      <c r="A739" s="57">
        <v>10</v>
      </c>
      <c r="B739" s="57" t="s">
        <v>327</v>
      </c>
      <c r="C739" s="26" t="s">
        <v>492</v>
      </c>
      <c r="D739" s="18">
        <v>30.42</v>
      </c>
      <c r="E739" s="18">
        <v>58.5</v>
      </c>
      <c r="F739" s="18" t="s">
        <v>27</v>
      </c>
      <c r="G739" s="18" t="s">
        <v>27</v>
      </c>
      <c r="H739" s="22">
        <f t="shared" ref="H739:H740" si="212">E739/D739*100</f>
        <v>192.30769230769229</v>
      </c>
      <c r="I739" s="18">
        <v>50.87</v>
      </c>
      <c r="J739" s="18">
        <v>50.87</v>
      </c>
      <c r="K739" s="36">
        <f t="shared" si="210"/>
        <v>0.86957264957264957</v>
      </c>
      <c r="L739" s="36">
        <f t="shared" si="211"/>
        <v>1</v>
      </c>
      <c r="M739" s="58"/>
    </row>
    <row r="740" spans="1:13" s="3" customFormat="1" ht="29.25">
      <c r="A740" s="58"/>
      <c r="B740" s="58"/>
      <c r="C740" s="26" t="s">
        <v>493</v>
      </c>
      <c r="D740" s="18">
        <v>23.74</v>
      </c>
      <c r="E740" s="18">
        <v>25.07</v>
      </c>
      <c r="F740" s="18" t="s">
        <v>27</v>
      </c>
      <c r="G740" s="18" t="s">
        <v>27</v>
      </c>
      <c r="H740" s="22">
        <f t="shared" si="212"/>
        <v>105.60235888795285</v>
      </c>
      <c r="I740" s="18">
        <v>25.07</v>
      </c>
      <c r="J740" s="18">
        <v>26.42</v>
      </c>
      <c r="K740" s="36">
        <f t="shared" si="210"/>
        <v>1</v>
      </c>
      <c r="L740" s="36">
        <f t="shared" si="211"/>
        <v>1.0538492221779019</v>
      </c>
      <c r="M740" s="58"/>
    </row>
    <row r="741" spans="1:13" s="3" customFormat="1" ht="29.25">
      <c r="A741" s="58"/>
      <c r="B741" s="58"/>
      <c r="C741" s="26" t="s">
        <v>494</v>
      </c>
      <c r="D741" s="18">
        <v>32.06</v>
      </c>
      <c r="E741" s="18">
        <v>33.840000000000003</v>
      </c>
      <c r="F741" s="18" t="s">
        <v>27</v>
      </c>
      <c r="G741" s="22">
        <v>100</v>
      </c>
      <c r="H741" s="22">
        <f t="shared" si="205"/>
        <v>105.55208983156581</v>
      </c>
      <c r="I741" s="18">
        <v>33.840000000000003</v>
      </c>
      <c r="J741" s="18">
        <v>42.28</v>
      </c>
      <c r="K741" s="36">
        <f t="shared" si="210"/>
        <v>1</v>
      </c>
      <c r="L741" s="36">
        <f t="shared" si="211"/>
        <v>1.2494089834515365</v>
      </c>
      <c r="M741" s="58"/>
    </row>
    <row r="742" spans="1:13" s="3" customFormat="1" ht="29.25">
      <c r="A742" s="59"/>
      <c r="B742" s="59"/>
      <c r="C742" s="26" t="s">
        <v>495</v>
      </c>
      <c r="D742" s="18">
        <v>32.06</v>
      </c>
      <c r="E742" s="18">
        <v>33.840000000000003</v>
      </c>
      <c r="F742" s="18" t="s">
        <v>27</v>
      </c>
      <c r="G742" s="22">
        <v>100</v>
      </c>
      <c r="H742" s="22">
        <f t="shared" ref="H742" si="213">E742/D742*100</f>
        <v>105.55208983156581</v>
      </c>
      <c r="I742" s="18">
        <v>33.840000000000003</v>
      </c>
      <c r="J742" s="18">
        <v>35.67</v>
      </c>
      <c r="K742" s="36">
        <f t="shared" si="210"/>
        <v>1</v>
      </c>
      <c r="L742" s="36">
        <f t="shared" si="211"/>
        <v>1.0540780141843971</v>
      </c>
      <c r="M742" s="58"/>
    </row>
    <row r="743" spans="1:13" s="3" customFormat="1" ht="60">
      <c r="A743" s="15">
        <v>11</v>
      </c>
      <c r="B743" s="15" t="s">
        <v>568</v>
      </c>
      <c r="C743" s="15" t="s">
        <v>18</v>
      </c>
      <c r="D743" s="18">
        <v>48.05</v>
      </c>
      <c r="E743" s="18">
        <v>50.74</v>
      </c>
      <c r="F743" s="18" t="s">
        <v>27</v>
      </c>
      <c r="G743" s="22">
        <v>100</v>
      </c>
      <c r="H743" s="22">
        <f t="shared" si="205"/>
        <v>105.59833506763789</v>
      </c>
      <c r="I743" s="18">
        <v>50.74</v>
      </c>
      <c r="J743" s="18">
        <v>53.48</v>
      </c>
      <c r="K743" s="36">
        <f t="shared" si="210"/>
        <v>1</v>
      </c>
      <c r="L743" s="36">
        <f t="shared" si="211"/>
        <v>1.0540007883326763</v>
      </c>
      <c r="M743" s="58"/>
    </row>
    <row r="744" spans="1:13" s="3" customFormat="1" ht="45" customHeight="1">
      <c r="A744" s="57">
        <v>12</v>
      </c>
      <c r="B744" s="57" t="s">
        <v>496</v>
      </c>
      <c r="C744" s="26" t="s">
        <v>168</v>
      </c>
      <c r="D744" s="18">
        <v>92.22</v>
      </c>
      <c r="E744" s="18">
        <v>92.22</v>
      </c>
      <c r="F744" s="18" t="s">
        <v>27</v>
      </c>
      <c r="G744" s="22">
        <v>100</v>
      </c>
      <c r="H744" s="22">
        <f t="shared" si="205"/>
        <v>100</v>
      </c>
      <c r="I744" s="18">
        <v>91.24</v>
      </c>
      <c r="J744" s="18">
        <v>91.24</v>
      </c>
      <c r="K744" s="36">
        <f t="shared" si="210"/>
        <v>0.98937323790934717</v>
      </c>
      <c r="L744" s="36">
        <f t="shared" si="211"/>
        <v>1</v>
      </c>
      <c r="M744" s="58"/>
    </row>
    <row r="745" spans="1:13" s="3" customFormat="1" ht="30">
      <c r="A745" s="58"/>
      <c r="B745" s="58"/>
      <c r="C745" s="26" t="s">
        <v>169</v>
      </c>
      <c r="D745" s="18">
        <v>23.71</v>
      </c>
      <c r="E745" s="18">
        <v>27</v>
      </c>
      <c r="F745" s="18" t="s">
        <v>27</v>
      </c>
      <c r="G745" s="22">
        <v>100</v>
      </c>
      <c r="H745" s="22">
        <f t="shared" ref="H745:H767" si="214">E745/D745*100</f>
        <v>113.87600168705188</v>
      </c>
      <c r="I745" s="18">
        <v>27</v>
      </c>
      <c r="J745" s="18">
        <v>28.44</v>
      </c>
      <c r="K745" s="36">
        <f t="shared" si="210"/>
        <v>1</v>
      </c>
      <c r="L745" s="36">
        <f t="shared" si="211"/>
        <v>1.0533333333333335</v>
      </c>
      <c r="M745" s="58"/>
    </row>
    <row r="746" spans="1:13" s="3" customFormat="1" ht="45">
      <c r="A746" s="58"/>
      <c r="B746" s="58"/>
      <c r="C746" s="26" t="s">
        <v>170</v>
      </c>
      <c r="D746" s="18">
        <v>50.78</v>
      </c>
      <c r="E746" s="18">
        <v>50.78</v>
      </c>
      <c r="F746" s="18" t="s">
        <v>27</v>
      </c>
      <c r="G746" s="22">
        <v>100</v>
      </c>
      <c r="H746" s="22">
        <f t="shared" si="214"/>
        <v>100</v>
      </c>
      <c r="I746" s="18">
        <v>50.78</v>
      </c>
      <c r="J746" s="18">
        <v>52.02</v>
      </c>
      <c r="K746" s="36">
        <f t="shared" si="210"/>
        <v>1</v>
      </c>
      <c r="L746" s="36">
        <f t="shared" si="211"/>
        <v>1.02441906262308</v>
      </c>
      <c r="M746" s="58"/>
    </row>
    <row r="747" spans="1:13" s="3" customFormat="1" ht="30">
      <c r="A747" s="58"/>
      <c r="B747" s="58"/>
      <c r="C747" s="26" t="s">
        <v>171</v>
      </c>
      <c r="D747" s="18">
        <v>16.47</v>
      </c>
      <c r="E747" s="18">
        <v>18.68</v>
      </c>
      <c r="F747" s="18" t="s">
        <v>27</v>
      </c>
      <c r="G747" s="22">
        <v>100</v>
      </c>
      <c r="H747" s="22">
        <f t="shared" si="214"/>
        <v>113.41833636915604</v>
      </c>
      <c r="I747" s="18">
        <v>18.68</v>
      </c>
      <c r="J747" s="18">
        <v>18.68</v>
      </c>
      <c r="K747" s="36">
        <f t="shared" si="210"/>
        <v>1</v>
      </c>
      <c r="L747" s="36">
        <f t="shared" si="211"/>
        <v>1</v>
      </c>
      <c r="M747" s="58"/>
    </row>
    <row r="748" spans="1:13" s="3" customFormat="1" ht="45">
      <c r="A748" s="58"/>
      <c r="B748" s="58"/>
      <c r="C748" s="26" t="s">
        <v>172</v>
      </c>
      <c r="D748" s="18">
        <v>36.15</v>
      </c>
      <c r="E748" s="18">
        <v>38.17</v>
      </c>
      <c r="F748" s="18" t="s">
        <v>27</v>
      </c>
      <c r="G748" s="22">
        <v>100</v>
      </c>
      <c r="H748" s="22">
        <f t="shared" si="214"/>
        <v>105.58782849239282</v>
      </c>
      <c r="I748" s="18">
        <v>38.17</v>
      </c>
      <c r="J748" s="18">
        <v>40.229999999999997</v>
      </c>
      <c r="K748" s="36">
        <f t="shared" si="210"/>
        <v>1</v>
      </c>
      <c r="L748" s="36">
        <f t="shared" si="211"/>
        <v>1.0539690856693738</v>
      </c>
      <c r="M748" s="58"/>
    </row>
    <row r="749" spans="1:13" s="3" customFormat="1" ht="45">
      <c r="A749" s="58"/>
      <c r="B749" s="58"/>
      <c r="C749" s="26" t="s">
        <v>173</v>
      </c>
      <c r="D749" s="18">
        <v>15.98</v>
      </c>
      <c r="E749" s="18">
        <v>16.87</v>
      </c>
      <c r="F749" s="18" t="s">
        <v>27</v>
      </c>
      <c r="G749" s="22">
        <v>100</v>
      </c>
      <c r="H749" s="22">
        <f t="shared" si="214"/>
        <v>105.5694618272841</v>
      </c>
      <c r="I749" s="18">
        <v>16.87</v>
      </c>
      <c r="J749" s="18">
        <v>17.78</v>
      </c>
      <c r="K749" s="36">
        <f t="shared" si="210"/>
        <v>1</v>
      </c>
      <c r="L749" s="36">
        <f t="shared" si="211"/>
        <v>1.053941908713693</v>
      </c>
      <c r="M749" s="58"/>
    </row>
    <row r="750" spans="1:13" s="3" customFormat="1" ht="45">
      <c r="A750" s="58"/>
      <c r="B750" s="58"/>
      <c r="C750" s="26" t="s">
        <v>174</v>
      </c>
      <c r="D750" s="18">
        <v>36.28</v>
      </c>
      <c r="E750" s="18">
        <v>38.31</v>
      </c>
      <c r="F750" s="18" t="s">
        <v>27</v>
      </c>
      <c r="G750" s="22">
        <v>100</v>
      </c>
      <c r="H750" s="22">
        <f t="shared" si="214"/>
        <v>105.59536934950387</v>
      </c>
      <c r="I750" s="18">
        <v>38.31</v>
      </c>
      <c r="J750" s="18">
        <v>40.380000000000003</v>
      </c>
      <c r="K750" s="36">
        <f t="shared" si="210"/>
        <v>1</v>
      </c>
      <c r="L750" s="36">
        <f t="shared" si="211"/>
        <v>1.0540328895849647</v>
      </c>
      <c r="M750" s="58"/>
    </row>
    <row r="751" spans="1:13" s="3" customFormat="1" ht="45">
      <c r="A751" s="59"/>
      <c r="B751" s="59"/>
      <c r="C751" s="26" t="s">
        <v>175</v>
      </c>
      <c r="D751" s="18">
        <v>13.57</v>
      </c>
      <c r="E751" s="18">
        <v>14.33</v>
      </c>
      <c r="F751" s="18" t="s">
        <v>27</v>
      </c>
      <c r="G751" s="22">
        <v>100</v>
      </c>
      <c r="H751" s="22">
        <f t="shared" si="214"/>
        <v>105.60058953574061</v>
      </c>
      <c r="I751" s="18">
        <v>14.33</v>
      </c>
      <c r="J751" s="18">
        <v>15.1</v>
      </c>
      <c r="K751" s="36">
        <f t="shared" si="210"/>
        <v>1</v>
      </c>
      <c r="L751" s="36">
        <f t="shared" si="211"/>
        <v>1.0537334263782274</v>
      </c>
      <c r="M751" s="58"/>
    </row>
    <row r="752" spans="1:13" s="3" customFormat="1" ht="15" customHeight="1">
      <c r="A752" s="57">
        <v>13</v>
      </c>
      <c r="B752" s="57" t="s">
        <v>497</v>
      </c>
      <c r="C752" s="26" t="s">
        <v>18</v>
      </c>
      <c r="D752" s="18">
        <v>89</v>
      </c>
      <c r="E752" s="18">
        <v>89</v>
      </c>
      <c r="F752" s="18" t="s">
        <v>27</v>
      </c>
      <c r="G752" s="22">
        <v>100</v>
      </c>
      <c r="H752" s="22">
        <f t="shared" si="214"/>
        <v>100</v>
      </c>
      <c r="I752" s="18">
        <v>89</v>
      </c>
      <c r="J752" s="18">
        <v>91.92</v>
      </c>
      <c r="K752" s="36">
        <f t="shared" si="210"/>
        <v>1</v>
      </c>
      <c r="L752" s="36">
        <f t="shared" si="211"/>
        <v>1.032808988764045</v>
      </c>
      <c r="M752" s="58"/>
    </row>
    <row r="753" spans="1:13" s="3" customFormat="1" ht="30">
      <c r="A753" s="58"/>
      <c r="B753" s="58"/>
      <c r="C753" s="26" t="s">
        <v>22</v>
      </c>
      <c r="D753" s="18">
        <v>34.06</v>
      </c>
      <c r="E753" s="18">
        <v>35.97</v>
      </c>
      <c r="F753" s="18" t="s">
        <v>27</v>
      </c>
      <c r="G753" s="22">
        <v>100</v>
      </c>
      <c r="H753" s="22">
        <f t="shared" si="214"/>
        <v>105.60775102759834</v>
      </c>
      <c r="I753" s="18">
        <v>35.97</v>
      </c>
      <c r="J753" s="18">
        <v>37.909999999999997</v>
      </c>
      <c r="K753" s="36">
        <f t="shared" si="210"/>
        <v>1</v>
      </c>
      <c r="L753" s="36">
        <f t="shared" si="211"/>
        <v>1.0539338337503474</v>
      </c>
      <c r="M753" s="58"/>
    </row>
    <row r="754" spans="1:13" s="3" customFormat="1">
      <c r="A754" s="58"/>
      <c r="B754" s="58"/>
      <c r="C754" s="26" t="s">
        <v>19</v>
      </c>
      <c r="D754" s="18">
        <v>86.66</v>
      </c>
      <c r="E754" s="18">
        <v>86.66</v>
      </c>
      <c r="F754" s="18" t="s">
        <v>27</v>
      </c>
      <c r="G754" s="22">
        <v>85.463510848126219</v>
      </c>
      <c r="H754" s="22">
        <f t="shared" si="214"/>
        <v>100</v>
      </c>
      <c r="I754" s="18">
        <v>86.66</v>
      </c>
      <c r="J754" s="18">
        <v>87.16</v>
      </c>
      <c r="K754" s="36">
        <f t="shared" si="210"/>
        <v>1</v>
      </c>
      <c r="L754" s="36">
        <f t="shared" si="211"/>
        <v>1.005769674590353</v>
      </c>
      <c r="M754" s="58"/>
    </row>
    <row r="755" spans="1:13" s="3" customFormat="1" ht="30">
      <c r="A755" s="59"/>
      <c r="B755" s="59"/>
      <c r="C755" s="26" t="s">
        <v>63</v>
      </c>
      <c r="D755" s="18">
        <v>34.24</v>
      </c>
      <c r="E755" s="18">
        <v>36.159999999999997</v>
      </c>
      <c r="F755" s="18" t="s">
        <v>27</v>
      </c>
      <c r="G755" s="22">
        <v>100</v>
      </c>
      <c r="H755" s="22">
        <f t="shared" si="214"/>
        <v>105.60747663551399</v>
      </c>
      <c r="I755" s="18">
        <v>36.159999999999997</v>
      </c>
      <c r="J755" s="18">
        <v>38.11</v>
      </c>
      <c r="K755" s="36">
        <f t="shared" si="210"/>
        <v>1</v>
      </c>
      <c r="L755" s="36">
        <f t="shared" si="211"/>
        <v>1.0539269911504425</v>
      </c>
      <c r="M755" s="58"/>
    </row>
    <row r="756" spans="1:13" s="3" customFormat="1" ht="30" customHeight="1">
      <c r="A756" s="57">
        <v>14</v>
      </c>
      <c r="B756" s="57" t="s">
        <v>501</v>
      </c>
      <c r="C756" s="26" t="s">
        <v>176</v>
      </c>
      <c r="D756" s="18">
        <v>46.14</v>
      </c>
      <c r="E756" s="18">
        <v>46.14</v>
      </c>
      <c r="F756" s="18" t="s">
        <v>27</v>
      </c>
      <c r="G756" s="22">
        <v>100</v>
      </c>
      <c r="H756" s="22">
        <f t="shared" si="214"/>
        <v>100</v>
      </c>
      <c r="I756" s="18">
        <v>46.14</v>
      </c>
      <c r="J756" s="18">
        <v>46.14</v>
      </c>
      <c r="K756" s="36">
        <f t="shared" si="210"/>
        <v>1</v>
      </c>
      <c r="L756" s="36">
        <f t="shared" si="211"/>
        <v>1</v>
      </c>
      <c r="M756" s="58"/>
    </row>
    <row r="757" spans="1:13" s="3" customFormat="1" ht="30">
      <c r="A757" s="58"/>
      <c r="B757" s="58"/>
      <c r="C757" s="26" t="s">
        <v>177</v>
      </c>
      <c r="D757" s="18">
        <v>56.06</v>
      </c>
      <c r="E757" s="18">
        <v>56.06</v>
      </c>
      <c r="F757" s="18" t="s">
        <v>27</v>
      </c>
      <c r="G757" s="22">
        <v>100</v>
      </c>
      <c r="H757" s="22">
        <f t="shared" si="214"/>
        <v>100</v>
      </c>
      <c r="I757" s="18">
        <v>42.78</v>
      </c>
      <c r="J757" s="18">
        <v>42.78</v>
      </c>
      <c r="K757" s="36">
        <f t="shared" si="210"/>
        <v>0.76311095255083838</v>
      </c>
      <c r="L757" s="36">
        <f t="shared" si="211"/>
        <v>1</v>
      </c>
      <c r="M757" s="58"/>
    </row>
    <row r="758" spans="1:13" s="3" customFormat="1" ht="30">
      <c r="A758" s="58"/>
      <c r="B758" s="58"/>
      <c r="C758" s="26" t="s">
        <v>499</v>
      </c>
      <c r="D758" s="18">
        <v>76.33</v>
      </c>
      <c r="E758" s="18">
        <v>80</v>
      </c>
      <c r="F758" s="18" t="s">
        <v>27</v>
      </c>
      <c r="G758" s="22">
        <v>100</v>
      </c>
      <c r="H758" s="22">
        <f t="shared" si="214"/>
        <v>104.80807022140706</v>
      </c>
      <c r="I758" s="18">
        <v>80</v>
      </c>
      <c r="J758" s="18">
        <v>96.32</v>
      </c>
      <c r="K758" s="36">
        <f t="shared" ref="K758" si="215">I758/E758</f>
        <v>1</v>
      </c>
      <c r="L758" s="36">
        <f t="shared" ref="L758" si="216">J758/I758</f>
        <v>1.204</v>
      </c>
      <c r="M758" s="58"/>
    </row>
    <row r="759" spans="1:13" s="3" customFormat="1" ht="30">
      <c r="A759" s="58"/>
      <c r="B759" s="58"/>
      <c r="C759" s="26" t="s">
        <v>178</v>
      </c>
      <c r="D759" s="18">
        <v>51.46</v>
      </c>
      <c r="E759" s="18">
        <v>79.8</v>
      </c>
      <c r="F759" s="18" t="s">
        <v>27</v>
      </c>
      <c r="G759" s="22">
        <v>100</v>
      </c>
      <c r="H759" s="22">
        <f t="shared" si="214"/>
        <v>155.07190050524679</v>
      </c>
      <c r="I759" s="18">
        <v>79.8</v>
      </c>
      <c r="J759" s="18">
        <v>79.8</v>
      </c>
      <c r="K759" s="36">
        <f t="shared" si="210"/>
        <v>1</v>
      </c>
      <c r="L759" s="36">
        <f t="shared" si="211"/>
        <v>1</v>
      </c>
      <c r="M759" s="58"/>
    </row>
    <row r="760" spans="1:13" s="3" customFormat="1" ht="30">
      <c r="A760" s="58"/>
      <c r="B760" s="58"/>
      <c r="C760" s="26" t="s">
        <v>204</v>
      </c>
      <c r="D760" s="18">
        <v>27.15</v>
      </c>
      <c r="E760" s="18">
        <v>28.67</v>
      </c>
      <c r="F760" s="18" t="s">
        <v>27</v>
      </c>
      <c r="G760" s="22">
        <v>100</v>
      </c>
      <c r="H760" s="22">
        <f t="shared" si="214"/>
        <v>105.59852670349909</v>
      </c>
      <c r="I760" s="18">
        <v>28.67</v>
      </c>
      <c r="J760" s="18">
        <v>30.22</v>
      </c>
      <c r="K760" s="36">
        <f t="shared" si="210"/>
        <v>1</v>
      </c>
      <c r="L760" s="36">
        <f t="shared" si="211"/>
        <v>1.0540634809905824</v>
      </c>
      <c r="M760" s="58"/>
    </row>
    <row r="761" spans="1:13" s="3" customFormat="1" ht="30">
      <c r="A761" s="58"/>
      <c r="B761" s="58"/>
      <c r="C761" s="26" t="s">
        <v>179</v>
      </c>
      <c r="D761" s="18">
        <v>25.99</v>
      </c>
      <c r="E761" s="18">
        <v>27.45</v>
      </c>
      <c r="F761" s="18" t="s">
        <v>27</v>
      </c>
      <c r="G761" s="22">
        <v>100</v>
      </c>
      <c r="H761" s="22">
        <f t="shared" si="214"/>
        <v>105.61754520969603</v>
      </c>
      <c r="I761" s="18">
        <v>27.45</v>
      </c>
      <c r="J761" s="18">
        <v>28.93</v>
      </c>
      <c r="K761" s="36">
        <f t="shared" si="210"/>
        <v>1</v>
      </c>
      <c r="L761" s="36">
        <f t="shared" si="211"/>
        <v>1.0539162112932605</v>
      </c>
      <c r="M761" s="58"/>
    </row>
    <row r="762" spans="1:13" s="3" customFormat="1" ht="30">
      <c r="A762" s="58"/>
      <c r="B762" s="58"/>
      <c r="C762" s="26" t="s">
        <v>498</v>
      </c>
      <c r="D762" s="18">
        <v>27.15</v>
      </c>
      <c r="E762" s="18">
        <v>28.67</v>
      </c>
      <c r="F762" s="18" t="s">
        <v>27</v>
      </c>
      <c r="G762" s="22">
        <v>100</v>
      </c>
      <c r="H762" s="22">
        <f t="shared" ref="H762" si="217">E762/D762*100</f>
        <v>105.59852670349909</v>
      </c>
      <c r="I762" s="18">
        <v>28.67</v>
      </c>
      <c r="J762" s="18">
        <v>30.22</v>
      </c>
      <c r="K762" s="36">
        <f t="shared" ref="K762" si="218">I762/E762</f>
        <v>1</v>
      </c>
      <c r="L762" s="36">
        <f t="shared" ref="L762" si="219">J762/I762</f>
        <v>1.0540634809905824</v>
      </c>
      <c r="M762" s="58"/>
    </row>
    <row r="763" spans="1:13" s="3" customFormat="1" ht="30">
      <c r="A763" s="59"/>
      <c r="B763" s="59"/>
      <c r="C763" s="26" t="s">
        <v>180</v>
      </c>
      <c r="D763" s="18">
        <v>26.84</v>
      </c>
      <c r="E763" s="18">
        <v>28.34</v>
      </c>
      <c r="F763" s="18" t="s">
        <v>27</v>
      </c>
      <c r="G763" s="22">
        <v>100</v>
      </c>
      <c r="H763" s="22">
        <f t="shared" si="214"/>
        <v>105.58867362146052</v>
      </c>
      <c r="I763" s="18">
        <v>28.34</v>
      </c>
      <c r="J763" s="18">
        <v>29.87</v>
      </c>
      <c r="K763" s="36">
        <f t="shared" si="210"/>
        <v>1</v>
      </c>
      <c r="L763" s="36">
        <f t="shared" si="211"/>
        <v>1.0539872971065631</v>
      </c>
      <c r="M763" s="58"/>
    </row>
    <row r="764" spans="1:13" s="3" customFormat="1" ht="15" customHeight="1">
      <c r="A764" s="57">
        <v>15</v>
      </c>
      <c r="B764" s="57" t="s">
        <v>500</v>
      </c>
      <c r="C764" s="26" t="s">
        <v>18</v>
      </c>
      <c r="D764" s="18">
        <v>44.89</v>
      </c>
      <c r="E764" s="18">
        <v>44.89</v>
      </c>
      <c r="F764" s="18" t="s">
        <v>27</v>
      </c>
      <c r="G764" s="22">
        <v>91.743306764766004</v>
      </c>
      <c r="H764" s="22">
        <f t="shared" si="214"/>
        <v>100</v>
      </c>
      <c r="I764" s="18">
        <v>41.05</v>
      </c>
      <c r="J764" s="18">
        <v>41.05</v>
      </c>
      <c r="K764" s="36">
        <f t="shared" si="210"/>
        <v>0.91445756293161051</v>
      </c>
      <c r="L764" s="36">
        <f t="shared" si="211"/>
        <v>1</v>
      </c>
      <c r="M764" s="58"/>
    </row>
    <row r="765" spans="1:13" s="3" customFormat="1" ht="30">
      <c r="A765" s="58"/>
      <c r="B765" s="58"/>
      <c r="C765" s="26" t="s">
        <v>22</v>
      </c>
      <c r="D765" s="18">
        <v>25.03</v>
      </c>
      <c r="E765" s="18">
        <v>26.43</v>
      </c>
      <c r="F765" s="18" t="s">
        <v>27</v>
      </c>
      <c r="G765" s="22">
        <v>100</v>
      </c>
      <c r="H765" s="22">
        <f t="shared" si="214"/>
        <v>105.59328805433479</v>
      </c>
      <c r="I765" s="18">
        <v>26.43</v>
      </c>
      <c r="J765" s="18">
        <v>27.86</v>
      </c>
      <c r="K765" s="36">
        <f t="shared" si="210"/>
        <v>1</v>
      </c>
      <c r="L765" s="36">
        <f t="shared" si="211"/>
        <v>1.0541051835035944</v>
      </c>
      <c r="M765" s="58"/>
    </row>
    <row r="766" spans="1:13" s="3" customFormat="1">
      <c r="A766" s="58"/>
      <c r="B766" s="58"/>
      <c r="C766" s="26" t="s">
        <v>19</v>
      </c>
      <c r="D766" s="18">
        <v>52.22</v>
      </c>
      <c r="E766" s="18">
        <v>55.15</v>
      </c>
      <c r="F766" s="18" t="s">
        <v>27</v>
      </c>
      <c r="G766" s="22">
        <v>100</v>
      </c>
      <c r="H766" s="22">
        <f t="shared" si="214"/>
        <v>105.61087705859823</v>
      </c>
      <c r="I766" s="18">
        <v>55.15</v>
      </c>
      <c r="J766" s="18">
        <v>59.87</v>
      </c>
      <c r="K766" s="36">
        <f t="shared" si="210"/>
        <v>1</v>
      </c>
      <c r="L766" s="36">
        <f t="shared" si="211"/>
        <v>1.0855847688123299</v>
      </c>
      <c r="M766" s="58"/>
    </row>
    <row r="767" spans="1:13" s="3" customFormat="1" ht="30">
      <c r="A767" s="59"/>
      <c r="B767" s="59"/>
      <c r="C767" s="26" t="s">
        <v>63</v>
      </c>
      <c r="D767" s="18">
        <v>30.67</v>
      </c>
      <c r="E767" s="18">
        <v>32.39</v>
      </c>
      <c r="F767" s="18" t="s">
        <v>27</v>
      </c>
      <c r="G767" s="22">
        <v>100</v>
      </c>
      <c r="H767" s="22">
        <f t="shared" si="214"/>
        <v>105.60808607760026</v>
      </c>
      <c r="I767" s="18">
        <v>32.39</v>
      </c>
      <c r="J767" s="18">
        <v>34.14</v>
      </c>
      <c r="K767" s="36">
        <f t="shared" si="210"/>
        <v>1</v>
      </c>
      <c r="L767" s="36">
        <f t="shared" si="211"/>
        <v>1.0540290213028713</v>
      </c>
      <c r="M767" s="58"/>
    </row>
    <row r="768" spans="1:13" s="3" customFormat="1" ht="66" customHeight="1">
      <c r="A768" s="19">
        <v>16</v>
      </c>
      <c r="B768" s="19" t="s">
        <v>382</v>
      </c>
      <c r="C768" s="15" t="s">
        <v>18</v>
      </c>
      <c r="D768" s="18" t="s">
        <v>27</v>
      </c>
      <c r="E768" s="18">
        <v>71.56</v>
      </c>
      <c r="F768" s="18" t="s">
        <v>27</v>
      </c>
      <c r="G768" s="22" t="s">
        <v>27</v>
      </c>
      <c r="H768" s="22">
        <v>100</v>
      </c>
      <c r="I768" s="18">
        <v>71.56</v>
      </c>
      <c r="J768" s="18">
        <v>75.42</v>
      </c>
      <c r="K768" s="36">
        <f t="shared" si="210"/>
        <v>1</v>
      </c>
      <c r="L768" s="36">
        <f t="shared" si="211"/>
        <v>1.0539407490217998</v>
      </c>
      <c r="M768" s="59"/>
    </row>
    <row r="769" spans="1:13" ht="15" customHeight="1">
      <c r="A769" s="63" t="s">
        <v>16</v>
      </c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5"/>
    </row>
    <row r="770" spans="1:13" ht="15" customHeight="1">
      <c r="A770" s="57">
        <v>1</v>
      </c>
      <c r="B770" s="57" t="s">
        <v>38</v>
      </c>
      <c r="C770" s="15" t="s">
        <v>18</v>
      </c>
      <c r="D770" s="45">
        <v>53.09</v>
      </c>
      <c r="E770" s="45">
        <v>53.52</v>
      </c>
      <c r="F770" s="45" t="s">
        <v>27</v>
      </c>
      <c r="G770" s="32">
        <v>100</v>
      </c>
      <c r="H770" s="32">
        <f>E770/D770*100</f>
        <v>100.80994537577699</v>
      </c>
      <c r="I770" s="45">
        <v>53.52</v>
      </c>
      <c r="J770" s="31">
        <v>53.52</v>
      </c>
      <c r="K770" s="44">
        <f>I770/E770</f>
        <v>1</v>
      </c>
      <c r="L770" s="44">
        <f>J770/I770</f>
        <v>1</v>
      </c>
      <c r="M770" s="57" t="s">
        <v>410</v>
      </c>
    </row>
    <row r="771" spans="1:13" ht="30">
      <c r="A771" s="58"/>
      <c r="B771" s="58"/>
      <c r="C771" s="15" t="s">
        <v>22</v>
      </c>
      <c r="D771" s="45">
        <v>39.74</v>
      </c>
      <c r="E771" s="45">
        <v>41.97</v>
      </c>
      <c r="F771" s="45" t="s">
        <v>27</v>
      </c>
      <c r="G771" s="32">
        <v>100</v>
      </c>
      <c r="H771" s="32">
        <f t="shared" ref="H771:H773" si="220">E771/D771*100</f>
        <v>105.6114745848012</v>
      </c>
      <c r="I771" s="45">
        <v>41.97</v>
      </c>
      <c r="J771" s="31">
        <v>44.24</v>
      </c>
      <c r="K771" s="44">
        <f>I771/E771</f>
        <v>1</v>
      </c>
      <c r="L771" s="44">
        <f>J771/I771</f>
        <v>1.0540862520848227</v>
      </c>
      <c r="M771" s="58"/>
    </row>
    <row r="772" spans="1:13">
      <c r="A772" s="58"/>
      <c r="B772" s="58"/>
      <c r="C772" s="15" t="s">
        <v>19</v>
      </c>
      <c r="D772" s="45">
        <v>59.86</v>
      </c>
      <c r="E772" s="45">
        <f>D772</f>
        <v>59.86</v>
      </c>
      <c r="F772" s="45" t="s">
        <v>27</v>
      </c>
      <c r="G772" s="32">
        <v>79.516471838469712</v>
      </c>
      <c r="H772" s="32">
        <f t="shared" si="220"/>
        <v>100</v>
      </c>
      <c r="I772" s="45">
        <v>58.03</v>
      </c>
      <c r="J772" s="31">
        <v>58.03</v>
      </c>
      <c r="K772" s="44">
        <f>I772/E772</f>
        <v>0.96942866688940865</v>
      </c>
      <c r="L772" s="44">
        <f>J772/I772</f>
        <v>1</v>
      </c>
      <c r="M772" s="58"/>
    </row>
    <row r="773" spans="1:13" s="3" customFormat="1" ht="30">
      <c r="A773" s="59"/>
      <c r="B773" s="59"/>
      <c r="C773" s="15" t="s">
        <v>63</v>
      </c>
      <c r="D773" s="45">
        <v>35.909999999999997</v>
      </c>
      <c r="E773" s="45">
        <v>37.92</v>
      </c>
      <c r="F773" s="45" t="s">
        <v>27</v>
      </c>
      <c r="G773" s="32">
        <v>100</v>
      </c>
      <c r="H773" s="32">
        <f t="shared" si="220"/>
        <v>105.59732664995825</v>
      </c>
      <c r="I773" s="45">
        <v>37.92</v>
      </c>
      <c r="J773" s="31">
        <v>39.97</v>
      </c>
      <c r="K773" s="44">
        <f>I773/E773</f>
        <v>1</v>
      </c>
      <c r="L773" s="44">
        <f>J773/I773</f>
        <v>1.054061181434599</v>
      </c>
      <c r="M773" s="59"/>
    </row>
    <row r="774" spans="1:13" ht="45">
      <c r="A774" s="15">
        <v>2</v>
      </c>
      <c r="B774" s="15" t="s">
        <v>439</v>
      </c>
      <c r="C774" s="15" t="s">
        <v>71</v>
      </c>
      <c r="D774" s="45">
        <v>26.03</v>
      </c>
      <c r="E774" s="45">
        <v>26.03</v>
      </c>
      <c r="F774" s="45" t="s">
        <v>27</v>
      </c>
      <c r="G774" s="32">
        <v>99.65543644716692</v>
      </c>
      <c r="H774" s="32">
        <f>E774/D774*100</f>
        <v>100</v>
      </c>
      <c r="I774" s="45">
        <v>25.4</v>
      </c>
      <c r="J774" s="31">
        <v>25.4</v>
      </c>
      <c r="K774" s="44">
        <f>I774/E774</f>
        <v>0.97579715712639248</v>
      </c>
      <c r="L774" s="44">
        <f>J774/I774</f>
        <v>1</v>
      </c>
      <c r="M774" s="15" t="s">
        <v>411</v>
      </c>
    </row>
    <row r="775" spans="1:13" ht="15" customHeight="1">
      <c r="A775" s="57">
        <v>3</v>
      </c>
      <c r="B775" s="74" t="s">
        <v>414</v>
      </c>
      <c r="C775" s="15" t="s">
        <v>18</v>
      </c>
      <c r="D775" s="45">
        <v>50.63</v>
      </c>
      <c r="E775" s="45">
        <v>55.19</v>
      </c>
      <c r="F775" s="45" t="s">
        <v>27</v>
      </c>
      <c r="G775" s="32">
        <v>100</v>
      </c>
      <c r="H775" s="32">
        <f>E775/D775*100</f>
        <v>109.0065178747778</v>
      </c>
      <c r="I775" s="45">
        <v>55.19</v>
      </c>
      <c r="J775" s="31">
        <v>72.430000000000007</v>
      </c>
      <c r="K775" s="44">
        <f t="shared" ref="K775:K783" si="221">I775/E775</f>
        <v>1</v>
      </c>
      <c r="L775" s="44">
        <f t="shared" ref="L775:L783" si="222">J775/I775</f>
        <v>1.312375430331582</v>
      </c>
      <c r="M775" s="57" t="s">
        <v>412</v>
      </c>
    </row>
    <row r="776" spans="1:13" ht="30">
      <c r="A776" s="58"/>
      <c r="B776" s="74"/>
      <c r="C776" s="15" t="s">
        <v>22</v>
      </c>
      <c r="D776" s="45">
        <v>44.23</v>
      </c>
      <c r="E776" s="45">
        <v>46.71</v>
      </c>
      <c r="F776" s="45" t="s">
        <v>27</v>
      </c>
      <c r="G776" s="32">
        <v>100</v>
      </c>
      <c r="H776" s="32">
        <f t="shared" ref="H776:H782" si="223">E776/D776*100</f>
        <v>105.60705403572237</v>
      </c>
      <c r="I776" s="45">
        <v>46.71</v>
      </c>
      <c r="J776" s="31">
        <v>49.23</v>
      </c>
      <c r="K776" s="44">
        <f t="shared" si="221"/>
        <v>1</v>
      </c>
      <c r="L776" s="44">
        <f t="shared" si="222"/>
        <v>1.0539499036608861</v>
      </c>
      <c r="M776" s="58"/>
    </row>
    <row r="777" spans="1:13" ht="22.5" customHeight="1">
      <c r="A777" s="58"/>
      <c r="B777" s="74"/>
      <c r="C777" s="15" t="s">
        <v>19</v>
      </c>
      <c r="D777" s="45">
        <v>24.95</v>
      </c>
      <c r="E777" s="45">
        <v>28.09</v>
      </c>
      <c r="F777" s="45" t="s">
        <v>27</v>
      </c>
      <c r="G777" s="32">
        <v>100</v>
      </c>
      <c r="H777" s="32">
        <f t="shared" si="223"/>
        <v>112.58517034068136</v>
      </c>
      <c r="I777" s="45">
        <v>28.09</v>
      </c>
      <c r="J777" s="31">
        <v>34.43</v>
      </c>
      <c r="K777" s="44">
        <f t="shared" si="221"/>
        <v>1</v>
      </c>
      <c r="L777" s="44">
        <f t="shared" si="222"/>
        <v>1.2257030971876113</v>
      </c>
      <c r="M777" s="58"/>
    </row>
    <row r="778" spans="1:13" ht="30">
      <c r="A778" s="59"/>
      <c r="B778" s="74"/>
      <c r="C778" s="15" t="s">
        <v>63</v>
      </c>
      <c r="D778" s="45">
        <v>24.95</v>
      </c>
      <c r="E778" s="45">
        <v>26.35</v>
      </c>
      <c r="F778" s="45" t="s">
        <v>27</v>
      </c>
      <c r="G778" s="32">
        <v>100</v>
      </c>
      <c r="H778" s="32">
        <f t="shared" si="223"/>
        <v>105.61122244488979</v>
      </c>
      <c r="I778" s="45">
        <v>26.35</v>
      </c>
      <c r="J778" s="31">
        <v>27.77</v>
      </c>
      <c r="K778" s="44">
        <f t="shared" si="221"/>
        <v>1</v>
      </c>
      <c r="L778" s="44">
        <f t="shared" si="222"/>
        <v>1.0538899430740036</v>
      </c>
      <c r="M778" s="58"/>
    </row>
    <row r="779" spans="1:13" ht="15" customHeight="1">
      <c r="A779" s="57">
        <v>4</v>
      </c>
      <c r="B779" s="57" t="s">
        <v>413</v>
      </c>
      <c r="C779" s="15" t="s">
        <v>18</v>
      </c>
      <c r="D779" s="45">
        <v>102.42</v>
      </c>
      <c r="E779" s="45">
        <v>102.42</v>
      </c>
      <c r="F779" s="45" t="s">
        <v>27</v>
      </c>
      <c r="G779" s="32">
        <v>100</v>
      </c>
      <c r="H779" s="32">
        <f t="shared" si="223"/>
        <v>100</v>
      </c>
      <c r="I779" s="45">
        <v>102.42</v>
      </c>
      <c r="J779" s="31">
        <v>102.42</v>
      </c>
      <c r="K779" s="44">
        <f t="shared" si="221"/>
        <v>1</v>
      </c>
      <c r="L779" s="44">
        <f t="shared" si="222"/>
        <v>1</v>
      </c>
      <c r="M779" s="58"/>
    </row>
    <row r="780" spans="1:13" ht="30">
      <c r="A780" s="58"/>
      <c r="B780" s="58"/>
      <c r="C780" s="15" t="s">
        <v>22</v>
      </c>
      <c r="D780" s="45">
        <v>22.83</v>
      </c>
      <c r="E780" s="45">
        <v>24.11</v>
      </c>
      <c r="F780" s="45" t="s">
        <v>27</v>
      </c>
      <c r="G780" s="32">
        <v>100</v>
      </c>
      <c r="H780" s="32">
        <f t="shared" si="223"/>
        <v>105.60665790626369</v>
      </c>
      <c r="I780" s="45">
        <v>24.11</v>
      </c>
      <c r="J780" s="31">
        <v>25.41</v>
      </c>
      <c r="K780" s="44">
        <f t="shared" si="221"/>
        <v>1</v>
      </c>
      <c r="L780" s="44">
        <f t="shared" si="222"/>
        <v>1.0539195354624638</v>
      </c>
      <c r="M780" s="58"/>
    </row>
    <row r="781" spans="1:13">
      <c r="A781" s="58"/>
      <c r="B781" s="58"/>
      <c r="C781" s="15" t="s">
        <v>19</v>
      </c>
      <c r="D781" s="45">
        <v>16.48</v>
      </c>
      <c r="E781" s="45">
        <v>19.440000000000001</v>
      </c>
      <c r="F781" s="45" t="s">
        <v>27</v>
      </c>
      <c r="G781" s="32">
        <v>100</v>
      </c>
      <c r="H781" s="32">
        <f t="shared" si="223"/>
        <v>117.96116504854371</v>
      </c>
      <c r="I781" s="45">
        <v>19.440000000000001</v>
      </c>
      <c r="J781" s="31">
        <v>22.46</v>
      </c>
      <c r="K781" s="44">
        <f t="shared" si="221"/>
        <v>1</v>
      </c>
      <c r="L781" s="44">
        <f t="shared" si="222"/>
        <v>1.155349794238683</v>
      </c>
      <c r="M781" s="58"/>
    </row>
    <row r="782" spans="1:13" ht="30">
      <c r="A782" s="59"/>
      <c r="B782" s="59"/>
      <c r="C782" s="15" t="s">
        <v>63</v>
      </c>
      <c r="D782" s="45">
        <v>16.48</v>
      </c>
      <c r="E782" s="31">
        <v>17.399999999999999</v>
      </c>
      <c r="F782" s="31" t="s">
        <v>27</v>
      </c>
      <c r="G782" s="32">
        <v>100</v>
      </c>
      <c r="H782" s="32">
        <f t="shared" si="223"/>
        <v>105.58252427184465</v>
      </c>
      <c r="I782" s="31">
        <v>17.399999999999999</v>
      </c>
      <c r="J782" s="31">
        <v>18.34</v>
      </c>
      <c r="K782" s="44">
        <f t="shared" si="221"/>
        <v>1</v>
      </c>
      <c r="L782" s="44">
        <f t="shared" si="222"/>
        <v>1.0540229885057473</v>
      </c>
      <c r="M782" s="59"/>
    </row>
    <row r="783" spans="1:13" ht="45">
      <c r="A783" s="15">
        <v>5</v>
      </c>
      <c r="B783" s="15" t="s">
        <v>39</v>
      </c>
      <c r="C783" s="15" t="s">
        <v>28</v>
      </c>
      <c r="D783" s="31">
        <v>15.1</v>
      </c>
      <c r="E783" s="45">
        <v>15.76</v>
      </c>
      <c r="F783" s="45" t="s">
        <v>27</v>
      </c>
      <c r="G783" s="32">
        <v>100</v>
      </c>
      <c r="H783" s="32">
        <f>E783/D783*100</f>
        <v>104.37086092715231</v>
      </c>
      <c r="I783" s="45">
        <v>15.76</v>
      </c>
      <c r="J783" s="31">
        <v>15.76</v>
      </c>
      <c r="K783" s="44">
        <f t="shared" si="221"/>
        <v>1</v>
      </c>
      <c r="L783" s="44">
        <f t="shared" si="222"/>
        <v>1</v>
      </c>
      <c r="M783" s="54" t="s">
        <v>415</v>
      </c>
    </row>
    <row r="784" spans="1:13" ht="15" customHeight="1">
      <c r="A784" s="63" t="s">
        <v>15</v>
      </c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5"/>
    </row>
    <row r="785" spans="1:13" ht="15" customHeight="1">
      <c r="A785" s="57">
        <v>1</v>
      </c>
      <c r="B785" s="57" t="s">
        <v>262</v>
      </c>
      <c r="C785" s="15" t="s">
        <v>18</v>
      </c>
      <c r="D785" s="18">
        <v>53.78</v>
      </c>
      <c r="E785" s="18">
        <v>56.22</v>
      </c>
      <c r="F785" s="18" t="s">
        <v>27</v>
      </c>
      <c r="G785" s="22">
        <v>100</v>
      </c>
      <c r="H785" s="22">
        <f t="shared" ref="H785:H790" si="224">E785/D785*100</f>
        <v>104.5370026031982</v>
      </c>
      <c r="I785" s="18">
        <v>56.22</v>
      </c>
      <c r="J785" s="18">
        <v>56.22</v>
      </c>
      <c r="K785" s="36">
        <f t="shared" ref="K785:K790" si="225">I785/E785</f>
        <v>1</v>
      </c>
      <c r="L785" s="36">
        <f t="shared" ref="L785:L790" si="226">J785/I785</f>
        <v>1</v>
      </c>
      <c r="M785" s="57" t="s">
        <v>469</v>
      </c>
    </row>
    <row r="786" spans="1:13" ht="30">
      <c r="A786" s="59"/>
      <c r="B786" s="59"/>
      <c r="C786" s="15" t="s">
        <v>22</v>
      </c>
      <c r="D786" s="18">
        <v>39.42</v>
      </c>
      <c r="E786" s="18">
        <v>41.63</v>
      </c>
      <c r="F786" s="18" t="s">
        <v>27</v>
      </c>
      <c r="G786" s="22">
        <v>100</v>
      </c>
      <c r="H786" s="22">
        <f t="shared" si="224"/>
        <v>105.60629122272958</v>
      </c>
      <c r="I786" s="18">
        <v>41.63</v>
      </c>
      <c r="J786" s="18">
        <v>43.88</v>
      </c>
      <c r="K786" s="36">
        <f t="shared" si="225"/>
        <v>1</v>
      </c>
      <c r="L786" s="36">
        <f t="shared" si="226"/>
        <v>1.0540475618544318</v>
      </c>
      <c r="M786" s="59"/>
    </row>
    <row r="787" spans="1:13" ht="15" customHeight="1">
      <c r="A787" s="57">
        <v>2</v>
      </c>
      <c r="B787" s="57" t="s">
        <v>470</v>
      </c>
      <c r="C787" s="15" t="s">
        <v>18</v>
      </c>
      <c r="D787" s="18">
        <v>51.81</v>
      </c>
      <c r="E787" s="18">
        <v>55.42</v>
      </c>
      <c r="F787" s="18" t="s">
        <v>27</v>
      </c>
      <c r="G787" s="22">
        <v>100</v>
      </c>
      <c r="H787" s="22">
        <f t="shared" si="224"/>
        <v>106.9677668403783</v>
      </c>
      <c r="I787" s="18">
        <v>55.42</v>
      </c>
      <c r="J787" s="18">
        <v>55.76</v>
      </c>
      <c r="K787" s="36">
        <f t="shared" si="225"/>
        <v>1</v>
      </c>
      <c r="L787" s="36">
        <f t="shared" si="226"/>
        <v>1.0061349693251533</v>
      </c>
      <c r="M787" s="57" t="s">
        <v>471</v>
      </c>
    </row>
    <row r="788" spans="1:13" ht="30">
      <c r="A788" s="59"/>
      <c r="B788" s="59"/>
      <c r="C788" s="15" t="s">
        <v>22</v>
      </c>
      <c r="D788" s="18">
        <v>40.15</v>
      </c>
      <c r="E788" s="18">
        <v>42.4</v>
      </c>
      <c r="F788" s="18" t="s">
        <v>27</v>
      </c>
      <c r="G788" s="22">
        <v>100</v>
      </c>
      <c r="H788" s="22">
        <f t="shared" si="224"/>
        <v>105.60398505603985</v>
      </c>
      <c r="I788" s="18">
        <v>42.4</v>
      </c>
      <c r="J788" s="18">
        <v>44.69</v>
      </c>
      <c r="K788" s="36">
        <f t="shared" si="225"/>
        <v>1</v>
      </c>
      <c r="L788" s="36">
        <f t="shared" si="226"/>
        <v>1.0540094339622641</v>
      </c>
      <c r="M788" s="59"/>
    </row>
    <row r="789" spans="1:13" ht="15" customHeight="1">
      <c r="A789" s="57">
        <v>3</v>
      </c>
      <c r="B789" s="57" t="s">
        <v>300</v>
      </c>
      <c r="C789" s="15" t="s">
        <v>19</v>
      </c>
      <c r="D789" s="18">
        <v>50.21</v>
      </c>
      <c r="E789" s="18">
        <v>52</v>
      </c>
      <c r="F789" s="18" t="s">
        <v>27</v>
      </c>
      <c r="G789" s="22">
        <v>100</v>
      </c>
      <c r="H789" s="22">
        <f t="shared" si="224"/>
        <v>103.5650268870743</v>
      </c>
      <c r="I789" s="18">
        <v>52</v>
      </c>
      <c r="J789" s="18">
        <v>53.4</v>
      </c>
      <c r="K789" s="36">
        <f t="shared" si="225"/>
        <v>1</v>
      </c>
      <c r="L789" s="36">
        <f t="shared" si="226"/>
        <v>1.0269230769230768</v>
      </c>
      <c r="M789" s="57" t="s">
        <v>472</v>
      </c>
    </row>
    <row r="790" spans="1:13" ht="34.5" customHeight="1">
      <c r="A790" s="59"/>
      <c r="B790" s="59"/>
      <c r="C790" s="15" t="s">
        <v>85</v>
      </c>
      <c r="D790" s="18">
        <v>36.4</v>
      </c>
      <c r="E790" s="18">
        <v>38.44</v>
      </c>
      <c r="F790" s="18" t="s">
        <v>27</v>
      </c>
      <c r="G790" s="22">
        <v>100</v>
      </c>
      <c r="H790" s="22">
        <f t="shared" si="224"/>
        <v>105.60439560439561</v>
      </c>
      <c r="I790" s="18">
        <v>38.44</v>
      </c>
      <c r="J790" s="18">
        <v>40.520000000000003</v>
      </c>
      <c r="K790" s="36">
        <f t="shared" si="225"/>
        <v>1</v>
      </c>
      <c r="L790" s="36">
        <f t="shared" si="226"/>
        <v>1.0541103017689908</v>
      </c>
      <c r="M790" s="59"/>
    </row>
    <row r="791" spans="1:13" ht="18.75" customHeight="1">
      <c r="A791" s="78" t="s">
        <v>101</v>
      </c>
      <c r="B791" s="79"/>
      <c r="C791" s="79"/>
      <c r="D791" s="1"/>
      <c r="E791" s="1"/>
      <c r="F791" s="1"/>
      <c r="G791" s="1"/>
      <c r="H791" s="1"/>
      <c r="I791" s="1"/>
      <c r="J791" s="10"/>
      <c r="K791" s="1"/>
      <c r="L791" s="1"/>
    </row>
    <row r="792" spans="1:13" ht="18.75">
      <c r="A792" s="7"/>
      <c r="B792" s="7"/>
      <c r="C792" s="9"/>
    </row>
    <row r="793" spans="1:13">
      <c r="A793" s="7"/>
      <c r="B793" s="7"/>
      <c r="C793" s="7"/>
    </row>
    <row r="794" spans="1:13">
      <c r="A794" s="7"/>
      <c r="B794" s="7"/>
      <c r="C794" s="7"/>
    </row>
    <row r="795" spans="1:13">
      <c r="A795" s="7"/>
      <c r="B795" s="7"/>
      <c r="C795" s="7"/>
    </row>
    <row r="796" spans="1:13">
      <c r="A796" s="7"/>
      <c r="B796" s="7"/>
      <c r="C796" s="7"/>
    </row>
    <row r="797" spans="1:13">
      <c r="A797" s="7"/>
      <c r="B797" s="7"/>
      <c r="C797" s="7"/>
    </row>
    <row r="798" spans="1:13">
      <c r="A798" s="7"/>
      <c r="B798" s="7"/>
      <c r="C798" s="7"/>
    </row>
    <row r="799" spans="1:13">
      <c r="A799" s="7"/>
      <c r="B799" s="7"/>
      <c r="C799" s="7"/>
    </row>
    <row r="800" spans="1:13">
      <c r="A800" s="7"/>
      <c r="B800" s="7"/>
      <c r="C800" s="7"/>
    </row>
    <row r="801" spans="1:3">
      <c r="A801" s="7"/>
      <c r="B801" s="7"/>
      <c r="C801" s="7"/>
    </row>
    <row r="802" spans="1:3">
      <c r="A802" s="7"/>
      <c r="B802" s="7"/>
      <c r="C802" s="7"/>
    </row>
    <row r="803" spans="1:3">
      <c r="A803" s="7"/>
      <c r="B803" s="7"/>
      <c r="C803" s="7"/>
    </row>
    <row r="804" spans="1:3">
      <c r="A804" s="7"/>
      <c r="B804" s="7"/>
      <c r="C804" s="7"/>
    </row>
    <row r="805" spans="1:3">
      <c r="A805" s="7"/>
      <c r="B805" s="7"/>
      <c r="C805" s="7"/>
    </row>
    <row r="806" spans="1:3">
      <c r="A806" s="7"/>
      <c r="B806" s="7"/>
      <c r="C806" s="7"/>
    </row>
    <row r="807" spans="1:3">
      <c r="A807" s="7"/>
      <c r="B807" s="7"/>
      <c r="C807" s="7"/>
    </row>
    <row r="808" spans="1:3">
      <c r="A808" s="7"/>
      <c r="B808" s="7"/>
      <c r="C808" s="7"/>
    </row>
    <row r="809" spans="1:3">
      <c r="A809" s="7"/>
      <c r="B809" s="7"/>
      <c r="C809" s="7"/>
    </row>
    <row r="810" spans="1:3">
      <c r="A810" s="7"/>
      <c r="B810" s="7"/>
      <c r="C810" s="7"/>
    </row>
    <row r="811" spans="1:3">
      <c r="A811" s="7"/>
      <c r="B811" s="7"/>
      <c r="C811" s="7"/>
    </row>
    <row r="812" spans="1:3">
      <c r="A812" s="7"/>
      <c r="B812" s="7"/>
      <c r="C812" s="7"/>
    </row>
    <row r="813" spans="1:3">
      <c r="A813" s="7"/>
      <c r="B813" s="7"/>
      <c r="C813" s="7"/>
    </row>
    <row r="814" spans="1:3">
      <c r="A814" s="7"/>
      <c r="B814" s="7"/>
      <c r="C814" s="7"/>
    </row>
    <row r="815" spans="1:3">
      <c r="A815" s="7"/>
      <c r="B815" s="7"/>
      <c r="C815" s="7"/>
    </row>
    <row r="816" spans="1:3">
      <c r="A816" s="7"/>
      <c r="B816" s="7"/>
      <c r="C816" s="7"/>
    </row>
    <row r="817" spans="1:3">
      <c r="A817" s="7"/>
      <c r="B817" s="7"/>
      <c r="C817" s="7"/>
    </row>
    <row r="818" spans="1:3">
      <c r="A818" s="7"/>
      <c r="B818" s="7"/>
      <c r="C818" s="7"/>
    </row>
    <row r="819" spans="1:3">
      <c r="A819" s="7"/>
      <c r="B819" s="7"/>
      <c r="C819" s="7"/>
    </row>
    <row r="820" spans="1:3">
      <c r="A820" s="7"/>
      <c r="B820" s="7"/>
      <c r="C820" s="7"/>
    </row>
    <row r="821" spans="1:3">
      <c r="A821" s="7"/>
      <c r="B821" s="7"/>
      <c r="C821" s="7"/>
    </row>
    <row r="822" spans="1:3">
      <c r="C822" s="7"/>
    </row>
  </sheetData>
  <customSheetViews>
    <customSheetView guid="{66129F85-089F-4B3B-8EAE-B5426F2EFEDE}" scale="80" showPageBreaks="1" fitToPage="1" printArea="1" hiddenColumns="1">
      <pane ySplit="5" topLeftCell="A710" activePane="bottomLeft" state="frozen"/>
      <selection pane="bottomLeft" activeCell="AA732" sqref="AA732"/>
      <rowBreaks count="12" manualBreakCount="12">
        <brk id="168" max="18" man="1"/>
        <brk id="226" max="18" man="1"/>
        <brk id="274" max="18" man="1"/>
        <brk id="329" max="18" man="1"/>
        <brk id="405" max="18" man="1"/>
        <brk id="452" max="18" man="1"/>
        <brk id="516" max="18" man="1"/>
        <brk id="577" max="18" man="1"/>
        <brk id="617" max="18" man="1"/>
        <brk id="719" max="18" man="1"/>
        <brk id="740" max="18" man="1"/>
        <brk id="776" max="18" man="1"/>
      </rowBreaks>
      <pageMargins left="0.39370078740157483" right="0.70866141732283472" top="0.47244094488188981" bottom="0.27559055118110237" header="0.31496062992125984" footer="0.23622047244094491"/>
      <pageSetup paperSize="9" scale="33" fitToHeight="0" orientation="portrait" r:id="rId1"/>
    </customSheetView>
    <customSheetView guid="{D614E27A-E656-41F8-9375-620B167752C4}" scale="93" fitToPage="1" hiddenColumns="1">
      <pane ySplit="5" topLeftCell="A271" activePane="bottomLeft" state="frozen"/>
      <selection pane="bottomLeft" activeCell="A327" sqref="A327:AA329"/>
      <rowBreaks count="12" manualBreakCount="12">
        <brk id="168" max="18" man="1"/>
        <brk id="226" max="18" man="1"/>
        <brk id="271" max="18" man="1"/>
        <brk id="326" max="18" man="1"/>
        <brk id="402" max="18" man="1"/>
        <brk id="449" max="18" man="1"/>
        <brk id="513" max="18" man="1"/>
        <brk id="574" max="18" man="1"/>
        <brk id="614" max="18" man="1"/>
        <brk id="716" max="18" man="1"/>
        <brk id="737" max="18" man="1"/>
        <brk id="773" max="18" man="1"/>
      </rowBreaks>
      <pageMargins left="0.39370078740157483" right="0.70866141732283472" top="0.47244094488188981" bottom="0.27559055118110237" header="0.31496062992125984" footer="0.23622047244094491"/>
      <pageSetup paperSize="9" scale="33" fitToHeight="0" orientation="portrait" r:id="rId2"/>
    </customSheetView>
    <customSheetView guid="{BA6DDD3B-491E-4641-BA3C-1C742BEAE564}" scale="93" fitToPage="1" printArea="1">
      <pane ySplit="5" topLeftCell="A357" activePane="bottomLeft" state="frozen"/>
      <selection pane="bottomLeft" activeCell="P376" sqref="P376"/>
      <rowBreaks count="12" manualBreakCount="12">
        <brk id="168" max="18" man="1"/>
        <brk id="211" max="18" man="1"/>
        <brk id="250" max="18" man="1"/>
        <brk id="305" max="18" man="1"/>
        <brk id="351" max="18" man="1"/>
        <brk id="400" max="18" man="1"/>
        <brk id="440" max="18" man="1"/>
        <brk id="501" max="18" man="1"/>
        <brk id="541" max="18" man="1"/>
        <brk id="634" max="18" man="1"/>
        <brk id="654" max="18" man="1"/>
        <brk id="666" max="18" man="1"/>
      </rowBreaks>
      <pageMargins left="0.39370078740157483" right="0.70866141732283472" top="0.47244094488188981" bottom="0.27559055118110237" header="0.31496062992125984" footer="0.23622047244094491"/>
      <pageSetup paperSize="9" scale="33" fitToHeight="0" orientation="portrait" r:id="rId3"/>
    </customSheetView>
    <customSheetView guid="{960C92CF-D0A8-4BFE-8D33-9BBD6A8F6BCE}" scale="90" showPageBreaks="1" fitToPage="1" printArea="1">
      <pane ySplit="5" topLeftCell="A117" activePane="bottomLeft" state="frozen"/>
      <selection pane="bottomLeft" activeCell="A568" sqref="A568:M568"/>
      <rowBreaks count="12" manualBreakCount="12">
        <brk id="168" max="18" man="1"/>
        <brk id="226" max="18" man="1"/>
        <brk id="271" max="18" man="1"/>
        <brk id="326" max="18" man="1"/>
        <brk id="402" max="18" man="1"/>
        <brk id="449" max="18" man="1"/>
        <brk id="513" max="18" man="1"/>
        <brk id="574" max="18" man="1"/>
        <brk id="614" max="18" man="1"/>
        <brk id="716" max="18" man="1"/>
        <brk id="736" max="18" man="1"/>
        <brk id="772" max="18" man="1"/>
      </rowBreaks>
      <pageMargins left="0.39370078740157483" right="0.70866141732283472" top="0.47244094488188981" bottom="0.27559055118110237" header="0.31496062992125984" footer="0.23622047244094491"/>
      <pageSetup paperSize="9" scale="40" fitToHeight="0" orientation="portrait" r:id="rId4"/>
    </customSheetView>
    <customSheetView guid="{F2233D47-D90A-4E0E-907F-82706D6709C9}" scale="93" fitToPage="1">
      <pane ySplit="5" topLeftCell="A211" activePane="bottomLeft" state="frozen"/>
      <selection pane="bottomLeft" activeCell="M220" sqref="M220:M226"/>
      <rowBreaks count="12" manualBreakCount="12">
        <brk id="168" max="18" man="1"/>
        <brk id="211" max="18" man="1"/>
        <brk id="250" max="18" man="1"/>
        <brk id="305" max="18" man="1"/>
        <brk id="351" max="18" man="1"/>
        <brk id="396" max="18" man="1"/>
        <brk id="436" max="18" man="1"/>
        <brk id="497" max="18" man="1"/>
        <brk id="537" max="18" man="1"/>
        <brk id="630" max="18" man="1"/>
        <brk id="650" max="18" man="1"/>
        <brk id="662" max="18" man="1"/>
      </rowBreaks>
      <pageMargins left="0.39370078740157483" right="0.70866141732283472" top="0.47244094488188981" bottom="0.27559055118110237" header="0.31496062992125984" footer="0.23622047244094491"/>
      <pageSetup paperSize="9" scale="33" fitToHeight="0" orientation="portrait" r:id="rId5"/>
    </customSheetView>
    <customSheetView guid="{7185DFAB-C7CA-48F8-9EA6-A54D2AA9A01D}" scale="93" fitToPage="1">
      <pane ySplit="5" topLeftCell="A711" activePane="bottomLeft" state="frozen"/>
      <selection pane="bottomLeft" activeCell="B722" sqref="B722:B723"/>
      <rowBreaks count="12" manualBreakCount="12">
        <brk id="168" max="18" man="1"/>
        <brk id="211" max="18" man="1"/>
        <brk id="250" max="18" man="1"/>
        <brk id="305" max="18" man="1"/>
        <brk id="351" max="18" man="1"/>
        <brk id="396" max="18" man="1"/>
        <brk id="436" max="18" man="1"/>
        <brk id="497" max="18" man="1"/>
        <brk id="537" max="18" man="1"/>
        <brk id="630" max="18" man="1"/>
        <brk id="650" max="18" man="1"/>
        <brk id="662" max="18" man="1"/>
      </rowBreaks>
      <pageMargins left="0.39370078740157483" right="0.70866141732283472" top="0.47244094488188981" bottom="0.27559055118110237" header="0.31496062992125984" footer="0.23622047244094491"/>
      <pageSetup paperSize="9" scale="33" fitToHeight="0" orientation="portrait" r:id="rId6"/>
    </customSheetView>
  </customSheetViews>
  <mergeCells count="566">
    <mergeCell ref="M248:M249"/>
    <mergeCell ref="A143:A144"/>
    <mergeCell ref="B143:B144"/>
    <mergeCell ref="A163:A164"/>
    <mergeCell ref="C126:C127"/>
    <mergeCell ref="G4:G5"/>
    <mergeCell ref="H4:H5"/>
    <mergeCell ref="M33:M34"/>
    <mergeCell ref="B36:B37"/>
    <mergeCell ref="A33:A34"/>
    <mergeCell ref="A35:M35"/>
    <mergeCell ref="M7:M10"/>
    <mergeCell ref="C153:L153"/>
    <mergeCell ref="B101:B102"/>
    <mergeCell ref="B79:B82"/>
    <mergeCell ref="M80:M82"/>
    <mergeCell ref="M85:M88"/>
    <mergeCell ref="B85:B88"/>
    <mergeCell ref="B138:B139"/>
    <mergeCell ref="B115:B116"/>
    <mergeCell ref="A115:A116"/>
    <mergeCell ref="A109:M109"/>
    <mergeCell ref="B106:B108"/>
    <mergeCell ref="M106:M108"/>
    <mergeCell ref="M273:M276"/>
    <mergeCell ref="M304:M307"/>
    <mergeCell ref="M308:M310"/>
    <mergeCell ref="B286:B287"/>
    <mergeCell ref="A295:L295"/>
    <mergeCell ref="A265:A268"/>
    <mergeCell ref="B284:B285"/>
    <mergeCell ref="M277:M278"/>
    <mergeCell ref="B261:B264"/>
    <mergeCell ref="M257:M264"/>
    <mergeCell ref="B302:B303"/>
    <mergeCell ref="A258:A260"/>
    <mergeCell ref="M265:M268"/>
    <mergeCell ref="M286:M291"/>
    <mergeCell ref="M292:M299"/>
    <mergeCell ref="A283:L283"/>
    <mergeCell ref="A292:L292"/>
    <mergeCell ref="M283:M285"/>
    <mergeCell ref="M420:M421"/>
    <mergeCell ref="A410:A413"/>
    <mergeCell ref="A261:A264"/>
    <mergeCell ref="B265:B268"/>
    <mergeCell ref="A279:L279"/>
    <mergeCell ref="A330:A333"/>
    <mergeCell ref="A284:A285"/>
    <mergeCell ref="A420:A421"/>
    <mergeCell ref="A302:A303"/>
    <mergeCell ref="A317:C317"/>
    <mergeCell ref="M318:M319"/>
    <mergeCell ref="B318:B319"/>
    <mergeCell ref="M321:M328"/>
    <mergeCell ref="A318:A319"/>
    <mergeCell ref="A358:A363"/>
    <mergeCell ref="A269:A272"/>
    <mergeCell ref="B538:B539"/>
    <mergeCell ref="M374:M375"/>
    <mergeCell ref="M358:M373"/>
    <mergeCell ref="B374:B375"/>
    <mergeCell ref="B368:B371"/>
    <mergeCell ref="M376:M379"/>
    <mergeCell ref="M495:M499"/>
    <mergeCell ref="B410:B413"/>
    <mergeCell ref="B364:B367"/>
    <mergeCell ref="M406:M409"/>
    <mergeCell ref="B406:B409"/>
    <mergeCell ref="M451:M455"/>
    <mergeCell ref="B451:B455"/>
    <mergeCell ref="B470:B473"/>
    <mergeCell ref="M470:M473"/>
    <mergeCell ref="B490:B494"/>
    <mergeCell ref="B507:B512"/>
    <mergeCell ref="B387:B388"/>
    <mergeCell ref="B389:B392"/>
    <mergeCell ref="A533:C533"/>
    <mergeCell ref="C156:L156"/>
    <mergeCell ref="B148:B152"/>
    <mergeCell ref="A148:A152"/>
    <mergeCell ref="M163:M164"/>
    <mergeCell ref="B163:B164"/>
    <mergeCell ref="A145:A146"/>
    <mergeCell ref="M143:M146"/>
    <mergeCell ref="C148:L148"/>
    <mergeCell ref="A200:A203"/>
    <mergeCell ref="M159:M161"/>
    <mergeCell ref="B153:B161"/>
    <mergeCell ref="A153:A161"/>
    <mergeCell ref="M178:M180"/>
    <mergeCell ref="A174:A180"/>
    <mergeCell ref="B174:B180"/>
    <mergeCell ref="C178:L178"/>
    <mergeCell ref="B38:B44"/>
    <mergeCell ref="A120:M120"/>
    <mergeCell ref="A126:A128"/>
    <mergeCell ref="A110:A113"/>
    <mergeCell ref="A118:A119"/>
    <mergeCell ref="A69:M69"/>
    <mergeCell ref="B91:B93"/>
    <mergeCell ref="M91:M93"/>
    <mergeCell ref="M101:M102"/>
    <mergeCell ref="M122:M142"/>
    <mergeCell ref="M114:M119"/>
    <mergeCell ref="B122:B125"/>
    <mergeCell ref="A130:A131"/>
    <mergeCell ref="B130:B131"/>
    <mergeCell ref="A138:A139"/>
    <mergeCell ref="B132:B133"/>
    <mergeCell ref="A132:A133"/>
    <mergeCell ref="A136:A137"/>
    <mergeCell ref="A79:A82"/>
    <mergeCell ref="A140:A141"/>
    <mergeCell ref="A103:M103"/>
    <mergeCell ref="C3:C5"/>
    <mergeCell ref="A3:A5"/>
    <mergeCell ref="A15:A16"/>
    <mergeCell ref="L4:L5"/>
    <mergeCell ref="M3:M5"/>
    <mergeCell ref="A6:M6"/>
    <mergeCell ref="I4:I5"/>
    <mergeCell ref="B15:B16"/>
    <mergeCell ref="B12:B13"/>
    <mergeCell ref="A12:A13"/>
    <mergeCell ref="A7:A10"/>
    <mergeCell ref="B7:B10"/>
    <mergeCell ref="M15:M17"/>
    <mergeCell ref="B3:B5"/>
    <mergeCell ref="D4:D5"/>
    <mergeCell ref="E4:E5"/>
    <mergeCell ref="G3:H3"/>
    <mergeCell ref="D3:F3"/>
    <mergeCell ref="K3:L3"/>
    <mergeCell ref="J4:J5"/>
    <mergeCell ref="A573:A582"/>
    <mergeCell ref="K4:K5"/>
    <mergeCell ref="M11:M13"/>
    <mergeCell ref="F4:F5"/>
    <mergeCell ref="I3:J3"/>
    <mergeCell ref="M701:M702"/>
    <mergeCell ref="A181:M181"/>
    <mergeCell ref="A182:A185"/>
    <mergeCell ref="B204:B207"/>
    <mergeCell ref="M204:M207"/>
    <mergeCell ref="M227:M230"/>
    <mergeCell ref="A286:A287"/>
    <mergeCell ref="A231:A232"/>
    <mergeCell ref="A430:M430"/>
    <mergeCell ref="B372:B373"/>
    <mergeCell ref="A372:A373"/>
    <mergeCell ref="B330:B333"/>
    <mergeCell ref="B349:B350"/>
    <mergeCell ref="A349:A350"/>
    <mergeCell ref="B277:B278"/>
    <mergeCell ref="A277:A278"/>
    <mergeCell ref="A254:A255"/>
    <mergeCell ref="B227:B230"/>
    <mergeCell ref="B186:B187"/>
    <mergeCell ref="A501:A518"/>
    <mergeCell ref="M523:M524"/>
    <mergeCell ref="A519:A524"/>
    <mergeCell ref="A238:A241"/>
    <mergeCell ref="M279:M281"/>
    <mergeCell ref="B244:B247"/>
    <mergeCell ref="M242:M243"/>
    <mergeCell ref="A660:A661"/>
    <mergeCell ref="B208:B211"/>
    <mergeCell ref="A237:M237"/>
    <mergeCell ref="A252:A253"/>
    <mergeCell ref="A222:A225"/>
    <mergeCell ref="B254:B255"/>
    <mergeCell ref="A538:A539"/>
    <mergeCell ref="B534:B537"/>
    <mergeCell ref="A534:A537"/>
    <mergeCell ref="B435:B442"/>
    <mergeCell ref="B446:B450"/>
    <mergeCell ref="B501:B506"/>
    <mergeCell ref="B443:B444"/>
    <mergeCell ref="A435:A442"/>
    <mergeCell ref="A312:A315"/>
    <mergeCell ref="B376:B379"/>
    <mergeCell ref="A368:A371"/>
    <mergeCell ref="A422:A423"/>
    <mergeCell ref="A424:A425"/>
    <mergeCell ref="B422:B423"/>
    <mergeCell ref="M223:M225"/>
    <mergeCell ref="M221:M222"/>
    <mergeCell ref="M208:M219"/>
    <mergeCell ref="B414:B419"/>
    <mergeCell ref="B238:B241"/>
    <mergeCell ref="A614:A617"/>
    <mergeCell ref="A606:A609"/>
    <mergeCell ref="B269:B272"/>
    <mergeCell ref="A257:L257"/>
    <mergeCell ref="M244:M247"/>
    <mergeCell ref="M269:M272"/>
    <mergeCell ref="B252:B253"/>
    <mergeCell ref="B258:B260"/>
    <mergeCell ref="A250:A251"/>
    <mergeCell ref="M592:M598"/>
    <mergeCell ref="M301:M303"/>
    <mergeCell ref="B521:B522"/>
    <mergeCell ref="B527:B528"/>
    <mergeCell ref="A446:A460"/>
    <mergeCell ref="A485:A499"/>
    <mergeCell ref="M513:M518"/>
    <mergeCell ref="B49:B50"/>
    <mergeCell ref="B51:B53"/>
    <mergeCell ref="B77:B78"/>
    <mergeCell ref="B63:B64"/>
    <mergeCell ref="A91:A96"/>
    <mergeCell ref="A101:A102"/>
    <mergeCell ref="A405:M405"/>
    <mergeCell ref="A382:A385"/>
    <mergeCell ref="M380:M381"/>
    <mergeCell ref="B382:B385"/>
    <mergeCell ref="M382:M385"/>
    <mergeCell ref="A386:M386"/>
    <mergeCell ref="B212:B215"/>
    <mergeCell ref="B94:B96"/>
    <mergeCell ref="M94:M96"/>
    <mergeCell ref="B140:B141"/>
    <mergeCell ref="B118:B119"/>
    <mergeCell ref="M89:M90"/>
    <mergeCell ref="B110:B113"/>
    <mergeCell ref="A106:A108"/>
    <mergeCell ref="M99:M100"/>
    <mergeCell ref="B188:B191"/>
    <mergeCell ref="B192:B195"/>
    <mergeCell ref="B200:B203"/>
    <mergeCell ref="A672:A673"/>
    <mergeCell ref="A654:A655"/>
    <mergeCell ref="B656:B657"/>
    <mergeCell ref="A656:A657"/>
    <mergeCell ref="B662:B671"/>
    <mergeCell ref="B547:B548"/>
    <mergeCell ref="A547:A548"/>
    <mergeCell ref="B648:B651"/>
    <mergeCell ref="B641:B642"/>
    <mergeCell ref="A641:A642"/>
    <mergeCell ref="A639:A640"/>
    <mergeCell ref="B639:B640"/>
    <mergeCell ref="B629:B632"/>
    <mergeCell ref="A629:A632"/>
    <mergeCell ref="B614:B617"/>
    <mergeCell ref="A610:A613"/>
    <mergeCell ref="A600:A601"/>
    <mergeCell ref="A592:A598"/>
    <mergeCell ref="B583:B584"/>
    <mergeCell ref="A585:A588"/>
    <mergeCell ref="B570:B571"/>
    <mergeCell ref="A618:A621"/>
    <mergeCell ref="A633:A638"/>
    <mergeCell ref="B633:B638"/>
    <mergeCell ref="B136:B137"/>
    <mergeCell ref="A134:A135"/>
    <mergeCell ref="A122:A125"/>
    <mergeCell ref="B126:B128"/>
    <mergeCell ref="B134:B135"/>
    <mergeCell ref="A192:A195"/>
    <mergeCell ref="B75:B76"/>
    <mergeCell ref="A84:M84"/>
    <mergeCell ref="M110:M113"/>
    <mergeCell ref="M104:M105"/>
    <mergeCell ref="M167:M168"/>
    <mergeCell ref="M169:M173"/>
    <mergeCell ref="A75:A76"/>
    <mergeCell ref="A85:A88"/>
    <mergeCell ref="B169:B173"/>
    <mergeCell ref="A169:A173"/>
    <mergeCell ref="B145:B146"/>
    <mergeCell ref="A186:A187"/>
    <mergeCell ref="A188:A191"/>
    <mergeCell ref="B167:B168"/>
    <mergeCell ref="A147:M147"/>
    <mergeCell ref="C159:L159"/>
    <mergeCell ref="A166:M166"/>
    <mergeCell ref="M148:M158"/>
    <mergeCell ref="B70:B73"/>
    <mergeCell ref="B18:B21"/>
    <mergeCell ref="A70:A73"/>
    <mergeCell ref="B61:B62"/>
    <mergeCell ref="B29:B30"/>
    <mergeCell ref="A77:A78"/>
    <mergeCell ref="A28:M28"/>
    <mergeCell ref="A61:A62"/>
    <mergeCell ref="A63:A64"/>
    <mergeCell ref="B45:B48"/>
    <mergeCell ref="B33:B34"/>
    <mergeCell ref="A36:A59"/>
    <mergeCell ref="A22:A27"/>
    <mergeCell ref="M18:M21"/>
    <mergeCell ref="B54:B59"/>
    <mergeCell ref="A18:A21"/>
    <mergeCell ref="B22:B27"/>
    <mergeCell ref="M22:M25"/>
    <mergeCell ref="M29:M31"/>
    <mergeCell ref="M36:M59"/>
    <mergeCell ref="M26:M27"/>
    <mergeCell ref="M70:M78"/>
    <mergeCell ref="A66:A67"/>
    <mergeCell ref="A29:A30"/>
    <mergeCell ref="M250:M255"/>
    <mergeCell ref="A167:A168"/>
    <mergeCell ref="M174:M177"/>
    <mergeCell ref="A242:A243"/>
    <mergeCell ref="A248:A249"/>
    <mergeCell ref="B248:B249"/>
    <mergeCell ref="A256:M256"/>
    <mergeCell ref="A208:A211"/>
    <mergeCell ref="B242:B243"/>
    <mergeCell ref="M188:M191"/>
    <mergeCell ref="M182:M187"/>
    <mergeCell ref="M192:M203"/>
    <mergeCell ref="B182:B185"/>
    <mergeCell ref="A204:A207"/>
    <mergeCell ref="A212:A215"/>
    <mergeCell ref="A216:A219"/>
    <mergeCell ref="A244:A247"/>
    <mergeCell ref="B250:B251"/>
    <mergeCell ref="A227:A230"/>
    <mergeCell ref="B231:B232"/>
    <mergeCell ref="B196:B199"/>
    <mergeCell ref="A196:A199"/>
    <mergeCell ref="A234:A235"/>
    <mergeCell ref="M231:M232"/>
    <mergeCell ref="A334:C334"/>
    <mergeCell ref="A406:A409"/>
    <mergeCell ref="A387:A388"/>
    <mergeCell ref="A374:A375"/>
    <mergeCell ref="A364:A367"/>
    <mergeCell ref="A321:A328"/>
    <mergeCell ref="A329:C329"/>
    <mergeCell ref="B321:B328"/>
    <mergeCell ref="A393:A394"/>
    <mergeCell ref="B399:B404"/>
    <mergeCell ref="B701:B702"/>
    <mergeCell ref="A662:A671"/>
    <mergeCell ref="A703:A704"/>
    <mergeCell ref="B686:B693"/>
    <mergeCell ref="A686:A693"/>
    <mergeCell ref="A694:M694"/>
    <mergeCell ref="B660:B661"/>
    <mergeCell ref="B658:B659"/>
    <mergeCell ref="B735:B738"/>
    <mergeCell ref="A729:A730"/>
    <mergeCell ref="B731:B734"/>
    <mergeCell ref="B727:B728"/>
    <mergeCell ref="A714:M714"/>
    <mergeCell ref="M719:M720"/>
    <mergeCell ref="M722:M726"/>
    <mergeCell ref="M727:M728"/>
    <mergeCell ref="M729:M768"/>
    <mergeCell ref="M711:M712"/>
    <mergeCell ref="B697:B700"/>
    <mergeCell ref="B719:B720"/>
    <mergeCell ref="A674:A681"/>
    <mergeCell ref="M682:M685"/>
    <mergeCell ref="A701:A702"/>
    <mergeCell ref="B674:B681"/>
    <mergeCell ref="M573:M577"/>
    <mergeCell ref="B654:B655"/>
    <mergeCell ref="B466:B469"/>
    <mergeCell ref="B543:B544"/>
    <mergeCell ref="B602:B605"/>
    <mergeCell ref="M482:M483"/>
    <mergeCell ref="B482:B483"/>
    <mergeCell ref="A482:A483"/>
    <mergeCell ref="B610:B613"/>
    <mergeCell ref="B550:B559"/>
    <mergeCell ref="B600:B601"/>
    <mergeCell ref="A532:M532"/>
    <mergeCell ref="M519:M520"/>
    <mergeCell ref="M521:M522"/>
    <mergeCell ref="M525:M526"/>
    <mergeCell ref="M527:M528"/>
    <mergeCell ref="M644:M651"/>
    <mergeCell ref="M628:M642"/>
    <mergeCell ref="M578:M582"/>
    <mergeCell ref="M545:M546"/>
    <mergeCell ref="A570:A571"/>
    <mergeCell ref="M560:M569"/>
    <mergeCell ref="A549:C549"/>
    <mergeCell ref="A542:C542"/>
    <mergeCell ref="B545:B546"/>
    <mergeCell ref="A543:A546"/>
    <mergeCell ref="B560:B569"/>
    <mergeCell ref="A550:A569"/>
    <mergeCell ref="A414:A419"/>
    <mergeCell ref="A399:A404"/>
    <mergeCell ref="A395:A398"/>
    <mergeCell ref="B393:B394"/>
    <mergeCell ref="A426:A427"/>
    <mergeCell ref="B431:B432"/>
    <mergeCell ref="A445:M445"/>
    <mergeCell ref="M410:M413"/>
    <mergeCell ref="B424:B425"/>
    <mergeCell ref="B540:B541"/>
    <mergeCell ref="B474:B477"/>
    <mergeCell ref="A466:A477"/>
    <mergeCell ref="M474:M477"/>
    <mergeCell ref="M534:M541"/>
    <mergeCell ref="M466:M469"/>
    <mergeCell ref="B456:B460"/>
    <mergeCell ref="M529:M530"/>
    <mergeCell ref="B495:B499"/>
    <mergeCell ref="A540:A541"/>
    <mergeCell ref="B461:B462"/>
    <mergeCell ref="A461:A462"/>
    <mergeCell ref="B395:B398"/>
    <mergeCell ref="A389:A392"/>
    <mergeCell ref="B513:B518"/>
    <mergeCell ref="B523:B524"/>
    <mergeCell ref="B529:B530"/>
    <mergeCell ref="M456:M460"/>
    <mergeCell ref="B525:B526"/>
    <mergeCell ref="B485:B489"/>
    <mergeCell ref="M463:M464"/>
    <mergeCell ref="M490:M494"/>
    <mergeCell ref="M501:M506"/>
    <mergeCell ref="M507:M512"/>
    <mergeCell ref="M387:M404"/>
    <mergeCell ref="M424:M425"/>
    <mergeCell ref="M446:M449"/>
    <mergeCell ref="M485:M489"/>
    <mergeCell ref="A431:A432"/>
    <mergeCell ref="A525:A530"/>
    <mergeCell ref="B420:B421"/>
    <mergeCell ref="M422:M423"/>
    <mergeCell ref="M431:M444"/>
    <mergeCell ref="M414:M419"/>
    <mergeCell ref="A433:A434"/>
    <mergeCell ref="A791:C791"/>
    <mergeCell ref="A572:C572"/>
    <mergeCell ref="B573:B577"/>
    <mergeCell ref="A784:M784"/>
    <mergeCell ref="A775:A778"/>
    <mergeCell ref="A589:A590"/>
    <mergeCell ref="B585:B588"/>
    <mergeCell ref="B779:B782"/>
    <mergeCell ref="M775:M782"/>
    <mergeCell ref="A779:A782"/>
    <mergeCell ref="B589:B590"/>
    <mergeCell ref="M703:M704"/>
    <mergeCell ref="M770:M773"/>
    <mergeCell ref="B744:B751"/>
    <mergeCell ref="A583:A584"/>
    <mergeCell ref="B606:B609"/>
    <mergeCell ref="A770:A773"/>
    <mergeCell ref="A697:A700"/>
    <mergeCell ref="B703:B704"/>
    <mergeCell ref="B724:B726"/>
    <mergeCell ref="M705:M709"/>
    <mergeCell ref="A644:A645"/>
    <mergeCell ref="A648:A651"/>
    <mergeCell ref="B578:B582"/>
    <mergeCell ref="B787:B788"/>
    <mergeCell ref="A764:A767"/>
    <mergeCell ref="A789:A790"/>
    <mergeCell ref="A288:A291"/>
    <mergeCell ref="A293:A294"/>
    <mergeCell ref="B293:B294"/>
    <mergeCell ref="A296:A299"/>
    <mergeCell ref="B288:B291"/>
    <mergeCell ref="A380:A381"/>
    <mergeCell ref="B380:B381"/>
    <mergeCell ref="B519:B520"/>
    <mergeCell ref="A443:A444"/>
    <mergeCell ref="B672:B673"/>
    <mergeCell ref="A653:M653"/>
    <mergeCell ref="M686:M693"/>
    <mergeCell ref="B682:B685"/>
    <mergeCell ref="A682:A685"/>
    <mergeCell ref="M654:M681"/>
    <mergeCell ref="B646:B647"/>
    <mergeCell ref="A658:A659"/>
    <mergeCell ref="A646:A647"/>
    <mergeCell ref="A706:A709"/>
    <mergeCell ref="B644:B645"/>
    <mergeCell ref="M461:M462"/>
    <mergeCell ref="B789:B790"/>
    <mergeCell ref="M785:M786"/>
    <mergeCell ref="M787:M788"/>
    <mergeCell ref="M789:M790"/>
    <mergeCell ref="A785:A786"/>
    <mergeCell ref="B785:B786"/>
    <mergeCell ref="A787:A788"/>
    <mergeCell ref="B426:B427"/>
    <mergeCell ref="M426:M427"/>
    <mergeCell ref="M600:M621"/>
    <mergeCell ref="M542:M544"/>
    <mergeCell ref="M547:M548"/>
    <mergeCell ref="M550:M559"/>
    <mergeCell ref="M570:M571"/>
    <mergeCell ref="M715:M718"/>
    <mergeCell ref="M696:M700"/>
    <mergeCell ref="B433:B434"/>
    <mergeCell ref="B715:B718"/>
    <mergeCell ref="A591:M591"/>
    <mergeCell ref="A627:M627"/>
    <mergeCell ref="B592:B598"/>
    <mergeCell ref="A724:A726"/>
    <mergeCell ref="A719:A720"/>
    <mergeCell ref="B775:B778"/>
    <mergeCell ref="B770:B773"/>
    <mergeCell ref="A769:M769"/>
    <mergeCell ref="B752:B755"/>
    <mergeCell ref="B756:B763"/>
    <mergeCell ref="B764:B767"/>
    <mergeCell ref="A744:A751"/>
    <mergeCell ref="A756:A763"/>
    <mergeCell ref="A727:A728"/>
    <mergeCell ref="A752:A755"/>
    <mergeCell ref="A731:A734"/>
    <mergeCell ref="B739:B742"/>
    <mergeCell ref="A739:A742"/>
    <mergeCell ref="A735:A738"/>
    <mergeCell ref="A1:M1"/>
    <mergeCell ref="B722:B723"/>
    <mergeCell ref="A722:A723"/>
    <mergeCell ref="A352:A356"/>
    <mergeCell ref="A376:A379"/>
    <mergeCell ref="A308:L308"/>
    <mergeCell ref="B296:B299"/>
    <mergeCell ref="A335:A346"/>
    <mergeCell ref="M330:M333"/>
    <mergeCell ref="A351:C351"/>
    <mergeCell ref="B352:B356"/>
    <mergeCell ref="A304:A307"/>
    <mergeCell ref="A320:C320"/>
    <mergeCell ref="B347:B348"/>
    <mergeCell ref="A347:A348"/>
    <mergeCell ref="M335:M350"/>
    <mergeCell ref="B358:B363"/>
    <mergeCell ref="B98:B99"/>
    <mergeCell ref="A98:A99"/>
    <mergeCell ref="M583:M590"/>
    <mergeCell ref="B222:B225"/>
    <mergeCell ref="B216:B219"/>
    <mergeCell ref="B234:B235"/>
    <mergeCell ref="B280:B281"/>
    <mergeCell ref="M622:M625"/>
    <mergeCell ref="B618:B621"/>
    <mergeCell ref="A602:A605"/>
    <mergeCell ref="M61:M66"/>
    <mergeCell ref="B706:B709"/>
    <mergeCell ref="B729:B730"/>
    <mergeCell ref="A715:A718"/>
    <mergeCell ref="B463:B464"/>
    <mergeCell ref="A463:A464"/>
    <mergeCell ref="A273:A276"/>
    <mergeCell ref="B273:B276"/>
    <mergeCell ref="A309:A310"/>
    <mergeCell ref="B309:B310"/>
    <mergeCell ref="A357:M357"/>
    <mergeCell ref="M352:M356"/>
    <mergeCell ref="B335:B346"/>
    <mergeCell ref="M234:M235"/>
    <mergeCell ref="M238:M241"/>
    <mergeCell ref="A301:L301"/>
    <mergeCell ref="A280:A281"/>
    <mergeCell ref="B312:B315"/>
    <mergeCell ref="M312:M315"/>
    <mergeCell ref="B304:B307"/>
    <mergeCell ref="A311:M311"/>
  </mergeCells>
  <pageMargins left="0.39370078740157483" right="0.70866141732283472" top="0.47244094488188981" bottom="0.27559055118110237" header="0.31496062992125984" footer="0.23622047244094491"/>
  <pageSetup paperSize="9" scale="33" fitToHeight="0" orientation="portrait" r:id="rId7"/>
  <rowBreaks count="12" manualBreakCount="12">
    <brk id="165" max="18" man="1"/>
    <brk id="211" max="18" man="1"/>
    <brk id="252" max="18" man="1"/>
    <brk id="307" max="18" man="1"/>
    <brk id="353" max="18" man="1"/>
    <brk id="401" max="18" man="1"/>
    <brk id="441" max="18" man="1"/>
    <brk id="556" max="18" man="1"/>
    <brk id="595" max="18" man="1"/>
    <brk id="690" max="18" man="1"/>
    <brk id="710" max="18" man="1"/>
    <brk id="72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общий!Область_печати</vt:lpstr>
    </vt:vector>
  </TitlesOfParts>
  <Company>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0038</dc:creator>
  <cp:lastModifiedBy>0094</cp:lastModifiedBy>
  <cp:lastPrinted>2019-02-15T10:29:17Z</cp:lastPrinted>
  <dcterms:created xsi:type="dcterms:W3CDTF">2011-11-01T09:28:09Z</dcterms:created>
  <dcterms:modified xsi:type="dcterms:W3CDTF">2021-11-17T11:41:47Z</dcterms:modified>
</cp:coreProperties>
</file>