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Det-505-05\внешнийдиск\01 ПРАВЛЕНИЯ\ПОСТАНОВЛЕНИЯ\2025\21 26.09.2025 ИП НТС внесен измен\"/>
    </mc:Choice>
  </mc:AlternateContent>
  <bookViews>
    <workbookView xWindow="0" yWindow="0" windowWidth="20730" windowHeight="11760" tabRatio="596" activeTab="4"/>
  </bookViews>
  <sheets>
    <sheet name="№1 ИП-ТС" sheetId="7" r:id="rId1"/>
    <sheet name="№2 ИП ТС" sheetId="18" r:id="rId2"/>
    <sheet name="№3 ИП-ТС" sheetId="9" r:id="rId3"/>
    <sheet name="№ 4 ИП ТС" sheetId="19" r:id="rId4"/>
    <sheet name="№5 ИП-ТС" sheetId="11" r:id="rId5"/>
    <sheet name="Лист4" sheetId="22"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s>
  <definedNames>
    <definedName name="_______________A1">#REF!</definedName>
    <definedName name="______________A1">#REF!</definedName>
    <definedName name="_____________A1">#REF!</definedName>
    <definedName name="____________A1">#REF!</definedName>
    <definedName name="___________A1">#REF!</definedName>
    <definedName name="__________A1">#REF!</definedName>
    <definedName name="__________a2">#REF!</definedName>
    <definedName name="__________SUM11">'[1]План поставок'!#REF!</definedName>
    <definedName name="__________SUM12">'[1]План поставок'!#REF!</definedName>
    <definedName name="__________SUM13">'[1]План поставок'!#REF!</definedName>
    <definedName name="__________SUM14">'[1]План поставок'!#REF!</definedName>
    <definedName name="__________SUM31">'[1]План поставок'!#REF!</definedName>
    <definedName name="_________A1">#REF!</definedName>
    <definedName name="_________SUM11">'[1]План поставок'!#REF!</definedName>
    <definedName name="_________SUM12">'[1]План поставок'!#REF!</definedName>
    <definedName name="_________SUM13">'[1]План поставок'!#REF!</definedName>
    <definedName name="_________SUM14">'[1]План поставок'!#REF!</definedName>
    <definedName name="_________SUM31">'[1]План поставок'!#REF!</definedName>
    <definedName name="________A1">#REF!</definedName>
    <definedName name="________SUM11">'[1]План поставок'!#REF!</definedName>
    <definedName name="________SUM12">'[1]План поставок'!#REF!</definedName>
    <definedName name="________SUM13">'[1]План поставок'!#REF!</definedName>
    <definedName name="________SUM14">'[1]План поставок'!#REF!</definedName>
    <definedName name="________SUM31">'[1]План поставок'!#REF!</definedName>
    <definedName name="_______A1">#REF!</definedName>
    <definedName name="_______SUM11">'[1]План поставок'!#REF!</definedName>
    <definedName name="_______SUM12">'[1]План поставок'!#REF!</definedName>
    <definedName name="_______SUM13">'[1]План поставок'!#REF!</definedName>
    <definedName name="_______SUM14">'[1]План поставок'!#REF!</definedName>
    <definedName name="_______SUM31">'[1]План поставок'!#REF!</definedName>
    <definedName name="______A1">#REF!</definedName>
    <definedName name="______SUM11">'[1]План поставок'!#REF!</definedName>
    <definedName name="______SUM12">'[1]План поставок'!#REF!</definedName>
    <definedName name="______SUM13">'[1]План поставок'!#REF!</definedName>
    <definedName name="______SUM14">'[1]План поставок'!#REF!</definedName>
    <definedName name="______SUM31">'[1]План поставок'!#REF!</definedName>
    <definedName name="_____A1">#REF!</definedName>
    <definedName name="_____A1_1">#REF!</definedName>
    <definedName name="_____A1_2">#REF!</definedName>
    <definedName name="_____SUM11">'[1]План поставок'!#REF!</definedName>
    <definedName name="_____SUM12">'[1]План поставок'!#REF!</definedName>
    <definedName name="_____SUM13">'[1]План поставок'!#REF!</definedName>
    <definedName name="_____SUM14">'[1]План поставок'!#REF!</definedName>
    <definedName name="_____SUM31">'[1]План поставок'!#REF!</definedName>
    <definedName name="____A1">#REF!</definedName>
    <definedName name="____A1_1">#REF!</definedName>
    <definedName name="____A1_2">#REF!</definedName>
    <definedName name="____SUM11">'[1]План поставок'!#REF!</definedName>
    <definedName name="____SUM12">'[1]План поставок'!#REF!</definedName>
    <definedName name="____SUM13">'[1]План поставок'!#REF!</definedName>
    <definedName name="____SUM14">'[1]План поставок'!#REF!</definedName>
    <definedName name="____SUM31">'[1]План поставок'!#REF!</definedName>
    <definedName name="___A1">#REF!</definedName>
    <definedName name="___A1_1">#REF!</definedName>
    <definedName name="___SUM11">'[1]План поставок'!#REF!</definedName>
    <definedName name="___SUM12">'[1]План поставок'!#REF!</definedName>
    <definedName name="___SUM13">'[1]План поставок'!#REF!</definedName>
    <definedName name="___SUM14">'[1]План поставок'!#REF!</definedName>
    <definedName name="___SUM31">'[1]План поставок'!#REF!</definedName>
    <definedName name="__1">#REF!</definedName>
    <definedName name="__A1">#REF!</definedName>
    <definedName name="__a1_1">{"'Sheet1'!$A$1:$G$96","'Sheet1'!$A$1:$H$96"}</definedName>
    <definedName name="__a1_2" hidden="1">{"'Sheet1'!$A$1:$G$96","'Sheet1'!$A$1:$H$96"}</definedName>
    <definedName name="__a1_3" hidden="1">{"'Sheet1'!$A$1:$G$96","'Sheet1'!$A$1:$H$96"}</definedName>
    <definedName name="__a1_4" hidden="1">{"'Sheet1'!$A$1:$G$96","'Sheet1'!$A$1:$H$96"}</definedName>
    <definedName name="__a1_5" hidden="1">{"'Sheet1'!$A$1:$G$96","'Sheet1'!$A$1:$H$96"}</definedName>
    <definedName name="__a2" hidden="1">{"'Sheet1'!$A$1:$G$96","'Sheet1'!$A$1:$H$96"}</definedName>
    <definedName name="__a2_1">{"'Sheet1'!$A$1:$G$96","'Sheet1'!$A$1:$H$96"}</definedName>
    <definedName name="__a2_2" hidden="1">{"'Sheet1'!$A$1:$G$96","'Sheet1'!$A$1:$H$96"}</definedName>
    <definedName name="__a2_3" hidden="1">{"'Sheet1'!$A$1:$G$96","'Sheet1'!$A$1:$H$96"}</definedName>
    <definedName name="__a2_4" hidden="1">{"'Sheet1'!$A$1:$G$96","'Sheet1'!$A$1:$H$96"}</definedName>
    <definedName name="__a2_5" hidden="1">{"'Sheet1'!$A$1:$G$96","'Sheet1'!$A$1:$H$96"}</definedName>
    <definedName name="__cvb5" hidden="1">{"'Sheet1'!$A$1:$G$96","'Sheet1'!$A$1:$H$96"}</definedName>
    <definedName name="__cvb5_1">{"'Sheet1'!$A$1:$G$96","'Sheet1'!$A$1:$H$96"}</definedName>
    <definedName name="__cvb5_2" hidden="1">{"'Sheet1'!$A$1:$G$96","'Sheet1'!$A$1:$H$96"}</definedName>
    <definedName name="__cvb5_3" hidden="1">{"'Sheet1'!$A$1:$G$96","'Sheet1'!$A$1:$H$96"}</definedName>
    <definedName name="__cvb5_4" hidden="1">{"'Sheet1'!$A$1:$G$96","'Sheet1'!$A$1:$H$96"}</definedName>
    <definedName name="__cvb5_5" hidden="1">{"'Sheet1'!$A$1:$G$96","'Sheet1'!$A$1:$H$96"}</definedName>
    <definedName name="__nm7" hidden="1">{"'Sheet1'!$A$1:$G$96","'Sheet1'!$A$1:$H$96"}</definedName>
    <definedName name="__nm7_1">{"'Sheet1'!$A$1:$G$96","'Sheet1'!$A$1:$H$96"}</definedName>
    <definedName name="__nm7_2" hidden="1">{"'Sheet1'!$A$1:$G$96","'Sheet1'!$A$1:$H$96"}</definedName>
    <definedName name="__nm7_3" hidden="1">{"'Sheet1'!$A$1:$G$96","'Sheet1'!$A$1:$H$96"}</definedName>
    <definedName name="__nm7_4" hidden="1">{"'Sheet1'!$A$1:$G$96","'Sheet1'!$A$1:$H$96"}</definedName>
    <definedName name="__nm7_5" hidden="1">{"'Sheet1'!$A$1:$G$96","'Sheet1'!$A$1:$H$96"}</definedName>
    <definedName name="__nm8" hidden="1">{"'Sheet1'!$A$1:$G$96","'Sheet1'!$A$1:$H$96"}</definedName>
    <definedName name="__nm8_1">{"'Sheet1'!$A$1:$G$96","'Sheet1'!$A$1:$H$96"}</definedName>
    <definedName name="__nm8_2" hidden="1">{"'Sheet1'!$A$1:$G$96","'Sheet1'!$A$1:$H$96"}</definedName>
    <definedName name="__nm8_3" hidden="1">{"'Sheet1'!$A$1:$G$96","'Sheet1'!$A$1:$H$96"}</definedName>
    <definedName name="__nm8_4" hidden="1">{"'Sheet1'!$A$1:$G$96","'Sheet1'!$A$1:$H$96"}</definedName>
    <definedName name="__nm8_5" hidden="1">{"'Sheet1'!$A$1:$G$96","'Sheet1'!$A$1:$H$96"}</definedName>
    <definedName name="__q1" hidden="1">{"'Sheet1'!$A$1:$G$96","'Sheet1'!$A$1:$H$96"}</definedName>
    <definedName name="__q1_1">{"'Sheet1'!$A$1:$G$96","'Sheet1'!$A$1:$H$96"}</definedName>
    <definedName name="__q1_2" hidden="1">{"'Sheet1'!$A$1:$G$96","'Sheet1'!$A$1:$H$96"}</definedName>
    <definedName name="__q1_3" hidden="1">{"'Sheet1'!$A$1:$G$96","'Sheet1'!$A$1:$H$96"}</definedName>
    <definedName name="__q1_4" hidden="1">{"'Sheet1'!$A$1:$G$96","'Sheet1'!$A$1:$H$96"}</definedName>
    <definedName name="__q1_5" hidden="1">{"'Sheet1'!$A$1:$G$96","'Sheet1'!$A$1:$H$96"}</definedName>
    <definedName name="__q2" hidden="1">{"'Sheet1'!$A$1:$G$96","'Sheet1'!$A$1:$H$96"}</definedName>
    <definedName name="__q2_1">{"'Sheet1'!$A$1:$G$96","'Sheet1'!$A$1:$H$96"}</definedName>
    <definedName name="__q2_2" hidden="1">{"'Sheet1'!$A$1:$G$96","'Sheet1'!$A$1:$H$96"}</definedName>
    <definedName name="__q2_3" hidden="1">{"'Sheet1'!$A$1:$G$96","'Sheet1'!$A$1:$H$96"}</definedName>
    <definedName name="__q2_4" hidden="1">{"'Sheet1'!$A$1:$G$96","'Sheet1'!$A$1:$H$96"}</definedName>
    <definedName name="__q2_5" hidden="1">{"'Sheet1'!$A$1:$G$96","'Sheet1'!$A$1:$H$96"}</definedName>
    <definedName name="__q3" hidden="1">{"'Sheet1'!$A$1:$G$96","'Sheet1'!$A$1:$H$96"}</definedName>
    <definedName name="__q3_1">{"'Sheet1'!$A$1:$G$96","'Sheet1'!$A$1:$H$96"}</definedName>
    <definedName name="__q3_2" hidden="1">{"'Sheet1'!$A$1:$G$96","'Sheet1'!$A$1:$H$96"}</definedName>
    <definedName name="__q3_3" hidden="1">{"'Sheet1'!$A$1:$G$96","'Sheet1'!$A$1:$H$96"}</definedName>
    <definedName name="__q3_4" hidden="1">{"'Sheet1'!$A$1:$G$96","'Sheet1'!$A$1:$H$96"}</definedName>
    <definedName name="__q3_5" hidden="1">{"'Sheet1'!$A$1:$G$96","'Sheet1'!$A$1:$H$96"}</definedName>
    <definedName name="__q4" hidden="1">{"'Sheet1'!$A$1:$G$96","'Sheet1'!$A$1:$H$96"}</definedName>
    <definedName name="__q4_1">{"'Sheet1'!$A$1:$G$96","'Sheet1'!$A$1:$H$96"}</definedName>
    <definedName name="__q4_2" hidden="1">{"'Sheet1'!$A$1:$G$96","'Sheet1'!$A$1:$H$96"}</definedName>
    <definedName name="__q4_3" hidden="1">{"'Sheet1'!$A$1:$G$96","'Sheet1'!$A$1:$H$96"}</definedName>
    <definedName name="__q4_4" hidden="1">{"'Sheet1'!$A$1:$G$96","'Sheet1'!$A$1:$H$96"}</definedName>
    <definedName name="__q4_5" hidden="1">{"'Sheet1'!$A$1:$G$96","'Sheet1'!$A$1:$H$96"}</definedName>
    <definedName name="__q5" hidden="1">{"'Sheet1'!$A$1:$G$96","'Sheet1'!$A$1:$H$96"}</definedName>
    <definedName name="__q5_1">{"'Sheet1'!$A$1:$G$96","'Sheet1'!$A$1:$H$96"}</definedName>
    <definedName name="__q5_2" hidden="1">{"'Sheet1'!$A$1:$G$96","'Sheet1'!$A$1:$H$96"}</definedName>
    <definedName name="__q5_3" hidden="1">{"'Sheet1'!$A$1:$G$96","'Sheet1'!$A$1:$H$96"}</definedName>
    <definedName name="__q5_4" hidden="1">{"'Sheet1'!$A$1:$G$96","'Sheet1'!$A$1:$H$96"}</definedName>
    <definedName name="__q5_5" hidden="1">{"'Sheet1'!$A$1:$G$96","'Sheet1'!$A$1:$H$96"}</definedName>
    <definedName name="__q6" hidden="1">{"'Sheet1'!$A$1:$G$96","'Sheet1'!$A$1:$H$96"}</definedName>
    <definedName name="__q6_1">{"'Sheet1'!$A$1:$G$96","'Sheet1'!$A$1:$H$96"}</definedName>
    <definedName name="__q6_2" hidden="1">{"'Sheet1'!$A$1:$G$96","'Sheet1'!$A$1:$H$96"}</definedName>
    <definedName name="__q6_3" hidden="1">{"'Sheet1'!$A$1:$G$96","'Sheet1'!$A$1:$H$96"}</definedName>
    <definedName name="__q6_4" hidden="1">{"'Sheet1'!$A$1:$G$96","'Sheet1'!$A$1:$H$96"}</definedName>
    <definedName name="__q6_5" hidden="1">{"'Sheet1'!$A$1:$G$96","'Sheet1'!$A$1:$H$96"}</definedName>
    <definedName name="__q8" hidden="1">{"'Sheet1'!$A$1:$G$96","'Sheet1'!$A$1:$H$96"}</definedName>
    <definedName name="__q8_1">{"'Sheet1'!$A$1:$G$96","'Sheet1'!$A$1:$H$96"}</definedName>
    <definedName name="__q8_2" hidden="1">{"'Sheet1'!$A$1:$G$96","'Sheet1'!$A$1:$H$96"}</definedName>
    <definedName name="__q8_3" hidden="1">{"'Sheet1'!$A$1:$G$96","'Sheet1'!$A$1:$H$96"}</definedName>
    <definedName name="__q8_4" hidden="1">{"'Sheet1'!$A$1:$G$96","'Sheet1'!$A$1:$H$96"}</definedName>
    <definedName name="__q8_5" hidden="1">{"'Sheet1'!$A$1:$G$96","'Sheet1'!$A$1:$H$96"}</definedName>
    <definedName name="__q9" hidden="1">{"'Sheet1'!$A$1:$G$96","'Sheet1'!$A$1:$H$96"}</definedName>
    <definedName name="__q9_1">{"'Sheet1'!$A$1:$G$96","'Sheet1'!$A$1:$H$96"}</definedName>
    <definedName name="__q9_2" hidden="1">{"'Sheet1'!$A$1:$G$96","'Sheet1'!$A$1:$H$96"}</definedName>
    <definedName name="__q9_3" hidden="1">{"'Sheet1'!$A$1:$G$96","'Sheet1'!$A$1:$H$96"}</definedName>
    <definedName name="__q9_4" hidden="1">{"'Sheet1'!$A$1:$G$96","'Sheet1'!$A$1:$H$96"}</definedName>
    <definedName name="__q9_5" hidden="1">{"'Sheet1'!$A$1:$G$96","'Sheet1'!$A$1:$H$96"}</definedName>
    <definedName name="__sdf2" hidden="1">{"'Sheet1'!$A$1:$G$96","'Sheet1'!$A$1:$H$96"}</definedName>
    <definedName name="__sdf2_1">{"'Sheet1'!$A$1:$G$96","'Sheet1'!$A$1:$H$96"}</definedName>
    <definedName name="__sdf2_2" hidden="1">{"'Sheet1'!$A$1:$G$96","'Sheet1'!$A$1:$H$96"}</definedName>
    <definedName name="__sdf2_3" hidden="1">{"'Sheet1'!$A$1:$G$96","'Sheet1'!$A$1:$H$96"}</definedName>
    <definedName name="__sdf2_4" hidden="1">{"'Sheet1'!$A$1:$G$96","'Sheet1'!$A$1:$H$96"}</definedName>
    <definedName name="__sdf2_5" hidden="1">{"'Sheet1'!$A$1:$G$96","'Sheet1'!$A$1:$H$96"}</definedName>
    <definedName name="__shared_1_0_0">#REF!+#REF!+#REF!+#REF!</definedName>
    <definedName name="__shared_1_1_0">#REF!/#REF!</definedName>
    <definedName name="__shared_1_10_0">#REF!/#REF!</definedName>
    <definedName name="__shared_1_100_0">#REF!/#REF!</definedName>
    <definedName name="__shared_1_101_0">#REF!-#REF!</definedName>
    <definedName name="__shared_1_102_0">#REF!/#REF!</definedName>
    <definedName name="__shared_1_103_0">#REF!-#REF!</definedName>
    <definedName name="__shared_1_104_0">#REF!/#REF!</definedName>
    <definedName name="__shared_1_105_0">#REF!/#REF!</definedName>
    <definedName name="__shared_1_106_0">#REF!-#REF!</definedName>
    <definedName name="__shared_1_107_0">#REF!/#REF!</definedName>
    <definedName name="__shared_1_108_0">#REF!/#REF!</definedName>
    <definedName name="__shared_1_109_0">#REF!-#REF!</definedName>
    <definedName name="__shared_1_11_0">#REF!</definedName>
    <definedName name="__shared_1_110_0">#REF!/#REF!</definedName>
    <definedName name="__shared_1_111_0">#REF!+#REF!+#REF!+#REF!</definedName>
    <definedName name="__shared_1_112_0">#REF!/#REF!</definedName>
    <definedName name="__shared_1_113_0">#REF!+#REF!+#REF!+#REF!</definedName>
    <definedName name="__shared_1_114_0">#REF!/#REF!</definedName>
    <definedName name="__shared_1_115_0">#REF!/#REF!</definedName>
    <definedName name="__shared_1_116_0">#REF!/#REF!</definedName>
    <definedName name="__shared_1_117_0">#REF!/#REF!</definedName>
    <definedName name="__shared_1_118_0">#REF!/#REF!</definedName>
    <definedName name="__shared_1_119_0">#REF!/#REF!</definedName>
    <definedName name="__shared_1_12_0">#REF!/#REF!</definedName>
    <definedName name="__shared_1_120_0">#REF!/#REF!</definedName>
    <definedName name="__shared_1_121_0">#REF!/#REF!</definedName>
    <definedName name="__shared_1_122_0">#REF!+#REF!+#REF!+#REF!</definedName>
    <definedName name="__shared_1_123_0">#REF!*0.5</definedName>
    <definedName name="__shared_1_124_0">#REF!*0.5</definedName>
    <definedName name="__shared_1_125_0">#REF!*0.5</definedName>
    <definedName name="__shared_1_126_0">#REF!*0.5</definedName>
    <definedName name="__shared_1_127_0">#REF!+#REF!+#REF!+#REF!</definedName>
    <definedName name="__shared_1_128_0">#REF!/#REF!</definedName>
    <definedName name="__shared_1_129_0">#REF!+#REF!+#REF!+#REF!</definedName>
    <definedName name="__shared_1_13_0">#REF!/#REF!*1000</definedName>
    <definedName name="__shared_1_130_0">#REF!/#REF!</definedName>
    <definedName name="__shared_1_131_0">#REF!/#REF!</definedName>
    <definedName name="__shared_1_132_0">#REF!</definedName>
    <definedName name="__shared_1_133_0">#REF!</definedName>
    <definedName name="__shared_1_134_0">#REF!</definedName>
    <definedName name="__shared_1_135_0">#REF!</definedName>
    <definedName name="__shared_1_136_0">#REF!/#REF!</definedName>
    <definedName name="__shared_1_137_0">#REF!+#REF!+#REF!+#REF!</definedName>
    <definedName name="__shared_1_138_0">#REF!*0.5</definedName>
    <definedName name="__shared_1_139_0">#REF!-#REF!</definedName>
    <definedName name="__shared_1_14_0">#REF!/#REF!*1000</definedName>
    <definedName name="__shared_1_140_0">#REF!/#REF!</definedName>
    <definedName name="__shared_1_141_0">#REF!*0.5</definedName>
    <definedName name="__shared_1_142_0">#REF!-#REF!</definedName>
    <definedName name="__shared_1_143_0">#REF!/#REF!</definedName>
    <definedName name="__shared_1_144_0">#REF!/#REF!</definedName>
    <definedName name="__shared_1_145_0">#REF!*0.5</definedName>
    <definedName name="__shared_1_146_0">#REF!-#REF!</definedName>
    <definedName name="__shared_1_147_0">#REF!/#REF!</definedName>
    <definedName name="__shared_1_148_0">#REF!/#REF!</definedName>
    <definedName name="__shared_1_149_0">#REF!*0.5</definedName>
    <definedName name="__shared_1_15_0">#REF!/#REF!*1000</definedName>
    <definedName name="__shared_1_150_0">#REF!-#REF!</definedName>
    <definedName name="__shared_1_151_0">#REF!/#REF!</definedName>
    <definedName name="__shared_1_152_0">#REF!+#REF!+#REF!+#REF!</definedName>
    <definedName name="__shared_1_153_0">#REF!/#REF!</definedName>
    <definedName name="__shared_1_154_0">#REF!+#REF!+#REF!+#REF!</definedName>
    <definedName name="__shared_1_155_0">#REF!/#REF!</definedName>
    <definedName name="__shared_1_156_0">#REF!/#REF!</definedName>
    <definedName name="__shared_1_157_0">#REF!/#REF!</definedName>
    <definedName name="__shared_1_158_0">#REF!/#REF!</definedName>
    <definedName name="__shared_1_159_0">#REF!/#REF!</definedName>
    <definedName name="__shared_1_16_0">#REF!*#REF!/1000</definedName>
    <definedName name="__shared_1_160_0">#REF!/#REF!</definedName>
    <definedName name="__shared_1_161_0">#REF!/#REF!</definedName>
    <definedName name="__shared_1_162_0">#REF!/#REF!</definedName>
    <definedName name="__shared_1_163_0">#REF!+#REF!+#REF!+#REF!</definedName>
    <definedName name="__shared_1_164_0">#REF!/#REF!</definedName>
    <definedName name="__shared_1_165_0">#REF!+#REF!+#REF!+#REF!</definedName>
    <definedName name="__shared_1_166_0">#REF!/#REF!</definedName>
    <definedName name="__shared_1_167_0">#REF!/#REF!</definedName>
    <definedName name="__shared_1_168_0">#REF!</definedName>
    <definedName name="__shared_1_169_0">#REF!</definedName>
    <definedName name="__shared_1_17_0">#REF!/#REF!</definedName>
    <definedName name="__shared_1_170_0">#REF!</definedName>
    <definedName name="__shared_1_171_0">#REF!</definedName>
    <definedName name="__shared_1_172_0">#REF!</definedName>
    <definedName name="__shared_1_173_0">#REF!</definedName>
    <definedName name="__shared_1_174_0">#REF!</definedName>
    <definedName name="__shared_1_175_0">#REF!</definedName>
    <definedName name="__shared_1_176_0">#REF!</definedName>
    <definedName name="__shared_1_177_0">#REF!</definedName>
    <definedName name="__shared_1_178_0">#REF!</definedName>
    <definedName name="__shared_1_179_0">#REF!-#REF!</definedName>
    <definedName name="__shared_1_18_0">#REF!/#REF!</definedName>
    <definedName name="__shared_1_180_0">#REF!-#REF!</definedName>
    <definedName name="__shared_1_181_0">#REF!-#REF!</definedName>
    <definedName name="__shared_1_182_0">#REF!-#REF!</definedName>
    <definedName name="__shared_1_183_0">#REF!/#REF!</definedName>
    <definedName name="__shared_1_184_0">#REF!-#REF!</definedName>
    <definedName name="__shared_1_185_0">#REF!-#REF!</definedName>
    <definedName name="__shared_1_186_0">#REF!/#REF!</definedName>
    <definedName name="__shared_1_187_0">#REF!-#REF!</definedName>
    <definedName name="__shared_1_188_0">#REF!/#REF!</definedName>
    <definedName name="__shared_1_189_0">#REF!/#REF!</definedName>
    <definedName name="__shared_1_19_0">#REF!-#REF!</definedName>
    <definedName name="__shared_1_190_0">#REF!/#REF!</definedName>
    <definedName name="__shared_1_191_0">#REF!/#REF!</definedName>
    <definedName name="__shared_1_192_0">#REF!-#REF!-#REF!</definedName>
    <definedName name="__shared_1_193_0">#REF!-#REF!</definedName>
    <definedName name="__shared_1_194_0">#REF!-#REF!</definedName>
    <definedName name="__shared_1_195_0">#REF!-#REF!</definedName>
    <definedName name="__shared_1_196_0">#REF!-#REF!-#REF!</definedName>
    <definedName name="__shared_1_197_0">#REF!/#REF!</definedName>
    <definedName name="__shared_1_198_0">#REF!-#REF!-#REF!</definedName>
    <definedName name="__shared_1_199_0">#REF!/#REF!</definedName>
    <definedName name="__shared_1_2_0">#REF!/#REF!</definedName>
    <definedName name="__shared_1_20_0">#REF!/#REF!</definedName>
    <definedName name="__shared_1_200_0">#REF!-#REF!-#REF!</definedName>
    <definedName name="__shared_1_201_0">#REF!-#REF!-#REF!</definedName>
    <definedName name="__shared_1_202_0">#REF!/#REF!</definedName>
    <definedName name="__shared_1_203_0">#REF!-#REF!-#REF!</definedName>
    <definedName name="__shared_1_204_0">#REF!/#REF!</definedName>
    <definedName name="__shared_1_205_0">#REF!/#REF!</definedName>
    <definedName name="__shared_1_206_0">#REF!/#REF!</definedName>
    <definedName name="__shared_1_207_0">#REF!/#REF!</definedName>
    <definedName name="__shared_1_208_0">#REF!/#REF!</definedName>
    <definedName name="__shared_1_209_0">#REF!-#REF!</definedName>
    <definedName name="__shared_1_21_0">#REF!</definedName>
    <definedName name="__shared_1_210_0">#REF!-#REF!</definedName>
    <definedName name="__shared_1_211_0">#REF!-#REF!</definedName>
    <definedName name="__shared_1_212_0">#REF!-#REF!</definedName>
    <definedName name="__shared_1_213_0">#REF!/#REF!</definedName>
    <definedName name="__shared_1_214_0">#REF!-#REF!</definedName>
    <definedName name="__shared_1_215_0">#REF!/#REF!</definedName>
    <definedName name="__shared_1_216_0">#REF!-#REF!</definedName>
    <definedName name="__shared_1_217_0">#REF!-#REF!</definedName>
    <definedName name="__shared_1_218_0">#REF!/#REF!</definedName>
    <definedName name="__shared_1_219_0">#REF!-#REF!</definedName>
    <definedName name="__shared_1_22_0">#REF!+#REF!+#REF!+#REF!+#REF!+#REF!+#REF!+#REF!+#REF!+#REF!</definedName>
    <definedName name="__shared_1_220_0">#REF!/#REF!</definedName>
    <definedName name="__shared_1_221_0">#REF!/#REF!</definedName>
    <definedName name="__shared_1_222_0">#REF!/#REF!</definedName>
    <definedName name="__shared_1_223_0">#REF!/#REF!</definedName>
    <definedName name="__shared_1_224_0">#REF!/#REF!</definedName>
    <definedName name="__shared_1_225_0">#REF!/#REF!</definedName>
    <definedName name="__shared_1_226_0">#REF!/#REF!</definedName>
    <definedName name="__shared_1_227_0">#REF!/#REF!</definedName>
    <definedName name="__shared_1_228_0">#REF!/#REF!</definedName>
    <definedName name="__shared_1_229_0">#REF!/#REF!</definedName>
    <definedName name="__shared_1_23_0">#REF!+#REF!+#REF!+#REF!</definedName>
    <definedName name="__shared_1_230_0">#REF!/#REF!</definedName>
    <definedName name="__shared_1_231_0">#REF!/#REF!</definedName>
    <definedName name="__shared_1_232_0">#REF!/#REF!</definedName>
    <definedName name="__shared_1_233_0">#REF!/#REF!</definedName>
    <definedName name="__shared_1_234_0">#REF!-#REF!</definedName>
    <definedName name="__shared_1_235_0">#REF!-#REF!</definedName>
    <definedName name="__shared_1_236_0">#REF!-#REF!</definedName>
    <definedName name="__shared_1_237_0">#REF!-#REF!</definedName>
    <definedName name="__shared_1_238_0">#REF!/#REF!</definedName>
    <definedName name="__shared_1_239_0">#REF!-#REF!</definedName>
    <definedName name="__shared_1_24_0">#REF!/#REF!</definedName>
    <definedName name="__shared_1_240_0">#REF!/#REF!</definedName>
    <definedName name="__shared_1_241_0">#REF!-#REF!</definedName>
    <definedName name="__shared_1_242_0">#REF!-#REF!</definedName>
    <definedName name="__shared_1_243_0">#REF!/#REF!</definedName>
    <definedName name="__shared_1_244_0">#REF!-#REF!</definedName>
    <definedName name="__shared_1_245_0">#REF!/#REF!</definedName>
    <definedName name="__shared_1_246_0">#REF!+#REF!</definedName>
    <definedName name="__shared_1_247_0">#REF!*0.6039</definedName>
    <definedName name="__shared_1_248_0">#REF!-#REF!</definedName>
    <definedName name="__shared_1_249_0">#REF!+#REF!</definedName>
    <definedName name="__shared_1_25_0">#REF!/#REF!</definedName>
    <definedName name="__shared_1_250_0">#REF!/#REF!</definedName>
    <definedName name="__shared_1_251_0">#REF!+#REF!</definedName>
    <definedName name="__shared_1_252_0">#REF!/#REF!</definedName>
    <definedName name="__shared_1_253_0">#REF!/#REF!</definedName>
    <definedName name="__shared_1_254_0">#REF!+#REF!</definedName>
    <definedName name="__shared_1_255_0">#REF!/#REF!</definedName>
    <definedName name="__shared_1_256_0">#REF!/#REF!</definedName>
    <definedName name="__shared_1_257_0">#REF!+#REF!</definedName>
    <definedName name="__shared_1_258_0">#REF!/#REF!</definedName>
    <definedName name="__shared_1_259_0">#REF!+#REF!</definedName>
    <definedName name="__shared_1_26_0">#REF!/#REF!</definedName>
    <definedName name="__shared_1_260_0">#REF!/#REF!</definedName>
    <definedName name="__shared_1_261_0">#REF!+#REF!</definedName>
    <definedName name="__shared_1_262_0">#REF!/#REF!</definedName>
    <definedName name="__shared_1_263_0">#REF!/#REF!</definedName>
    <definedName name="__shared_1_264_0">#REF!/#REF!</definedName>
    <definedName name="__shared_1_265_0">#REF!/#REF!</definedName>
    <definedName name="__shared_1_266_0">#REF!/#REF!</definedName>
    <definedName name="__shared_1_267_0">#REF!/#REF!</definedName>
    <definedName name="__shared_1_268_0">#REF!/#REF!</definedName>
    <definedName name="__shared_1_269_0">#REF!/#REF!</definedName>
    <definedName name="__shared_1_27_0">#REF!/#REF!</definedName>
    <definedName name="__shared_1_270_0">#REF!/#REF!</definedName>
    <definedName name="__shared_1_271_0">#REF!/#REF!</definedName>
    <definedName name="__shared_1_272_0">#REF!/#REF!</definedName>
    <definedName name="__shared_1_273_0">#REF!/#REF!</definedName>
    <definedName name="__shared_1_274_0">#REF!/#REF!</definedName>
    <definedName name="__shared_1_275_0">#REF!/#REF!*1000</definedName>
    <definedName name="__shared_1_276_0">#REF!/#REF!*1000</definedName>
    <definedName name="__shared_1_277_0">#REF!/#REF!*1000</definedName>
    <definedName name="__shared_1_278_0">#REF!/#REF!*1000</definedName>
    <definedName name="__shared_1_279_0">#REF!/#REF!*1000</definedName>
    <definedName name="__shared_1_28_0">#REF!/#REF!</definedName>
    <definedName name="__shared_1_280_0">#REF!</definedName>
    <definedName name="__shared_1_281_0">#REF!+#REF!</definedName>
    <definedName name="__shared_1_282_0">#REF!+#REF!</definedName>
    <definedName name="__shared_1_283_0">#REF!+#REF!</definedName>
    <definedName name="__shared_1_284_0">#REF!+#REF!</definedName>
    <definedName name="__shared_1_285_0">#REF!/#REF!</definedName>
    <definedName name="__shared_1_286_0">#REF!+#REF!</definedName>
    <definedName name="__shared_1_287_0">#REF!+#REF!</definedName>
    <definedName name="__shared_1_288_0">#REF!+#REF!</definedName>
    <definedName name="__shared_1_289_0">#REF!/#REF!</definedName>
    <definedName name="__shared_1_29_0">#REF!/#REF!</definedName>
    <definedName name="__shared_1_290_0">#REF!+#REF!</definedName>
    <definedName name="__shared_1_291_0">#REF!/#REF!</definedName>
    <definedName name="__shared_1_292_0">#REF!/#REF!</definedName>
    <definedName name="__shared_1_293_0">#REF!/#REF!</definedName>
    <definedName name="__shared_1_294_0">#REF!/#REF!</definedName>
    <definedName name="__shared_1_295_0">#REF!/#REF!</definedName>
    <definedName name="__shared_1_296_0">#REF!/#REF!</definedName>
    <definedName name="__shared_1_297_0">#REF!/#REF!</definedName>
    <definedName name="__shared_1_298_0">#REF!/#REF!</definedName>
    <definedName name="__shared_1_299_0">#REF!/#REF!</definedName>
    <definedName name="__shared_1_3_0">#REF!/#REF!</definedName>
    <definedName name="__shared_1_30_0">#REF!/#REF!</definedName>
    <definedName name="__shared_1_300_0">#REF!/#REF!</definedName>
    <definedName name="__shared_1_301_0">#REF!/#REF!*1000</definedName>
    <definedName name="__shared_1_302_0">#REF!/#REF!*1000</definedName>
    <definedName name="__shared_1_303_0">#REF!/#REF!*1000</definedName>
    <definedName name="__shared_1_304_0">#REF!/#REF!*1000</definedName>
    <definedName name="__shared_1_305_0">#REF!/#REF!*1000</definedName>
    <definedName name="__shared_1_306_0">#REF!/#REF!*1000</definedName>
    <definedName name="__shared_1_307_0">#REF!/#REF!*1000</definedName>
    <definedName name="__shared_1_308_0">#REF!</definedName>
    <definedName name="__shared_1_309_0">#REF!/#REF!*1000</definedName>
    <definedName name="__shared_1_31_0">#REF!+#REF!+#REF!+#REF!</definedName>
    <definedName name="__shared_1_310_0">#REF!/#REF!*1000</definedName>
    <definedName name="__shared_1_311_0">#REF!/#REF!*1000</definedName>
    <definedName name="__shared_1_312_0">#REF!/#REF!*1000</definedName>
    <definedName name="__shared_1_313_0">#REF!/#REF!*1000</definedName>
    <definedName name="__shared_1_314_0">#REF!/#REF!*1000</definedName>
    <definedName name="__shared_1_315_0">#REF!/#REF!*1000</definedName>
    <definedName name="__shared_1_32_0">#REF!/#REF!</definedName>
    <definedName name="__shared_1_33_0">#REF!/#REF!</definedName>
    <definedName name="__shared_1_34_0">#REF!/#REF!</definedName>
    <definedName name="__shared_1_35_0">#REF!/#REF!</definedName>
    <definedName name="__shared_1_36_0">#REF!+#REF!+#REF!+#REF!+#REF!+#REF!+#REF!+#REF!+#REF!+#REF!</definedName>
    <definedName name="__shared_1_37_0">#REF!/#REF!</definedName>
    <definedName name="__shared_1_38_0">#REF!/#REF!</definedName>
    <definedName name="__shared_1_39_0">#REF!</definedName>
    <definedName name="__shared_1_4_0">#REF!/#REF!</definedName>
    <definedName name="__shared_1_40_0">#REF!-#REF!</definedName>
    <definedName name="__shared_1_41_0">#REF!-#REF!</definedName>
    <definedName name="__shared_1_42_0">#REF!*0.6039</definedName>
    <definedName name="__shared_1_43_0">#REF!-#REF!</definedName>
    <definedName name="__shared_1_44_0">#REF!/#REF!</definedName>
    <definedName name="__shared_1_45_0">#REF!/#REF!</definedName>
    <definedName name="__shared_1_46_0">#REF!/#REF!</definedName>
    <definedName name="__shared_1_47_0">#REF!/#REF!</definedName>
    <definedName name="__shared_1_48_0">#REF!/#REF!</definedName>
    <definedName name="__shared_1_49_0">#REF!/#REF!</definedName>
    <definedName name="__shared_1_5_0">#REF!/#REF!</definedName>
    <definedName name="__shared_1_50_0">#REF!/#REF!</definedName>
    <definedName name="__shared_1_51_0">#REF!/#REF!</definedName>
    <definedName name="__shared_1_52_0">#REF!</definedName>
    <definedName name="__shared_1_53_0">#REF!*0.6039</definedName>
    <definedName name="__shared_1_54_0">#REF!/#REF!</definedName>
    <definedName name="__shared_1_55_0">#REF!</definedName>
    <definedName name="__shared_1_56_0">#REF!+#REF!+#REF!+#REF!</definedName>
    <definedName name="__shared_1_57_0">#REF!+#REF!+#REF!+#REF!</definedName>
    <definedName name="__shared_1_58_0">#REF!-#REF!</definedName>
    <definedName name="__shared_1_59_0">#REF!-#REF!</definedName>
    <definedName name="__shared_1_6_0">#REF!/#REF!</definedName>
    <definedName name="__shared_1_60_0">#REF!*0.6039</definedName>
    <definedName name="__shared_1_61_0">#REF!-#REF!</definedName>
    <definedName name="__shared_1_62_0">#REF!/#REF!</definedName>
    <definedName name="__shared_1_63_0">#REF!</definedName>
    <definedName name="__shared_1_64_0">#REF!*0.6039</definedName>
    <definedName name="__shared_1_65_0">#REF!*0.6039</definedName>
    <definedName name="__shared_1_66_0">#REF!-#REF!</definedName>
    <definedName name="__shared_1_67_0">#REF!*0.6039</definedName>
    <definedName name="__shared_1_68_0">#REF!/#REF!</definedName>
    <definedName name="__shared_1_69_0">#REF!/#REF!</definedName>
    <definedName name="__shared_1_7_0">#REF!+#REF!+#REF!+#REF!</definedName>
    <definedName name="__shared_1_70_0">#REF!/#REF!</definedName>
    <definedName name="__shared_1_71_0">#REF!/#REF!</definedName>
    <definedName name="__shared_1_72_0">#REF!/#REF!</definedName>
    <definedName name="__shared_1_73_0">#REF!/#REF!</definedName>
    <definedName name="__shared_1_74_0">#REF!/#REF!</definedName>
    <definedName name="__shared_1_75_0">#REF!+#REF!+#REF!+#REF!</definedName>
    <definedName name="__shared_1_76_0">#REF!-#REF!</definedName>
    <definedName name="__shared_1_77_0">#REF!-#REF!</definedName>
    <definedName name="__shared_1_78_0">#REF!-#REF!</definedName>
    <definedName name="__shared_1_79_0">#REF!/#REF!</definedName>
    <definedName name="__shared_1_8_0">#REF!/#REF!</definedName>
    <definedName name="__shared_1_80_0">#REF!*0.6039</definedName>
    <definedName name="__shared_1_81_0">#REF!-#REF!</definedName>
    <definedName name="__shared_1_82_0">#REF!/#REF!</definedName>
    <definedName name="__shared_1_83_0">#REF!/#REF!</definedName>
    <definedName name="__shared_1_84_0">#REF!/#REF!</definedName>
    <definedName name="__shared_1_85_0">#REF!*#REF!/1000</definedName>
    <definedName name="__shared_1_86_0">#REF!/#REF!</definedName>
    <definedName name="__shared_1_87_0">#REF!/#REF!*1000</definedName>
    <definedName name="__shared_1_88_0">#REF!/#REF!</definedName>
    <definedName name="__shared_1_89_0">#REF!/#REF!</definedName>
    <definedName name="__shared_1_9_0">#REF!/#REF!</definedName>
    <definedName name="__shared_1_90_0">#REF!/#REF!</definedName>
    <definedName name="__shared_1_91_0">#REF!/#REF!</definedName>
    <definedName name="__shared_1_92_0">#REF!/#REF!</definedName>
    <definedName name="__shared_1_93_0">#REF!/#REF!</definedName>
    <definedName name="__shared_1_94_0">#REF!/#REF!</definedName>
    <definedName name="__shared_1_95_0">#REF!/#REF!</definedName>
    <definedName name="__shared_1_96_0">#REF!/#REF!</definedName>
    <definedName name="__shared_1_97_0">#REF!/#REF!</definedName>
    <definedName name="__shared_1_98_0">#REF!/#REF!</definedName>
    <definedName name="__shared_1_99_0">#REF!+#REF!+#REF!+#REF!</definedName>
    <definedName name="__SUM11">'[1]План поставок'!#REF!</definedName>
    <definedName name="__SUM11_1">'[1]План поставок'!#REF!</definedName>
    <definedName name="__SUM12">'[1]План поставок'!#REF!</definedName>
    <definedName name="__SUM12_1">'[1]План поставок'!#REF!</definedName>
    <definedName name="__SUM13">'[1]План поставок'!#REF!</definedName>
    <definedName name="__SUM13_1">'[1]План поставок'!#REF!</definedName>
    <definedName name="__SUM14">'[1]План поставок'!#REF!</definedName>
    <definedName name="__SUM14_1">'[1]План поставок'!#REF!</definedName>
    <definedName name="__SUM31">'[1]План поставок'!#REF!</definedName>
    <definedName name="__SUM31_1">'[1]План поставок'!#REF!</definedName>
    <definedName name="__x1" hidden="1">{"'Sheet1'!$A$1:$G$96","'Sheet1'!$A$1:$H$96"}</definedName>
    <definedName name="__x1_1">{"'Sheet1'!$A$1:$G$96","'Sheet1'!$A$1:$H$96"}</definedName>
    <definedName name="__x1_2" hidden="1">{"'Sheet1'!$A$1:$G$96","'Sheet1'!$A$1:$H$96"}</definedName>
    <definedName name="__x1_3" hidden="1">{"'Sheet1'!$A$1:$G$96","'Sheet1'!$A$1:$H$96"}</definedName>
    <definedName name="__x1_4" hidden="1">{"'Sheet1'!$A$1:$G$96","'Sheet1'!$A$1:$H$96"}</definedName>
    <definedName name="__x1_5" hidden="1">{"'Sheet1'!$A$1:$G$96","'Sheet1'!$A$1:$H$96"}</definedName>
    <definedName name="__x2" hidden="1">{"'Sheet1'!$A$1:$G$96","'Sheet1'!$A$1:$H$96"}</definedName>
    <definedName name="__x2_1">{"'Sheet1'!$A$1:$G$96","'Sheet1'!$A$1:$H$96"}</definedName>
    <definedName name="__x2_2" hidden="1">{"'Sheet1'!$A$1:$G$96","'Sheet1'!$A$1:$H$96"}</definedName>
    <definedName name="__x2_3" hidden="1">{"'Sheet1'!$A$1:$G$96","'Sheet1'!$A$1:$H$96"}</definedName>
    <definedName name="__x2_4" hidden="1">{"'Sheet1'!$A$1:$G$96","'Sheet1'!$A$1:$H$96"}</definedName>
    <definedName name="__x2_5" hidden="1">{"'Sheet1'!$A$1:$G$96","'Sheet1'!$A$1:$H$96"}</definedName>
    <definedName name="__xlnm.Print_Titles">NA()</definedName>
    <definedName name="__z1" hidden="1">{"'Sheet1'!$A$1:$G$96","'Sheet1'!$A$1:$H$96"}</definedName>
    <definedName name="__z1_1">{"'Sheet1'!$A$1:$G$96","'Sheet1'!$A$1:$H$96"}</definedName>
    <definedName name="__z1_2" hidden="1">{"'Sheet1'!$A$1:$G$96","'Sheet1'!$A$1:$H$96"}</definedName>
    <definedName name="__z1_3" hidden="1">{"'Sheet1'!$A$1:$G$96","'Sheet1'!$A$1:$H$96"}</definedName>
    <definedName name="__z1_4" hidden="1">{"'Sheet1'!$A$1:$G$96","'Sheet1'!$A$1:$H$96"}</definedName>
    <definedName name="__z1_5" hidden="1">{"'Sheet1'!$A$1:$G$96","'Sheet1'!$A$1:$H$96"}</definedName>
    <definedName name="__z3" hidden="1">{"'Sheet1'!$A$1:$G$96","'Sheet1'!$A$1:$H$96"}</definedName>
    <definedName name="__z3_1">{"'Sheet1'!$A$1:$G$96","'Sheet1'!$A$1:$H$96"}</definedName>
    <definedName name="__z3_2" hidden="1">{"'Sheet1'!$A$1:$G$96","'Sheet1'!$A$1:$H$96"}</definedName>
    <definedName name="__z3_3" hidden="1">{"'Sheet1'!$A$1:$G$96","'Sheet1'!$A$1:$H$96"}</definedName>
    <definedName name="__z3_4" hidden="1">{"'Sheet1'!$A$1:$G$96","'Sheet1'!$A$1:$H$96"}</definedName>
    <definedName name="__z3_5" hidden="1">{"'Sheet1'!$A$1:$G$96","'Sheet1'!$A$1:$H$96"}</definedName>
    <definedName name="__z4" hidden="1">{"'Sheet1'!$A$1:$G$96","'Sheet1'!$A$1:$H$96"}</definedName>
    <definedName name="__z4_1">{"'Sheet1'!$A$1:$G$96","'Sheet1'!$A$1:$H$96"}</definedName>
    <definedName name="__z4_2" hidden="1">{"'Sheet1'!$A$1:$G$96","'Sheet1'!$A$1:$H$96"}</definedName>
    <definedName name="__z4_3" hidden="1">{"'Sheet1'!$A$1:$G$96","'Sheet1'!$A$1:$H$96"}</definedName>
    <definedName name="__z4_4" hidden="1">{"'Sheet1'!$A$1:$G$96","'Sheet1'!$A$1:$H$96"}</definedName>
    <definedName name="__z4_5" hidden="1">{"'Sheet1'!$A$1:$G$96","'Sheet1'!$A$1:$H$96"}</definedName>
    <definedName name="_10A1_5">#REF!</definedName>
    <definedName name="_12A1_6">#REF!</definedName>
    <definedName name="_1Excel_BuiltIn_Print_Area_3_1_1_1">#REF!</definedName>
    <definedName name="_1Детали_28_3_1_1">#REF!</definedName>
    <definedName name="_2A1_1">#REF!</definedName>
    <definedName name="_2Excel_BuiltIn__FilterDatabase_2">#REF!</definedName>
    <definedName name="_2Excel_BuiltIn_Print_Titles_2">([2]ф18!$A$1:$A$65531,[2]ф18!$A$6:$IV$8)</definedName>
    <definedName name="_4A1_2">#REF!</definedName>
    <definedName name="_6A1_3">#REF!</definedName>
    <definedName name="_8A1_4">#REF!</definedName>
    <definedName name="_A1">#REF!</definedName>
    <definedName name="_a1_1">{"'Sheet1'!$A$1:$G$96","'Sheet1'!$A$1:$H$96"}</definedName>
    <definedName name="_a1_2">{"'Sheet1'!$A$1:$G$96","'Sheet1'!$A$1:$H$96"}</definedName>
    <definedName name="_a1_3">{"'Sheet1'!$A$1:$G$96","'Sheet1'!$A$1:$H$96"}</definedName>
    <definedName name="_a1_4" hidden="1">{"'Sheet1'!$A$1:$G$96","'Sheet1'!$A$1:$H$96"}</definedName>
    <definedName name="_a1_5" hidden="1">{"'Sheet1'!$A$1:$G$96","'Sheet1'!$A$1:$H$96"}</definedName>
    <definedName name="_a2" hidden="1">{"'Sheet1'!$A$1:$G$96","'Sheet1'!$A$1:$H$96"}</definedName>
    <definedName name="_a2_1">{"'Sheet1'!$A$1:$G$96","'Sheet1'!$A$1:$H$96"}</definedName>
    <definedName name="_a2_2">{"'Sheet1'!$A$1:$G$96","'Sheet1'!$A$1:$H$96"}</definedName>
    <definedName name="_a2_3">{"'Sheet1'!$A$1:$G$96","'Sheet1'!$A$1:$H$96"}</definedName>
    <definedName name="_a2_4" hidden="1">{"'Sheet1'!$A$1:$G$96","'Sheet1'!$A$1:$H$96"}</definedName>
    <definedName name="_a2_5" hidden="1">{"'Sheet1'!$A$1:$G$96","'Sheet1'!$A$1:$H$96"}</definedName>
    <definedName name="_cvb5" hidden="1">{"'Sheet1'!$A$1:$G$96","'Sheet1'!$A$1:$H$96"}</definedName>
    <definedName name="_cvb5_1">{"'Sheet1'!$A$1:$G$96","'Sheet1'!$A$1:$H$96"}</definedName>
    <definedName name="_cvb5_2">{"'Sheet1'!$A$1:$G$96","'Sheet1'!$A$1:$H$96"}</definedName>
    <definedName name="_cvb5_3">{"'Sheet1'!$A$1:$G$96","'Sheet1'!$A$1:$H$96"}</definedName>
    <definedName name="_cvb5_4" hidden="1">{"'Sheet1'!$A$1:$G$96","'Sheet1'!$A$1:$H$96"}</definedName>
    <definedName name="_cvb5_5" hidden="1">{"'Sheet1'!$A$1:$G$96","'Sheet1'!$A$1:$H$96"}</definedName>
    <definedName name="_d9" hidden="1">{"'Sheet1'!$A$1:$G$96","'Sheet1'!$A$1:$H$96"}</definedName>
    <definedName name="_d9_1" hidden="1">{"'Sheet1'!$A$1:$G$96","'Sheet1'!$A$1:$H$96"}</definedName>
    <definedName name="_d9_2" hidden="1">{"'Sheet1'!$A$1:$G$96","'Sheet1'!$A$1:$H$96"}</definedName>
    <definedName name="_d9_3" hidden="1">{"'Sheet1'!$A$1:$G$96","'Sheet1'!$A$1:$H$96"}</definedName>
    <definedName name="_d9_4" hidden="1">{"'Sheet1'!$A$1:$G$96","'Sheet1'!$A$1:$H$96"}</definedName>
    <definedName name="_d9_5" hidden="1">{"'Sheet1'!$A$1:$G$96","'Sheet1'!$A$1:$H$96"}</definedName>
    <definedName name="_ghc251">'[3]29'!$H$21,'[3]29'!$H$24,'[3]29'!$H$27,'[3]29'!$H$30,'[3]29'!$H$33,'[3]29'!$H$36,'[3]29'!$H$39,'[3]29'!$H$42,'[3]29'!$H$45,P1_T29?L5</definedName>
    <definedName name="_IDОтчета">178174</definedName>
    <definedName name="_IDШаблона">178176</definedName>
    <definedName name="_nm7" hidden="1">{"'Sheet1'!$A$1:$G$96","'Sheet1'!$A$1:$H$96"}</definedName>
    <definedName name="_nm7_1">{"'Sheet1'!$A$1:$G$96","'Sheet1'!$A$1:$H$96"}</definedName>
    <definedName name="_nm7_2">{"'Sheet1'!$A$1:$G$96","'Sheet1'!$A$1:$H$96"}</definedName>
    <definedName name="_nm7_3">{"'Sheet1'!$A$1:$G$96","'Sheet1'!$A$1:$H$96"}</definedName>
    <definedName name="_nm7_4" hidden="1">{"'Sheet1'!$A$1:$G$96","'Sheet1'!$A$1:$H$96"}</definedName>
    <definedName name="_nm7_5" hidden="1">{"'Sheet1'!$A$1:$G$96","'Sheet1'!$A$1:$H$96"}</definedName>
    <definedName name="_nm8" hidden="1">{"'Sheet1'!$A$1:$G$96","'Sheet1'!$A$1:$H$96"}</definedName>
    <definedName name="_nm8_1">{"'Sheet1'!$A$1:$G$96","'Sheet1'!$A$1:$H$96"}</definedName>
    <definedName name="_nm8_2">{"'Sheet1'!$A$1:$G$96","'Sheet1'!$A$1:$H$96"}</definedName>
    <definedName name="_nm8_3">{"'Sheet1'!$A$1:$G$96","'Sheet1'!$A$1:$H$96"}</definedName>
    <definedName name="_nm8_4" hidden="1">{"'Sheet1'!$A$1:$G$96","'Sheet1'!$A$1:$H$96"}</definedName>
    <definedName name="_nm8_5" hidden="1">{"'Sheet1'!$A$1:$G$96","'Sheet1'!$A$1:$H$96"}</definedName>
    <definedName name="_op1">#REF!</definedName>
    <definedName name="_opp1">#REF!</definedName>
    <definedName name="_opp2">#REF!</definedName>
    <definedName name="_opp3">#REF!</definedName>
    <definedName name="_opp4">#REF!</definedName>
    <definedName name="_opp5">#REF!</definedName>
    <definedName name="_opp6">#REF!</definedName>
    <definedName name="_opp7">#REF!</definedName>
    <definedName name="_q1" hidden="1">{"'Sheet1'!$A$1:$G$96","'Sheet1'!$A$1:$H$96"}</definedName>
    <definedName name="_q1_1">{"'Sheet1'!$A$1:$G$96","'Sheet1'!$A$1:$H$96"}</definedName>
    <definedName name="_q1_2">{"'Sheet1'!$A$1:$G$96","'Sheet1'!$A$1:$H$96"}</definedName>
    <definedName name="_q1_3">{"'Sheet1'!$A$1:$G$96","'Sheet1'!$A$1:$H$96"}</definedName>
    <definedName name="_q1_4" hidden="1">{"'Sheet1'!$A$1:$G$96","'Sheet1'!$A$1:$H$96"}</definedName>
    <definedName name="_q1_5" hidden="1">{"'Sheet1'!$A$1:$G$96","'Sheet1'!$A$1:$H$96"}</definedName>
    <definedName name="_q2" hidden="1">{"'Sheet1'!$A$1:$G$96","'Sheet1'!$A$1:$H$96"}</definedName>
    <definedName name="_q2_1">{"'Sheet1'!$A$1:$G$96","'Sheet1'!$A$1:$H$96"}</definedName>
    <definedName name="_q2_2">{"'Sheet1'!$A$1:$G$96","'Sheet1'!$A$1:$H$96"}</definedName>
    <definedName name="_q2_3">{"'Sheet1'!$A$1:$G$96","'Sheet1'!$A$1:$H$96"}</definedName>
    <definedName name="_q2_4" hidden="1">{"'Sheet1'!$A$1:$G$96","'Sheet1'!$A$1:$H$96"}</definedName>
    <definedName name="_q2_5" hidden="1">{"'Sheet1'!$A$1:$G$96","'Sheet1'!$A$1:$H$96"}</definedName>
    <definedName name="_q3" hidden="1">{"'Sheet1'!$A$1:$G$96","'Sheet1'!$A$1:$H$96"}</definedName>
    <definedName name="_q3_1">{"'Sheet1'!$A$1:$G$96","'Sheet1'!$A$1:$H$96"}</definedName>
    <definedName name="_q3_2">{"'Sheet1'!$A$1:$G$96","'Sheet1'!$A$1:$H$96"}</definedName>
    <definedName name="_q3_3">{"'Sheet1'!$A$1:$G$96","'Sheet1'!$A$1:$H$96"}</definedName>
    <definedName name="_q3_4" hidden="1">{"'Sheet1'!$A$1:$G$96","'Sheet1'!$A$1:$H$96"}</definedName>
    <definedName name="_q3_5" hidden="1">{"'Sheet1'!$A$1:$G$96","'Sheet1'!$A$1:$H$96"}</definedName>
    <definedName name="_q4" hidden="1">{"'Sheet1'!$A$1:$G$96","'Sheet1'!$A$1:$H$96"}</definedName>
    <definedName name="_q4_1">{"'Sheet1'!$A$1:$G$96","'Sheet1'!$A$1:$H$96"}</definedName>
    <definedName name="_q4_2">{"'Sheet1'!$A$1:$G$96","'Sheet1'!$A$1:$H$96"}</definedName>
    <definedName name="_q4_3">{"'Sheet1'!$A$1:$G$96","'Sheet1'!$A$1:$H$96"}</definedName>
    <definedName name="_q4_4" hidden="1">{"'Sheet1'!$A$1:$G$96","'Sheet1'!$A$1:$H$96"}</definedName>
    <definedName name="_q4_5" hidden="1">{"'Sheet1'!$A$1:$G$96","'Sheet1'!$A$1:$H$96"}</definedName>
    <definedName name="_q5" hidden="1">{"'Sheet1'!$A$1:$G$96","'Sheet1'!$A$1:$H$96"}</definedName>
    <definedName name="_q5_1">{"'Sheet1'!$A$1:$G$96","'Sheet1'!$A$1:$H$96"}</definedName>
    <definedName name="_q5_2">{"'Sheet1'!$A$1:$G$96","'Sheet1'!$A$1:$H$96"}</definedName>
    <definedName name="_q5_3">{"'Sheet1'!$A$1:$G$96","'Sheet1'!$A$1:$H$96"}</definedName>
    <definedName name="_q5_4" hidden="1">{"'Sheet1'!$A$1:$G$96","'Sheet1'!$A$1:$H$96"}</definedName>
    <definedName name="_q5_5" hidden="1">{"'Sheet1'!$A$1:$G$96","'Sheet1'!$A$1:$H$96"}</definedName>
    <definedName name="_q6" hidden="1">{"'Sheet1'!$A$1:$G$96","'Sheet1'!$A$1:$H$96"}</definedName>
    <definedName name="_q6_1">{"'Sheet1'!$A$1:$G$96","'Sheet1'!$A$1:$H$96"}</definedName>
    <definedName name="_q6_2">{"'Sheet1'!$A$1:$G$96","'Sheet1'!$A$1:$H$96"}</definedName>
    <definedName name="_q6_3">{"'Sheet1'!$A$1:$G$96","'Sheet1'!$A$1:$H$96"}</definedName>
    <definedName name="_q6_4" hidden="1">{"'Sheet1'!$A$1:$G$96","'Sheet1'!$A$1:$H$96"}</definedName>
    <definedName name="_q6_5" hidden="1">{"'Sheet1'!$A$1:$G$96","'Sheet1'!$A$1:$H$96"}</definedName>
    <definedName name="_q8" hidden="1">{"'Sheet1'!$A$1:$G$96","'Sheet1'!$A$1:$H$96"}</definedName>
    <definedName name="_q8_1">{"'Sheet1'!$A$1:$G$96","'Sheet1'!$A$1:$H$96"}</definedName>
    <definedName name="_q8_2">{"'Sheet1'!$A$1:$G$96","'Sheet1'!$A$1:$H$96"}</definedName>
    <definedName name="_q8_3">{"'Sheet1'!$A$1:$G$96","'Sheet1'!$A$1:$H$96"}</definedName>
    <definedName name="_q8_4" hidden="1">{"'Sheet1'!$A$1:$G$96","'Sheet1'!$A$1:$H$96"}</definedName>
    <definedName name="_q8_5" hidden="1">{"'Sheet1'!$A$1:$G$96","'Sheet1'!$A$1:$H$96"}</definedName>
    <definedName name="_q9" hidden="1">{"'Sheet1'!$A$1:$G$96","'Sheet1'!$A$1:$H$96"}</definedName>
    <definedName name="_q9_1">{"'Sheet1'!$A$1:$G$96","'Sheet1'!$A$1:$H$96"}</definedName>
    <definedName name="_q9_2">{"'Sheet1'!$A$1:$G$96","'Sheet1'!$A$1:$H$96"}</definedName>
    <definedName name="_q9_3">{"'Sheet1'!$A$1:$G$96","'Sheet1'!$A$1:$H$96"}</definedName>
    <definedName name="_q9_4" hidden="1">{"'Sheet1'!$A$1:$G$96","'Sheet1'!$A$1:$H$96"}</definedName>
    <definedName name="_q9_5" hidden="1">{"'Sheet1'!$A$1:$G$96","'Sheet1'!$A$1:$H$96"}</definedName>
    <definedName name="_qt6" hidden="1">{"'Sheet1'!$A$1:$G$96","'Sheet1'!$A$1:$H$96"}</definedName>
    <definedName name="_qt6_1" hidden="1">{"'Sheet1'!$A$1:$G$96","'Sheet1'!$A$1:$H$96"}</definedName>
    <definedName name="_qt6_2" hidden="1">{"'Sheet1'!$A$1:$G$96","'Sheet1'!$A$1:$H$96"}</definedName>
    <definedName name="_qt6_3" hidden="1">{"'Sheet1'!$A$1:$G$96","'Sheet1'!$A$1:$H$96"}</definedName>
    <definedName name="_qt6_4" hidden="1">{"'Sheet1'!$A$1:$G$96","'Sheet1'!$A$1:$H$96"}</definedName>
    <definedName name="_qt6_5" hidden="1">{"'Sheet1'!$A$1:$G$96","'Sheet1'!$A$1:$H$96"}</definedName>
    <definedName name="_sdf2" hidden="1">{"'Sheet1'!$A$1:$G$96","'Sheet1'!$A$1:$H$96"}</definedName>
    <definedName name="_sdf2_1">{"'Sheet1'!$A$1:$G$96","'Sheet1'!$A$1:$H$96"}</definedName>
    <definedName name="_sdf2_2">{"'Sheet1'!$A$1:$G$96","'Sheet1'!$A$1:$H$96"}</definedName>
    <definedName name="_sdf2_3">{"'Sheet1'!$A$1:$G$96","'Sheet1'!$A$1:$H$96"}</definedName>
    <definedName name="_sdf2_4" hidden="1">{"'Sheet1'!$A$1:$G$96","'Sheet1'!$A$1:$H$96"}</definedName>
    <definedName name="_sdf2_5" hidden="1">{"'Sheet1'!$A$1:$G$96","'Sheet1'!$A$1:$H$96"}</definedName>
    <definedName name="_SUM11">'[1]План поставок'!#REF!</definedName>
    <definedName name="_SUM11_1">'[1]План поставок'!#REF!</definedName>
    <definedName name="_SUM12">'[1]План поставок'!#REF!</definedName>
    <definedName name="_SUM12_1">'[1]План поставок'!#REF!</definedName>
    <definedName name="_SUM13">'[1]План поставок'!#REF!</definedName>
    <definedName name="_SUM13_1">'[1]План поставок'!#REF!</definedName>
    <definedName name="_SUM14">'[1]План поставок'!#REF!</definedName>
    <definedName name="_SUM14_1">'[1]План поставок'!#REF!</definedName>
    <definedName name="_SUM31">'[1]План поставок'!#REF!</definedName>
    <definedName name="_SUM31_1">'[1]План поставок'!#REF!</definedName>
    <definedName name="_vp1">[4]ПО!#REF!</definedName>
    <definedName name="_vpp1">#REF!</definedName>
    <definedName name="_vpp2">#REF!</definedName>
    <definedName name="_vpp3">#REF!</definedName>
    <definedName name="_vpp4">#REF!</definedName>
    <definedName name="_vpp5">#REF!</definedName>
    <definedName name="_vpp6">#REF!</definedName>
    <definedName name="_vpp7">#REF!</definedName>
    <definedName name="_x1" hidden="1">{"'Sheet1'!$A$1:$G$96","'Sheet1'!$A$1:$H$96"}</definedName>
    <definedName name="_x1_1">{"'Sheet1'!$A$1:$G$96","'Sheet1'!$A$1:$H$96"}</definedName>
    <definedName name="_x1_2">{"'Sheet1'!$A$1:$G$96","'Sheet1'!$A$1:$H$96"}</definedName>
    <definedName name="_x1_3">{"'Sheet1'!$A$1:$G$96","'Sheet1'!$A$1:$H$96"}</definedName>
    <definedName name="_x1_4" hidden="1">{"'Sheet1'!$A$1:$G$96","'Sheet1'!$A$1:$H$96"}</definedName>
    <definedName name="_x1_5" hidden="1">{"'Sheet1'!$A$1:$G$96","'Sheet1'!$A$1:$H$96"}</definedName>
    <definedName name="_x2" hidden="1">{"'Sheet1'!$A$1:$G$96","'Sheet1'!$A$1:$H$96"}</definedName>
    <definedName name="_x2_1">{"'Sheet1'!$A$1:$G$96","'Sheet1'!$A$1:$H$96"}</definedName>
    <definedName name="_x2_2">{"'Sheet1'!$A$1:$G$96","'Sheet1'!$A$1:$H$96"}</definedName>
    <definedName name="_x2_3">{"'Sheet1'!$A$1:$G$96","'Sheet1'!$A$1:$H$96"}</definedName>
    <definedName name="_x2_4" hidden="1">{"'Sheet1'!$A$1:$G$96","'Sheet1'!$A$1:$H$96"}</definedName>
    <definedName name="_x2_5" hidden="1">{"'Sheet1'!$A$1:$G$96","'Sheet1'!$A$1:$H$96"}</definedName>
    <definedName name="_y3" hidden="1">{"'Sheet1'!$A$1:$G$96","'Sheet1'!$A$1:$H$96"}</definedName>
    <definedName name="_y3_1" hidden="1">{"'Sheet1'!$A$1:$G$96","'Sheet1'!$A$1:$H$96"}</definedName>
    <definedName name="_y3_2" hidden="1">{"'Sheet1'!$A$1:$G$96","'Sheet1'!$A$1:$H$96"}</definedName>
    <definedName name="_y3_3" hidden="1">{"'Sheet1'!$A$1:$G$96","'Sheet1'!$A$1:$H$96"}</definedName>
    <definedName name="_y3_4" hidden="1">{"'Sheet1'!$A$1:$G$96","'Sheet1'!$A$1:$H$96"}</definedName>
    <definedName name="_y3_5" hidden="1">{"'Sheet1'!$A$1:$G$96","'Sheet1'!$A$1:$H$96"}</definedName>
    <definedName name="_z1" hidden="1">{"'Sheet1'!$A$1:$G$96","'Sheet1'!$A$1:$H$96"}</definedName>
    <definedName name="_z1_1">{"'Sheet1'!$A$1:$G$96","'Sheet1'!$A$1:$H$96"}</definedName>
    <definedName name="_z1_2">{"'Sheet1'!$A$1:$G$96","'Sheet1'!$A$1:$H$96"}</definedName>
    <definedName name="_z1_3">{"'Sheet1'!$A$1:$G$96","'Sheet1'!$A$1:$H$96"}</definedName>
    <definedName name="_z1_4" hidden="1">{"'Sheet1'!$A$1:$G$96","'Sheet1'!$A$1:$H$96"}</definedName>
    <definedName name="_z1_5" hidden="1">{"'Sheet1'!$A$1:$G$96","'Sheet1'!$A$1:$H$96"}</definedName>
    <definedName name="_z3" hidden="1">{"'Sheet1'!$A$1:$G$96","'Sheet1'!$A$1:$H$96"}</definedName>
    <definedName name="_z3_1">{"'Sheet1'!$A$1:$G$96","'Sheet1'!$A$1:$H$96"}</definedName>
    <definedName name="_z3_2">{"'Sheet1'!$A$1:$G$96","'Sheet1'!$A$1:$H$96"}</definedName>
    <definedName name="_z3_3">{"'Sheet1'!$A$1:$G$96","'Sheet1'!$A$1:$H$96"}</definedName>
    <definedName name="_z3_4" hidden="1">{"'Sheet1'!$A$1:$G$96","'Sheet1'!$A$1:$H$96"}</definedName>
    <definedName name="_z3_5" hidden="1">{"'Sheet1'!$A$1:$G$96","'Sheet1'!$A$1:$H$96"}</definedName>
    <definedName name="_z4" hidden="1">{"'Sheet1'!$A$1:$G$96","'Sheet1'!$A$1:$H$96"}</definedName>
    <definedName name="_z4_1">{"'Sheet1'!$A$1:$G$96","'Sheet1'!$A$1:$H$96"}</definedName>
    <definedName name="_z4_2">{"'Sheet1'!$A$1:$G$96","'Sheet1'!$A$1:$H$96"}</definedName>
    <definedName name="_z4_3">{"'Sheet1'!$A$1:$G$96","'Sheet1'!$A$1:$H$96"}</definedName>
    <definedName name="_z4_4" hidden="1">{"'Sheet1'!$A$1:$G$96","'Sheet1'!$A$1:$H$96"}</definedName>
    <definedName name="_z4_5" hidden="1">{"'Sheet1'!$A$1:$G$96","'Sheet1'!$A$1:$H$96"}</definedName>
    <definedName name="_н7" hidden="1">{"'Sheet1'!$A$1:$G$96","'Sheet1'!$A$1:$H$96"}</definedName>
    <definedName name="_н7_1" hidden="1">{"'Sheet1'!$A$1:$G$96","'Sheet1'!$A$1:$H$96"}</definedName>
    <definedName name="_н7_2" hidden="1">{"'Sheet1'!$A$1:$G$96","'Sheet1'!$A$1:$H$96"}</definedName>
    <definedName name="_н7_3" hidden="1">{"'Sheet1'!$A$1:$G$96","'Sheet1'!$A$1:$H$96"}</definedName>
    <definedName name="_н7_4" hidden="1">{"'Sheet1'!$A$1:$G$96","'Sheet1'!$A$1:$H$96"}</definedName>
    <definedName name="_н7_5" hidden="1">{"'Sheet1'!$A$1:$G$96","'Sheet1'!$A$1:$H$96"}</definedName>
    <definedName name="_ОсвоениеКВфакт" hidden="1">#REF!</definedName>
    <definedName name="_Параметр_1">"'02.2009'"</definedName>
    <definedName name="_Параметр_2">"'105'"</definedName>
    <definedName name="_Параметр_3">"'1.27'"</definedName>
    <definedName name="_Параметр_4">"'01.09.2008'"</definedName>
    <definedName name="_Параметр_5">"'22.09.2008'"</definedName>
    <definedName name="_Параметр_6">"'80169210'"</definedName>
    <definedName name="_Спартак">#REF!</definedName>
    <definedName name="_то1" hidden="1">{"'Sheet1'!$A$1:$G$96","'Sheet1'!$A$1:$H$96"}</definedName>
    <definedName name="_то1_1" hidden="1">{"'Sheet1'!$A$1:$G$96","'Sheet1'!$A$1:$H$96"}</definedName>
    <definedName name="_то1_2" hidden="1">{"'Sheet1'!$A$1:$G$96","'Sheet1'!$A$1:$H$96"}</definedName>
    <definedName name="_то1_3" hidden="1">{"'Sheet1'!$A$1:$G$96","'Sheet1'!$A$1:$H$96"}</definedName>
    <definedName name="_то1_4" hidden="1">{"'Sheet1'!$A$1:$G$96","'Sheet1'!$A$1:$H$96"}</definedName>
    <definedName name="_то1_5" hidden="1">{"'Sheet1'!$A$1:$G$96","'Sheet1'!$A$1:$H$96"}</definedName>
    <definedName name="_xlnm._FilterDatabase" hidden="1">#REF!</definedName>
    <definedName name="A">#REF!</definedName>
    <definedName name="A0">#REF!</definedName>
    <definedName name="a110_1">#REF!</definedName>
    <definedName name="a110_2">#REF!</definedName>
    <definedName name="a120_1">#REF!</definedName>
    <definedName name="a120_2">#REF!</definedName>
    <definedName name="a130_1">#REF!</definedName>
    <definedName name="a130_2">#REF!</definedName>
    <definedName name="a135_1">#REF!</definedName>
    <definedName name="a135_2">#REF!</definedName>
    <definedName name="a140_1">#REF!</definedName>
    <definedName name="a140_2">#REF!</definedName>
    <definedName name="a145_1">#REF!</definedName>
    <definedName name="a145_2">#REF!</definedName>
    <definedName name="a150_1">#REF!</definedName>
    <definedName name="a150_2">#REF!</definedName>
    <definedName name="a151_1">#REF!</definedName>
    <definedName name="a151_2">#REF!</definedName>
    <definedName name="a190_1">#REF!</definedName>
    <definedName name="a190_2">#REF!</definedName>
    <definedName name="a210_1">#REF!</definedName>
    <definedName name="a210_2">#REF!</definedName>
    <definedName name="a211_1">#REF!</definedName>
    <definedName name="a211_2">#REF!</definedName>
    <definedName name="a212_1">#REF!</definedName>
    <definedName name="a212_2">#REF!</definedName>
    <definedName name="a213_1">#REF!</definedName>
    <definedName name="a213_2">#REF!</definedName>
    <definedName name="a214_1">#REF!</definedName>
    <definedName name="a214_2">#REF!</definedName>
    <definedName name="a215_1">#REF!</definedName>
    <definedName name="a215_2">#REF!</definedName>
    <definedName name="a216_1">#REF!</definedName>
    <definedName name="a216_2">#REF!</definedName>
    <definedName name="a217_1">#REF!</definedName>
    <definedName name="a217_2">#REF!</definedName>
    <definedName name="a218_1">#REF!</definedName>
    <definedName name="a218_2">#REF!</definedName>
    <definedName name="a220_1">#REF!</definedName>
    <definedName name="a220_2">#REF!</definedName>
    <definedName name="a230_1">#REF!</definedName>
    <definedName name="a230_2">#REF!</definedName>
    <definedName name="a231_1">#REF!</definedName>
    <definedName name="a231_2">#REF!</definedName>
    <definedName name="a240_1">#REF!</definedName>
    <definedName name="a240_2">#REF!</definedName>
    <definedName name="a241_1">#REF!</definedName>
    <definedName name="a241_2">#REF!</definedName>
    <definedName name="a250_1">#REF!</definedName>
    <definedName name="a250_2">#REF!</definedName>
    <definedName name="a260_1">#REF!</definedName>
    <definedName name="a260_2">#REF!</definedName>
    <definedName name="a270_1">#REF!</definedName>
    <definedName name="a270_2">#REF!</definedName>
    <definedName name="a271_1">#REF!</definedName>
    <definedName name="a271_2">#REF!</definedName>
    <definedName name="a290_1">#REF!</definedName>
    <definedName name="a290_2">#REF!</definedName>
    <definedName name="a300_1">#REF!</definedName>
    <definedName name="a300_2">#REF!</definedName>
    <definedName name="activity">[5]Титульный!$G$26</definedName>
    <definedName name="ALL_FILES">[6]Диапазоны!$B$1</definedName>
    <definedName name="anscount" hidden="1">1</definedName>
    <definedName name="article_expenses">[7]TEHSHEET!$N$2:$N$6</definedName>
    <definedName name="asfd4" hidden="1">{"'Sheet1'!$A$1:$G$96","'Sheet1'!$A$1:$H$96"}</definedName>
    <definedName name="asfd4_1">{"'Sheet1'!$A$1:$G$96","'Sheet1'!$A$1:$H$96"}</definedName>
    <definedName name="asfd4_2">{"'Sheet1'!$A$1:$G$96","'Sheet1'!$A$1:$H$96"}</definedName>
    <definedName name="asfd4_3">{"'Sheet1'!$A$1:$G$96","'Sheet1'!$A$1:$H$96"}</definedName>
    <definedName name="asfd4_4">{"'Sheet1'!$A$1:$G$96","'Sheet1'!$A$1:$H$96"}</definedName>
    <definedName name="asfd4_5" hidden="1">{"'Sheet1'!$A$1:$G$96","'Sheet1'!$A$1:$H$96"}</definedName>
    <definedName name="BAL_CALC_AREA">[8]Баланс!$C$14:$S$19</definedName>
    <definedName name="BAL_E_L2">[7]TEHSHEET!$T$35</definedName>
    <definedName name="BAL_E_L4">[7]TEHSHEET!$T$36</definedName>
    <definedName name="BAL_E_L6">[7]TEHSHEET!$T$37</definedName>
    <definedName name="BAL_E_L7_3">[7]TEHSHEET!$T$38</definedName>
    <definedName name="BAL_F_L2">[7]TEHSHEET!$T$20</definedName>
    <definedName name="BAL_F_L4">[7]TEHSHEET!$T$21</definedName>
    <definedName name="BAL_F_L6">[7]TEHSHEET!$T$22</definedName>
    <definedName name="BAL_F_L7_3">[7]TEHSHEET!$T$23</definedName>
    <definedName name="BAL_P_L2">[7]TEHSHEET!$T$50</definedName>
    <definedName name="BAL_P_L4">[7]TEHSHEET!$T$51</definedName>
    <definedName name="BAL_P_L6">[7]TEHSHEET!$T$52</definedName>
    <definedName name="BAL_P_L7_3">[7]TEHSHEET!$T$53</definedName>
    <definedName name="BAL_PER">#REF!</definedName>
    <definedName name="BAL_PR">#REF!</definedName>
    <definedName name="BAL_PR_CALC_AREA">'[9]Баланс произв.'!$C$16:$AF$24</definedName>
    <definedName name="BAL_TRANSPORT_CALC_AREA">'[8]Баланс трансп.'!$C$13:$O$18</definedName>
    <definedName name="base_month">[10]TECHSHEET!$K$6</definedName>
    <definedName name="base_operation_list">[11]TEHSHEET!$K$2:$K$7</definedName>
    <definedName name="base_year">[10]TECHSHEET!$K$2</definedName>
    <definedName name="Button_1">"НоваяОборотка_Лист1_Таблица"</definedName>
    <definedName name="cgxfd">[12]!cgxfd</definedName>
    <definedName name="check_04_2">#REF!</definedName>
    <definedName name="check_09_2">'[7]Топливо (кот)'!$I$81:$AT$277</definedName>
    <definedName name="check_19_2">'[7]Справочник объектов'!$M$20:$M$37</definedName>
    <definedName name="cmndBase">#REF!</definedName>
    <definedName name="cmndDayMonthTo">#REF!</definedName>
    <definedName name="cmndDays">#REF!</definedName>
    <definedName name="cmndDocNum">#REF!</definedName>
    <definedName name="cmndDocSer">#REF!</definedName>
    <definedName name="cmndFIO">#REF!</definedName>
    <definedName name="cmndOrdDay">#REF!</definedName>
    <definedName name="cmndOrdMonth">#REF!</definedName>
    <definedName name="cmndOrdNum">#REF!</definedName>
    <definedName name="cmndOrdYear">#REF!</definedName>
    <definedName name="cmndPoint">#REF!</definedName>
    <definedName name="cmndPoint1">#REF!</definedName>
    <definedName name="cmndPos">#REF!</definedName>
    <definedName name="cmndYearTo">#REF!</definedName>
    <definedName name="cntAddition">#REF!</definedName>
    <definedName name="cntDay">#REF!</definedName>
    <definedName name="cntMonth">#REF!</definedName>
    <definedName name="cntName">#REF!</definedName>
    <definedName name="cntNumber">#REF!</definedName>
    <definedName name="cntPayer">#REF!</definedName>
    <definedName name="cntPayer1">#REF!</definedName>
    <definedName name="cntPayerAddr1">#REF!</definedName>
    <definedName name="cntPayerAddr2">#REF!</definedName>
    <definedName name="cntPayerBank1">#REF!</definedName>
    <definedName name="cntPayerBank2">#REF!</definedName>
    <definedName name="cntPayerBank3">#REF!</definedName>
    <definedName name="cntPayerCount">#REF!</definedName>
    <definedName name="cntPayerCountCor">#REF!</definedName>
    <definedName name="cntPriceC">#REF!</definedName>
    <definedName name="cntPriceR">#REF!</definedName>
    <definedName name="cntQnt">#REF!</definedName>
    <definedName name="cntSumC">#REF!</definedName>
    <definedName name="cntSumR">#REF!</definedName>
    <definedName name="cntSuppAddr1">#REF!</definedName>
    <definedName name="cntSuppAddr2">#REF!</definedName>
    <definedName name="cntSuppBank">#REF!</definedName>
    <definedName name="cntSuppCount">#REF!</definedName>
    <definedName name="cntSuppCountCor">#REF!</definedName>
    <definedName name="cntSupplier">#REF!</definedName>
    <definedName name="cntSuppMFO1">#REF!</definedName>
    <definedName name="cntSuppMFO2">#REF!</definedName>
    <definedName name="cntSuppTlf">#REF!</definedName>
    <definedName name="cntUnit">#REF!</definedName>
    <definedName name="cntYear">#REF!</definedName>
    <definedName name="COMBI">[13]Титульный!$D$26</definedName>
    <definedName name="CompOt">#N/A</definedName>
    <definedName name="CompRas">#N/A</definedName>
    <definedName name="Contents">#REF!</definedName>
    <definedName name="Contents_2">#REF!</definedName>
    <definedName name="Contents_3">#REF!</definedName>
    <definedName name="Contents_4">#REF!</definedName>
    <definedName name="Contents_5">#REF!</definedName>
    <definedName name="ctp_name">[14]Справочники!$A$15</definedName>
    <definedName name="CUR_VER">[15]Заголовок!$B$21</definedName>
    <definedName name="CURRENT_PERIOD">[7]Титульный!$D$21</definedName>
    <definedName name="data_19_KOT">'[7]Справочник объектов'!$K$21:$W$37</definedName>
    <definedName name="ddd">#REF!</definedName>
    <definedName name="del_04_post">#REF!</definedName>
    <definedName name="del_04_pr">#REF!</definedName>
    <definedName name="dfchx12">[12]!dfchx12</definedName>
    <definedName name="dghc125">'[3]3'!$E$45:$N$45,'[3]3'!$E$47:$N$47,'[3]3'!$E$49:$N$49,'[3]3'!$E$7:$N$8,P1_T3?unit?МКВТЧ</definedName>
    <definedName name="diametr_list">[11]TEHSHEET!$Z$2:$Z$22</definedName>
    <definedName name="DIFF">[6]TEHSHEET!$L$1:$L$3</definedName>
    <definedName name="dip">[16]FST5!$G$149:$G$165,P1_dip,P2_dip,P3_dip,P4_dip</definedName>
    <definedName name="DLVYB_KOT">[17]Производственные!$B$7:$B$30</definedName>
    <definedName name="DLVYB_KOT_2">[18]Производственные!$B$7:$B$30</definedName>
    <definedName name="DLVYB_KOT_3">[19]Производственные!$B$7:$B$30</definedName>
    <definedName name="DLVYB_KOT_4">[19]Производственные!$B$7:$B$30</definedName>
    <definedName name="DLVYB_KOT_5">[19]Производственные!$B$7:$B$30</definedName>
    <definedName name="dvrCustomer">#REF!</definedName>
    <definedName name="dvrDay">#REF!</definedName>
    <definedName name="dvrDocDay">#REF!</definedName>
    <definedName name="dvrDocIss">#REF!</definedName>
    <definedName name="dvrDocMonth">#REF!</definedName>
    <definedName name="dvrDocNum">#REF!</definedName>
    <definedName name="dvrDocSer">#REF!</definedName>
    <definedName name="dvrDocYear">#REF!</definedName>
    <definedName name="dvrMonth">#REF!</definedName>
    <definedName name="dvrName">#REF!</definedName>
    <definedName name="dvrNo">#REF!</definedName>
    <definedName name="dvrNumber">#REF!</definedName>
    <definedName name="dvrOrder">#REF!</definedName>
    <definedName name="dvrPayer">#REF!</definedName>
    <definedName name="dvrPayerBank1">#REF!</definedName>
    <definedName name="dvrPayerBank2">#REF!</definedName>
    <definedName name="dvrPayerCount">#REF!</definedName>
    <definedName name="dvrQnt">#REF!</definedName>
    <definedName name="dvrReceiver">#REF!</definedName>
    <definedName name="dvrSupplier">#REF!</definedName>
    <definedName name="dvrUnit">#REF!</definedName>
    <definedName name="dvrValidDay">#REF!</definedName>
    <definedName name="dvrValidMonth">#REF!</definedName>
    <definedName name="dvrValidYear">#REF!</definedName>
    <definedName name="dvrYear">#REF!</definedName>
    <definedName name="ed_mat_value1">[7]TEHSHEET!$F$10:$F$12</definedName>
    <definedName name="ee">#REF!</definedName>
    <definedName name="elkAddr1">#REF!</definedName>
    <definedName name="elkAddr2">#REF!</definedName>
    <definedName name="elkCount">#REF!</definedName>
    <definedName name="elkCountFrom">#REF!</definedName>
    <definedName name="elkCountTo">#REF!</definedName>
    <definedName name="elkDateFrom">#REF!</definedName>
    <definedName name="elkDateTo">#REF!</definedName>
    <definedName name="elkDiscount">#REF!</definedName>
    <definedName name="elkKAddr1">#REF!</definedName>
    <definedName name="elkKAddr2">#REF!</definedName>
    <definedName name="elkKCount">#REF!</definedName>
    <definedName name="elkKCountFrom">#REF!</definedName>
    <definedName name="elkKCountTo">#REF!</definedName>
    <definedName name="elkKDateFrom">#REF!</definedName>
    <definedName name="elkKDateTo">#REF!</definedName>
    <definedName name="elkKDiscount">#REF!</definedName>
    <definedName name="elkKNumber">#REF!</definedName>
    <definedName name="elkKSumC">#REF!</definedName>
    <definedName name="elkKSumR">#REF!</definedName>
    <definedName name="elkKTarif">#REF!</definedName>
    <definedName name="elkNumber">#REF!</definedName>
    <definedName name="elkSumC">#REF!</definedName>
    <definedName name="elkSumR">#REF!</definedName>
    <definedName name="elkTarif">#REF!</definedName>
    <definedName name="end_04_2">#REF!</definedName>
    <definedName name="eso">[16]FST5!$G$149:$G$165,P1_eso</definedName>
    <definedName name="Excel_BuiltIn__FilterDatabase">#REF!</definedName>
    <definedName name="Excel_BuiltIn__FilterDatabase_1">#REF!</definedName>
    <definedName name="Excel_BuiltIn__FilterDatabase_10">#REF!</definedName>
    <definedName name="Excel_BuiltIn__FilterDatabase_11">#REF!</definedName>
    <definedName name="Excel_BuiltIn__FilterDatabase_2">#REF!</definedName>
    <definedName name="Excel_BuiltIn__FilterDatabase_3">#REF!</definedName>
    <definedName name="Excel_BuiltIn__FilterDatabase_4">#REF!</definedName>
    <definedName name="Excel_BuiltIn__FilterDatabase_5">#REF!</definedName>
    <definedName name="Excel_BuiltIn__FilterDatabase_6">#REF!</definedName>
    <definedName name="Excel_BuiltIn__FilterDatabase_7">#REF!</definedName>
    <definedName name="Excel_BuiltIn__FilterDatabase_8">#REF!</definedName>
    <definedName name="Excel_BuiltIn__FilterDatabase_9">#REF!</definedName>
    <definedName name="Excel_BuiltIn_Print_Area_1">#REF!</definedName>
    <definedName name="Excel_BuiltIn_Print_Area_1_1">#REF!</definedName>
    <definedName name="Excel_BuiltIn_Print_Area_1_2">#REF!</definedName>
    <definedName name="Excel_BuiltIn_Print_Area_10">#REF!</definedName>
    <definedName name="Excel_BuiltIn_Print_Area_10_1">#REF!</definedName>
    <definedName name="Excel_BuiltIn_Print_Area_10_2">#REF!</definedName>
    <definedName name="Excel_BuiltIn_Print_Area_10_3">#REF!</definedName>
    <definedName name="Excel_BuiltIn_Print_Area_10_4">#REF!</definedName>
    <definedName name="Excel_BuiltIn_Print_Area_10_5">#REF!</definedName>
    <definedName name="Excel_BuiltIn_Print_Area_11">#REF!</definedName>
    <definedName name="Excel_BuiltIn_Print_Area_11_1">#REF!</definedName>
    <definedName name="Excel_BuiltIn_Print_Area_11_1_2">#REF!</definedName>
    <definedName name="Excel_BuiltIn_Print_Area_11_1_3">#REF!</definedName>
    <definedName name="Excel_BuiltIn_Print_Area_11_1_4">#REF!</definedName>
    <definedName name="Excel_BuiltIn_Print_Area_11_1_5">#REF!</definedName>
    <definedName name="Excel_BuiltIn_Print_Area_12">#REF!</definedName>
    <definedName name="Excel_BuiltIn_Print_Area_13">#REF!</definedName>
    <definedName name="Excel_BuiltIn_Print_Area_13_1">#REF!</definedName>
    <definedName name="Excel_BuiltIn_Print_Area_13_2">#REF!</definedName>
    <definedName name="Excel_BuiltIn_Print_Area_13_3">#REF!</definedName>
    <definedName name="Excel_BuiltIn_Print_Area_13_4">#REF!</definedName>
    <definedName name="Excel_BuiltIn_Print_Area_13_5">#REF!</definedName>
    <definedName name="Excel_BuiltIn_Print_Area_14">#REF!</definedName>
    <definedName name="Excel_BuiltIn_Print_Area_15">#REF!</definedName>
    <definedName name="Excel_BuiltIn_Print_Area_16">#REF!</definedName>
    <definedName name="Excel_BuiltIn_Print_Area_18">#REF!</definedName>
    <definedName name="Excel_BuiltIn_Print_Area_19">#REF!</definedName>
    <definedName name="Excel_BuiltIn_Print_Area_2">#REF!</definedName>
    <definedName name="Excel_BuiltIn_Print_Area_2_1">#REF!</definedName>
    <definedName name="Excel_BuiltIn_Print_Area_20">#REF!</definedName>
    <definedName name="Excel_BuiltIn_Print_Area_21">#REF!</definedName>
    <definedName name="Excel_BuiltIn_Print_Area_22">#REF!</definedName>
    <definedName name="Excel_BuiltIn_Print_Area_23">#REF!</definedName>
    <definedName name="Excel_BuiltIn_Print_Area_24">#REF!</definedName>
    <definedName name="Excel_BuiltIn_Print_Area_3">#REF!</definedName>
    <definedName name="Excel_BuiltIn_Print_Area_3_1">#REF!</definedName>
    <definedName name="Excel_BuiltIn_Print_Area_3_1_1">#REF!</definedName>
    <definedName name="Excel_BuiltIn_Print_Area_3_1_2">#REF!</definedName>
    <definedName name="Excel_BuiltIn_Print_Area_3_2">#REF!</definedName>
    <definedName name="Excel_BuiltIn_Print_Area_4">#REF!</definedName>
    <definedName name="Excel_BuiltIn_Print_Area_5">#REF!</definedName>
    <definedName name="Excel_BuiltIn_Print_Area_5_1">#REF!</definedName>
    <definedName name="Excel_BuiltIn_Print_Area_5_1_1">#REF!</definedName>
    <definedName name="Excel_BuiltIn_Print_Area_5_1_2">#REF!</definedName>
    <definedName name="Excel_BuiltIn_Print_Area_5_1_3">#REF!</definedName>
    <definedName name="Excel_BuiltIn_Print_Area_5_1_4">#REF!</definedName>
    <definedName name="Excel_BuiltIn_Print_Area_5_1_5">#REF!</definedName>
    <definedName name="Excel_BuiltIn_Print_Area_6">#REF!</definedName>
    <definedName name="Excel_BuiltIn_Print_Area_6_1">#REF!</definedName>
    <definedName name="Excel_BuiltIn_Print_Area_6_2">#REF!</definedName>
    <definedName name="Excel_BuiltIn_Print_Area_6_3">#REF!</definedName>
    <definedName name="Excel_BuiltIn_Print_Area_6_4">#REF!</definedName>
    <definedName name="Excel_BuiltIn_Print_Area_6_5">#REF!</definedName>
    <definedName name="Excel_BuiltIn_Print_Area_7">#REF!</definedName>
    <definedName name="Excel_BuiltIn_Print_Area_7_1">#REF!</definedName>
    <definedName name="Excel_BuiltIn_Print_Area_7_2">#REF!</definedName>
    <definedName name="Excel_BuiltIn_Print_Area_7_3">#REF!</definedName>
    <definedName name="Excel_BuiltIn_Print_Area_7_4">#REF!</definedName>
    <definedName name="Excel_BuiltIn_Print_Area_7_5">#REF!</definedName>
    <definedName name="Excel_BuiltIn_Print_Area_8">#REF!</definedName>
    <definedName name="Excel_BuiltIn_Print_Area_8_1">#REF!</definedName>
    <definedName name="Excel_BuiltIn_Print_Area_8_2">#REF!</definedName>
    <definedName name="Excel_BuiltIn_Print_Area_8_3">#REF!</definedName>
    <definedName name="Excel_BuiltIn_Print_Area_8_4">#REF!</definedName>
    <definedName name="Excel_BuiltIn_Print_Area_8_5">#REF!</definedName>
    <definedName name="Excel_BuiltIn_Print_Titles">#REF!</definedName>
    <definedName name="Excel_BuiltIn_Print_Titles_1">#REF!</definedName>
    <definedName name="Excel_BuiltIn_Print_Titles_6">'[20]31.08.2004'!$A$1:$IV$1</definedName>
    <definedName name="fffff">#REF!</definedName>
    <definedName name="ffffff" hidden="1">{"'Sheet1'!$A$1:$G$96","'Sheet1'!$A$1:$H$96"}</definedName>
    <definedName name="ffffff_1" hidden="1">{"'Sheet1'!$A$1:$G$96","'Sheet1'!$A$1:$H$96"}</definedName>
    <definedName name="ffffff_2" hidden="1">{"'Sheet1'!$A$1:$G$96","'Sheet1'!$A$1:$H$96"}</definedName>
    <definedName name="ffffff_3" hidden="1">{"'Sheet1'!$A$1:$G$96","'Sheet1'!$A$1:$H$96"}</definedName>
    <definedName name="ffffff_4" hidden="1">{"'Sheet1'!$A$1:$G$96","'Sheet1'!$A$1:$H$96"}</definedName>
    <definedName name="ffffff_5" hidden="1">{"'Sheet1'!$A$1:$G$96","'Sheet1'!$A$1:$H$96"}</definedName>
    <definedName name="fil">[17]Титул!$C$17</definedName>
    <definedName name="fil_2">[18]Титул!$C$17</definedName>
    <definedName name="fil_3">[19]Титул!$C$17</definedName>
    <definedName name="fil_4">[19]Титул!$C$17</definedName>
    <definedName name="fil_5">[19]Титул!$C$17</definedName>
    <definedName name="fil_flag">#REF!</definedName>
    <definedName name="FIL_REU">#REF!</definedName>
    <definedName name="FIL_REU_2">#REF!</definedName>
    <definedName name="FIL_REU_3">#REF!</definedName>
    <definedName name="FIL_REU_4">#REF!</definedName>
    <definedName name="FIL_REU_5">#REF!</definedName>
    <definedName name="FIO_Head_Org">'[21]Краткие сведения по организации'!$D$38</definedName>
    <definedName name="flag_request_CST">[22]СЦТ!$H$1:$Q$1</definedName>
    <definedName name="ghjk8" hidden="1">{"'Sheet1'!$A$1:$G$96","'Sheet1'!$A$1:$H$96"}</definedName>
    <definedName name="ghjk8_1">{"'Sheet1'!$A$1:$G$96","'Sheet1'!$A$1:$H$96"}</definedName>
    <definedName name="ghjk8_2">{"'Sheet1'!$A$1:$G$96","'Sheet1'!$A$1:$H$96"}</definedName>
    <definedName name="ghjk8_3">{"'Sheet1'!$A$1:$G$96","'Sheet1'!$A$1:$H$96"}</definedName>
    <definedName name="ghjk8_4">{"'Sheet1'!$A$1:$G$96","'Sheet1'!$A$1:$H$96"}</definedName>
    <definedName name="ghjk8_5" hidden="1">{"'Sheet1'!$A$1:$G$96","'Sheet1'!$A$1:$H$96"}</definedName>
    <definedName name="god">'[8]Список организаций'!$N$3</definedName>
    <definedName name="GRO">[17]ГАЗ!$D$4:$D$189</definedName>
    <definedName name="GRO_2">[18]ГАЗ!$D$4:$D$189</definedName>
    <definedName name="GRO_3">[19]ГАЗ!$D$4:$D$189</definedName>
    <definedName name="GRO_4">[19]ГАЗ!$D$4:$D$189</definedName>
    <definedName name="GRO_5">[19]ГАЗ!$D$4:$D$189</definedName>
    <definedName name="H?Address">#REF!</definedName>
    <definedName name="H?Address_2">#REF!</definedName>
    <definedName name="H?Address_3">#REF!</definedName>
    <definedName name="H?Address_4">#REF!</definedName>
    <definedName name="H?Address_5">#REF!</definedName>
    <definedName name="H?Description">#REF!</definedName>
    <definedName name="H?Description_2">#REF!</definedName>
    <definedName name="H?Description_3">#REF!</definedName>
    <definedName name="H?Description_4">#REF!</definedName>
    <definedName name="H?Description_5">#REF!</definedName>
    <definedName name="H?EntityName">#REF!</definedName>
    <definedName name="H?EntityName_2">#REF!</definedName>
    <definedName name="H?EntityName_3">#REF!</definedName>
    <definedName name="H?EntityName_4">#REF!</definedName>
    <definedName name="H?EntityName_5">#REF!</definedName>
    <definedName name="H?Name">#REF!</definedName>
    <definedName name="H?Name_2">#REF!</definedName>
    <definedName name="H?Name_3">#REF!</definedName>
    <definedName name="H?Name_4">#REF!</definedName>
    <definedName name="H?Name_5">#REF!</definedName>
    <definedName name="H?OKATO">#REF!</definedName>
    <definedName name="H?OKATO_2">#REF!</definedName>
    <definedName name="H?OKATO_3">#REF!</definedName>
    <definedName name="H?OKATO_4">#REF!</definedName>
    <definedName name="H?OKATO_5">#REF!</definedName>
    <definedName name="H?OKFS">#REF!</definedName>
    <definedName name="H?OKFS_2">#REF!</definedName>
    <definedName name="H?OKFS_3">#REF!</definedName>
    <definedName name="H?OKFS_4">#REF!</definedName>
    <definedName name="H?OKFS_5">#REF!</definedName>
    <definedName name="H?OKOGU">#REF!</definedName>
    <definedName name="H?OKOGU_2">#REF!</definedName>
    <definedName name="H?OKOGU_3">#REF!</definedName>
    <definedName name="H?OKOGU_4">#REF!</definedName>
    <definedName name="H?OKOGU_5">#REF!</definedName>
    <definedName name="H?OKONX">#REF!</definedName>
    <definedName name="H?OKONX_2">#REF!</definedName>
    <definedName name="H?OKONX_3">#REF!</definedName>
    <definedName name="H?OKONX_4">#REF!</definedName>
    <definedName name="H?OKONX_5">#REF!</definedName>
    <definedName name="H?OKOPF">#REF!</definedName>
    <definedName name="H?OKOPF_2">#REF!</definedName>
    <definedName name="H?OKOPF_3">#REF!</definedName>
    <definedName name="H?OKOPF_4">#REF!</definedName>
    <definedName name="H?OKOPF_5">#REF!</definedName>
    <definedName name="H?OKPO">#REF!</definedName>
    <definedName name="H?OKPO_2">#REF!</definedName>
    <definedName name="H?OKPO_3">#REF!</definedName>
    <definedName name="H?OKPO_4">#REF!</definedName>
    <definedName name="H?OKPO_5">#REF!</definedName>
    <definedName name="H?OKVD">#REF!</definedName>
    <definedName name="H?OKVD_2">#REF!</definedName>
    <definedName name="H?OKVD_3">#REF!</definedName>
    <definedName name="H?OKVD_4">#REF!</definedName>
    <definedName name="H?OKVD_5">#REF!</definedName>
    <definedName name="H?Period">#REF!</definedName>
    <definedName name="H?Period_2">#REF!</definedName>
    <definedName name="H?Period_3">#REF!</definedName>
    <definedName name="H?Period_4">#REF!</definedName>
    <definedName name="H?Period_5">#REF!</definedName>
    <definedName name="H?Table">#REF!</definedName>
    <definedName name="H?Table_2">#REF!</definedName>
    <definedName name="H?Table_3">#REF!</definedName>
    <definedName name="H?Table_4">#REF!</definedName>
    <definedName name="H?Table_5">#REF!</definedName>
    <definedName name="H?Title">#REF!</definedName>
    <definedName name="H?Title_2">#REF!</definedName>
    <definedName name="H?Title_3">#REF!</definedName>
    <definedName name="H?Title_4">#REF!</definedName>
    <definedName name="H?Title_5">#REF!</definedName>
    <definedName name="HTML_CodePage" hidden="1">1252</definedName>
    <definedName name="HTML_Control" hidden="1">{"'Sheet1'!$A$1:$G$96","'Sheet1'!$A$1:$H$96"}</definedName>
    <definedName name="HTML_Control_1">{"'Sheet1'!$A$1:$G$96","'Sheet1'!$A$1:$H$96"}</definedName>
    <definedName name="HTML_Control_2">{"'Sheet1'!$A$1:$G$96","'Sheet1'!$A$1:$H$96"}</definedName>
    <definedName name="HTML_Control_3">{"'Sheet1'!$A$1:$G$96","'Sheet1'!$A$1:$H$96"}</definedName>
    <definedName name="HTML_Control_4">{"'Sheet1'!$A$1:$G$96","'Sheet1'!$A$1:$H$96"}</definedName>
    <definedName name="HTML_Control_5" hidden="1">{"'Sheet1'!$A$1:$G$96","'Sheet1'!$A$1:$H$96"}</definedName>
    <definedName name="HTML_Description" hidden="1">""</definedName>
    <definedName name="HTML_Email" hidden="1">""</definedName>
    <definedName name="HTML_Header" hidden="1">"Working Capital"</definedName>
    <definedName name="HTML_LastUpdate" hidden="1">"9/11/00"</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HD:Web Site “~adamodar”:pc:datasets:MyHTML.html"</definedName>
    <definedName name="HTML_Title" hidden="1">"wcdata"</definedName>
    <definedName name="inn">#REF!</definedName>
    <definedName name="j">#REF!</definedName>
    <definedName name="kind_natural_fuel">[7]TEHSHEET!$G$2:$G$13</definedName>
    <definedName name="kind_of_activity">[23]TEHSHEET!$B$19:$B$25</definedName>
    <definedName name="kind_of_fuels">[5]TEHSHEET!$AJ$2:$AJ$29</definedName>
    <definedName name="KMZ_MR_LIST">[7]TEHSHEET!$BL$2:$BL$20</definedName>
    <definedName name="kot_name">[14]Справочники!$A$6</definedName>
    <definedName name="kot2_1">#REF!</definedName>
    <definedName name="kot2_1hdr">#REF!</definedName>
    <definedName name="kotOP">#REF!</definedName>
    <definedName name="kotOPhdr">#REF!</definedName>
    <definedName name="kpp">#REF!</definedName>
    <definedName name="LastUpdateDate_MO">#REF!</definedName>
    <definedName name="LastUpdateDate_ReestrOrg">#REF!</definedName>
    <definedName name="list_of_SCT">[24]TEHSHEET!$T$2:$T$4</definedName>
    <definedName name="list_of_TS">[24]TEHSHEET!$V$2</definedName>
    <definedName name="logical">[11]TEHSHEET!$H$2:$H$3</definedName>
    <definedName name="Main_Table">#REF!</definedName>
    <definedName name="material_list">[11]TEHSHEET!$Y$2:$Y$10</definedName>
    <definedName name="mo">'[21]Краткие сведения по организации'!$D$29</definedName>
    <definedName name="MO_LIST">[7]REESTR_MO!$B$195:$B$204</definedName>
    <definedName name="MO_LIST_12">[25]REESTR_MO!$B$138:$B$152</definedName>
    <definedName name="MO_LIST_14">[6]REESTR_MO!$B$124:$B$132</definedName>
    <definedName name="MO_LIST_18">[7]REESTR_MO!$B$195:$B$204</definedName>
    <definedName name="MO_LIST_31">[6]REESTR_MO!#REF!</definedName>
    <definedName name="MO_LIST_32">[6]REESTR_MO!#REF!</definedName>
    <definedName name="MO_LIST_33">[6]REESTR_MO!#REF!</definedName>
    <definedName name="MO_LIST_34">[6]REESTR_MO!#REF!</definedName>
    <definedName name="MO_LIST_35">[6]REESTR_MO!#REF!</definedName>
    <definedName name="MO_LIST_36">[6]REESTR_MO!#REF!</definedName>
    <definedName name="MO_LIST_37">[6]REESTR_MO!#REF!</definedName>
    <definedName name="MO_LIST_38">[6]REESTR_MO!#REF!</definedName>
    <definedName name="MO_LIST_39">[6]REESTR_MO!#REF!</definedName>
    <definedName name="MO_LIST_40">[6]REESTR_MO!#REF!</definedName>
    <definedName name="MO_LIST_41">[6]REESTR_MO!#REF!</definedName>
    <definedName name="MO_LIST_42">[6]REESTR_MO!#REF!</definedName>
    <definedName name="MO_LIST_43">[6]REESTR_MO!#REF!</definedName>
    <definedName name="MO_LIST_44">[6]REESTR_MO!#REF!</definedName>
    <definedName name="MO_LIST_45">[6]REESTR_MO!#REF!</definedName>
    <definedName name="MO_LIST_46">[6]REESTR_MO!#REF!</definedName>
    <definedName name="mr">'[6]Список организаций'!$I$6</definedName>
    <definedName name="MR_LIST">[6]REESTR_MO!$D$2:$D$30</definedName>
    <definedName name="nakDay">#REF!</definedName>
    <definedName name="nakFrom">#REF!</definedName>
    <definedName name="nakMonth">#REF!</definedName>
    <definedName name="nakName">#REF!</definedName>
    <definedName name="nakNo">#REF!</definedName>
    <definedName name="nakNumber">#REF!</definedName>
    <definedName name="nakPriceC">#REF!</definedName>
    <definedName name="nakPriceR">#REF!</definedName>
    <definedName name="nakQnt">#REF!</definedName>
    <definedName name="nakSumC">#REF!</definedName>
    <definedName name="nakSumR">#REF!</definedName>
    <definedName name="nakTo">#REF!</definedName>
    <definedName name="nakYear">#REF!</definedName>
    <definedName name="net">[16]FST5!$G$100:$G$116,P1_net</definedName>
    <definedName name="NSRF">#REF!</definedName>
    <definedName name="obl">[17]Титул!$C$16</definedName>
    <definedName name="obl_2">[18]Титул!$C$16</definedName>
    <definedName name="obl_3">[19]Титул!$C$16</definedName>
    <definedName name="obl_4">[19]Титул!$C$16</definedName>
    <definedName name="obl_5">[19]Титул!$C$16</definedName>
    <definedName name="oktmo">'[6]Список организаций'!$I$10</definedName>
    <definedName name="org">'[21]Краткие сведения по организации'!$D$16</definedName>
    <definedName name="P1_dip" hidden="1">[16]FST5!$G$167:$G$172,[16]FST5!$G$174:$G$175,[16]FST5!$G$177:$G$180,[16]FST5!$G$182,[16]FST5!$G$184:$G$188,[16]FST5!$G$190,[16]FST5!$G$192:$G$194</definedName>
    <definedName name="P1_eso" hidden="1">[16]FST5!$G$167:$G$172,[16]FST5!$G$174:$G$175,[16]FST5!$G$177:$G$180,[16]FST5!$G$182,[16]FST5!$G$184:$G$188,[16]FST5!$G$190,[16]FST5!$G$192:$G$194</definedName>
    <definedName name="P1_ESO_PROT" hidden="1">#REF!,#REF!,#REF!,#REF!,#REF!,#REF!,#REF!,#REF!</definedName>
    <definedName name="P1_net" hidden="1">[16]FST5!$G$118:$G$123,[16]FST5!$G$125:$G$126,[16]FST5!$G$128:$G$131,[16]FST5!$G$133,[16]FST5!$G$135:$G$139,[16]FST5!$G$141,[16]FST5!$G$143:$G$145</definedName>
    <definedName name="P1_SBT_PROT" hidden="1">#REF!,#REF!,#REF!,#REF!,#REF!,#REF!,#REF!</definedName>
    <definedName name="P1_SC22" hidden="1">#REF!,#REF!,#REF!,#REF!,#REF!,#REF!</definedName>
    <definedName name="P1_SCOPE_16_PRT">'[26]16.1'!$E$15:$I$16,'[26]16.1'!$E$18:$I$20,'[26]16.1'!$E$23:$I$23,'[26]16.1'!$E$26:$I$26,'[26]16.1'!$E$29:$I$29,'[26]16.1'!$E$32:$I$32,'[26]16.1'!$E$35:$I$35,'[26]16.1'!$B$34,'[26]16.1'!$B$37</definedName>
    <definedName name="P1_SCOPE_17_PRT" hidden="1">'[27]17'!$E$13:$H$21,'[27]17'!$J$9:$J$11,'[27]17'!$J$13:$J$21,'[27]17'!$E$24:$H$26,'[27]17'!$E$28:$H$36,'[27]17'!$J$24:$M$26,'[27]17'!$J$28:$M$36,'[27]17'!$E$39:$H$41</definedName>
    <definedName name="P1_SCOPE_4_PRT" hidden="1">'[27]4'!$F$23:$I$23,'[27]4'!$F$25:$I$25,'[27]4'!$F$27:$I$31,'[27]4'!$K$14:$N$20,'[27]4'!$K$23:$N$23,'[27]4'!$K$25:$N$25,'[27]4'!$K$27:$N$31,'[27]4'!$P$14:$S$20,'[27]4'!$P$23:$S$23</definedName>
    <definedName name="P1_SCOPE_5_PRT" hidden="1">'[27]5'!$F$23:$I$23,'[27]5'!$F$25:$I$25,'[27]5'!$F$27:$I$31,'[27]5'!$K$14:$N$21,'[27]5'!$K$23:$N$23,'[27]5'!$K$25:$N$25,'[27]5'!$K$27:$N$31,'[27]5'!$P$14:$S$21,'[27]5'!$P$23:$S$23</definedName>
    <definedName name="P1_SCOPE_CORR" hidden="1">#REF!,#REF!,#REF!,#REF!,#REF!,#REF!,#REF!</definedName>
    <definedName name="P1_SCOPE_DOP" hidden="1">[28]Регионы!#REF!,[28]Регионы!#REF!,[28]Регионы!#REF!,[28]Регионы!#REF!,[28]Регионы!#REF!,[28]Регионы!#REF!</definedName>
    <definedName name="P1_SCOPE_F1_PRT" hidden="1">'[27]Ф-1 (для АО-энерго)'!$D$74:$E$84,'[27]Ф-1 (для АО-энерго)'!$D$71:$E$72,'[27]Ф-1 (для АО-энерго)'!$D$66:$E$69,'[27]Ф-1 (для АО-энерго)'!$D$61:$E$64</definedName>
    <definedName name="P1_SCOPE_F2_PRT" hidden="1">'[27]Ф-2 (для АО-энерго)'!$G$56,'[27]Ф-2 (для АО-энерго)'!$E$55:$E$56,'[27]Ф-2 (для АО-энерго)'!$F$55:$G$55,'[27]Ф-2 (для АО-энерго)'!$D$55</definedName>
    <definedName name="P1_SCOPE_FLOAD" hidden="1">#REF!,#REF!,#REF!,#REF!,#REF!,#REF!</definedName>
    <definedName name="P1_SCOPE_FRML" hidden="1">#REF!,#REF!,#REF!,#REF!,#REF!,#REF!</definedName>
    <definedName name="P1_SCOPE_FST7" hidden="1">#REF!,#REF!,#REF!,#REF!,#REF!,#REF!</definedName>
    <definedName name="P1_SCOPE_FULL_LOAD" hidden="1">#REF!,#REF!,#REF!,#REF!,#REF!,#REF!</definedName>
    <definedName name="P1_SCOPE_IND" hidden="1">#REF!,#REF!,#REF!,#REF!,#REF!,#REF!</definedName>
    <definedName name="P1_SCOPE_IND2" hidden="1">#REF!,#REF!,#REF!,#REF!,#REF!</definedName>
    <definedName name="P1_SCOPE_NOTIND" hidden="1">#REF!,#REF!,#REF!,#REF!,#REF!,#REF!</definedName>
    <definedName name="P1_SCOPE_NotInd2" hidden="1">#REF!,#REF!,#REF!,#REF!,#REF!,#REF!,#REF!</definedName>
    <definedName name="P1_SCOPE_NotInd3" hidden="1">#REF!,#REF!,#REF!,#REF!,#REF!,#REF!,#REF!</definedName>
    <definedName name="P1_SCOPE_NotInt" hidden="1">#REF!,#REF!,#REF!,#REF!,#REF!,#REF!</definedName>
    <definedName name="P1_SCOPE_PER_PRT" hidden="1">[27]перекрестка!$H$15:$H$19,[27]перекрестка!$H$21:$H$25,[27]перекрестка!$J$14:$J$25,[27]перекрестка!$K$15:$K$19,[27]перекрестка!$K$21:$K$25</definedName>
    <definedName name="P1_SCOPE_PROT1" hidden="1">'[29]Баланс энергии'!#REF!,'[29]Баланс энергии'!#REF!,'[29]Баланс энергии'!#REF!,'[29]Баланс энергии'!$J$11,'[29]Баланс энергии'!$L$11:$L$12</definedName>
    <definedName name="P1_SCOPE_PROT13" hidden="1">[29]УПХ!$A$15:$A$19,[29]УПХ!#REF!,[29]УПХ!#REF!,[29]УПХ!#REF!,[29]УПХ!#REF!,[29]УПХ!#REF!,[29]УПХ!#REF!,[29]УПХ!#REF!</definedName>
    <definedName name="P1_SCOPE_PROT14" hidden="1">[29]УНПХ!#REF!,[29]УНПХ!#REF!,[29]УНПХ!#REF!,[29]УНПХ!#REF!,[29]УНПХ!#REF!,[29]УНПХ!#REF!,[29]УНПХ!#REF!,[29]УНПХ!$D$22</definedName>
    <definedName name="P1_SCOPE_PROT16" hidden="1">'[29]Транспортный налог'!$A$9:$C$13,'[29]Транспортный налог'!#REF!,'[29]Транспортный налог'!$E$9:$E$13,'[29]Транспортный налог'!#REF!,'[29]Транспортный налог'!#REF!,'[29]Транспортный налог'!#REF!</definedName>
    <definedName name="P1_SCOPE_PROT2" hidden="1">'[29]Баланс мощности'!#REF!,'[29]Баланс мощности'!#REF!,'[29]Баланс мощности'!#REF!,'[29]Баланс мощности'!#REF!,'[29]Баланс мощности'!$E$11</definedName>
    <definedName name="P1_SCOPE_PROT22" hidden="1">[29]Страхование!$A$23:$A$25,[29]Страхование!$A$18:$A$20,[29]Страхование!$A$13:$A$15,[29]Страхование!$A$8:$A$10,[29]Страхование!$C$8:$C$10,[29]Страхование!#REF!,[29]Страхование!$C$13:$C$15</definedName>
    <definedName name="P1_SCOPE_PROT27" hidden="1">'[29] КВЛ 2012-2014 план'!#REF!,'[29] КВЛ 2012-2014 план'!$B$43:$B$46,'[29] КВЛ 2012-2014 план'!$A$39:$B$41,'[29] КВЛ 2012-2014 план'!#REF!,'[29] КВЛ 2012-2014 план'!$A$9:$B$11,'[29] КВЛ 2012-2014 план'!$A$14:$B$16</definedName>
    <definedName name="P1_SCOPE_PROT34" hidden="1">#REF!,#REF!,#REF!,#REF!,#REF!,#REF!</definedName>
    <definedName name="P1_SCOPE_PROT5" hidden="1">'[29]Амортизация по уровням напр-я'!$I$20:$I$23,'[29]Амортизация по уровням напр-я'!$I$15:$I$18,'[29]Амортизация по уровням напр-я'!$D$15:$F$18</definedName>
    <definedName name="P1_SCOPE_PROT8" hidden="1">'[29]Оплата труда'!$E$15:$E$16,'[29]Оплата труда'!$D$14,'[29]Оплата труда'!$I$14:$I$14,'[29]Оплата труда'!$I$12:$I$12</definedName>
    <definedName name="P1_SCOPE_SAVE2" hidden="1">#REF!,#REF!,#REF!,#REF!,#REF!,#REF!,#REF!</definedName>
    <definedName name="P1_SCOPE_SV_LD" hidden="1">#REF!,#REF!,#REF!,#REF!,#REF!,#REF!,#REF!</definedName>
    <definedName name="P1_SCOPE_SV_LD1" hidden="1">[27]свод!$E$70:$M$79,[27]свод!$E$81:$M$81,[27]свод!$E$83:$M$88,[27]свод!$E$90:$M$90,[27]свод!$E$92:$M$96,[27]свод!$E$98:$M$98,[27]свод!$E$101:$M$102</definedName>
    <definedName name="P1_SCOPE_SV_PRT">[27]свод!$E$23:$H$26,[27]свод!$E$28:$I$29,[27]свод!$E$32:$I$36,[27]свод!$E$38:$I$40,[27]свод!$E$42:$I$53,[27]свод!$E$55:$I$56,[27]свод!$E$58:$I$63</definedName>
    <definedName name="P1_SET_PROT" hidden="1">#REF!,#REF!,#REF!,#REF!,#REF!,#REF!,#REF!</definedName>
    <definedName name="P1_SET_PRT" hidden="1">#REF!,#REF!,#REF!,#REF!,#REF!,#REF!,#REF!</definedName>
    <definedName name="P1_T10?Data">'[3]10'!$D$17:$S$19,'[3]10'!$D$21:$S$23,'[3]10'!$D$25:$S$27,'[3]10'!$D$29:$S$31,'[3]10'!$D$33:$S$33,'[3]10'!$D$36:$S$39,'[3]10'!$D$42:$S$44,'[3]10'!$D$46:$S$48,'[3]10'!$D$50:$S$52,'[3]10'!$D$54:$S$56,'[3]10'!$D$58:$S$60</definedName>
    <definedName name="P1_T11?Data">'[3]11'!$F$13:$Q$15,'[3]11'!$F$17:$Q$19,'[3]11'!$F$21:$Q$23,'[3]11'!$F$25:$Q$27,'[3]11'!$F$29:$Q$31,'[3]11'!$F$33:$Q$33,'[3]11'!$F$36:$Q$39,'[3]11'!$F$41:$H$41,'[3]11'!$N$41:$Q$41,'[3]11'!$F$42:$Q$45,'[3]11'!$F$48:$Q$48</definedName>
    <definedName name="P1_T12?Data">'[3]12'!$H$13:$J$13,'[3]12'!$C$15:$J$16,'[3]12'!$C$17:$E$17,'[3]12'!$H$17:$J$17,'[3]12'!$C$19:$J$21,'[3]12'!$C$23:$E$23,'[3]12'!$H$23:$J$23,'[3]12'!$C$25:$J$27,'[3]12'!$H$29:$J$29,'[3]12'!$C$31:$E$31,'[3]12'!$H$31:$J$31</definedName>
    <definedName name="P1_T18.1?axis?ПРД?БАЗ">'[3]18.1'!$V$8:$V$50,'[3]18.1'!$T$8:$T$50,'[3]18.1'!$R$8:$R$50,'[3]18.1'!$P$8:$P$50,'[3]18.1'!$N$8:$N$50,'[3]18.1'!$L$8:$L$50,'[3]18.1'!$J$8:$J$50,'[3]18.1'!$H$8:$H$50</definedName>
    <definedName name="P1_T18.1?axis?ПРД?РЕГ">'[3]18.1'!$W$8:$W$50,'[3]18.1'!$U$8:$U$50,'[3]18.1'!$S$8:$S$50,'[3]18.1'!$Q$8:$Q$50,'[3]18.1'!$O$8:$O$50,'[3]18.1'!$M$8:$M$50,'[3]18.1'!$K$8:$K$50,'[3]18.1'!$I$8:$I$50</definedName>
    <definedName name="P1_T18.1?Data">'[3]18.1'!$F$37:$Y$42,'[3]18.1'!$C$44:$D$44,'[3]18.1'!$F$44:$Y$44,'[3]18.1'!$C$46:$D$48,'[3]18.1'!$F$46:$Y$48,'[3]18.1'!$C$50:$D$50,'[3]18.1'!$F$50:$Y$50,'[3]18.1'!$C$8:$D$13,'[3]18.1'!$F$8:$Y$13,'[3]18.1'!$C$15:$D$20</definedName>
    <definedName name="P1_T19.1.1?Data">'[3]19.1.1'!$F$48:$AQ$52,'[3]19.1.1'!$C$54:$D$55,'[3]19.1.1'!$F$54:$AQ$55,'[3]19.1.1'!$C$57:$D$57,'[3]19.1.1'!$F$57:$AQ$57,'[3]19.1.1'!$C$9:$D$14,'[3]19.1.1'!$F$9:$AQ$14,'[3]19.1.1'!$C$16:$D$21,'[3]19.1.1'!$F$16:$AQ$21</definedName>
    <definedName name="P1_T19.1.2?Data">'[3]19.1.2'!$F$48:$M$52,'[3]19.1.2'!$C$54:$D$55,'[3]19.1.2'!$F$54:$M$55,'[3]19.1.2'!$C$57:$D$57,'[3]19.1.2'!$F$57:$M$57,'[3]19.1.2'!$C$9:$D$14,'[3]19.1.2'!$F$9:$M$14,'[3]19.1.2'!$C$16:$D$21,'[3]19.1.2'!$F$16:$M$21</definedName>
    <definedName name="P1_T19.2?Data">'[3]19.2'!$C$37:$F$37,'[3]19.2'!$H$37:$W$37,'[3]19.2'!$C$39:$F$40,'[3]19.2'!$H$39:$W$40,'[3]19.2'!$C$42:$F$47,'[3]19.2'!$H$42:$W$47,'[3]19.2'!$C$10:$F$10,'[3]19.2'!$H$10:$W$10,'[3]19.2'!$C$49:$F$49,'[3]19.2'!$H$49:$W$49</definedName>
    <definedName name="P1_T2.1?Data">'[3]2.1'!$C$17:$D$17,'[3]2.1'!$C$19:$D$22,'[3]2.1'!$C$24:$D$34,'[3]2.1'!$C$36:$D$42,'[3]2.1'!$C$44:$D$44,'[3]2.1'!$C$46:$D$49,'[3]2.1'!$C$72:$D$72,'[3]2.1'!$C$6:$D$7,'[3]2.1'!$C$51:$D$54,'[3]2.1'!$C$56:$D$62,'[3]2.1'!$C$64:$D$64</definedName>
    <definedName name="P1_T21.1?axis?ПРД?БАЗ">'[3]21.1'!$V$8:$V$37,'[3]21.1'!$T$8:$T$37,'[3]21.1'!$R$8:$R$37,'[3]21.1'!$P$8:$P$37,'[3]21.1'!$N$8:$N$37,'[3]21.1'!$L$8:$L$37,'[3]21.1'!$J$8:$J$37,'[3]21.1'!$H$8:$H$37</definedName>
    <definedName name="P1_T21.1?axis?ПРД?РЕГ">'[3]21.1'!$W$8:$W$37,'[3]21.1'!$G$8:$G$37,'[3]21.1'!$I$8:$I$37,'[3]21.1'!$K$8:$K$37,'[3]21.1'!$M$8:$M$37,'[3]21.1'!$O$8:$O$37,'[3]21.1'!$Q$8:$Q$37,'[3]21.1'!$S$8:$S$37</definedName>
    <definedName name="P1_T21.1?Data">'[3]21.1'!$C$8:$D$8,'[3]21.1'!$F$10:$Y$11,'[3]21.1'!$C$10:$D$11,'[3]21.1'!$F$13:$Y$16,'[3]21.1'!$C$13:$D$16,'[3]21.1'!$F$18:$Y$20,'[3]21.1'!$C$18:$D$20,'[3]21.1'!$F$22:$Y$24,'[3]21.1'!$C$22:$D$24,'[3]21.1'!$F$26:$Y$27</definedName>
    <definedName name="P1_T21.2.1?Data">'[3]21.2.1'!$C$9:$D$9,'[3]21.2.1'!$F$11:$AQ$12,'[3]21.2.1'!$C$11:$D$12,'[3]21.2.1'!$F$14:$AQ$17,'[3]21.2.1'!$C$14:$D$17,'[3]21.2.1'!$F$19:$AQ$21,'[3]21.2.1'!$C$19:$D$21,'[3]21.2.1'!$F$23:$AQ$25,'[3]21.2.1'!$C$23:$D$25</definedName>
    <definedName name="P1_T21.2.2?Data">'[3]21.2.2'!$C$9:$D$9,'[3]21.2.2'!$F$11:$AQ$12,'[3]21.2.2'!$C$11:$D$12,'[3]21.2.2'!$F$14:$AQ$17,'[3]21.2.2'!$C$14:$D$17,'[3]21.2.2'!$F$19:$AQ$21,'[3]21.2.2'!$C$19:$D$21,'[3]21.2.2'!$F$23:$AQ$25,'[3]21.2.2'!$C$23:$D$25</definedName>
    <definedName name="P1_T21.4?Data">'[3]21.4'!$C$11:$D$11,'[3]21.4'!$F$13:$AQ$14,'[3]21.4'!$C$13:$D$14,'[3]21.4'!$F$16:$AQ$19,'[3]21.4'!$C$16:$D$19,'[3]21.4'!$F$21:$AQ$23,'[3]21.4'!$C$21:$D$23,'[3]21.4'!$F$25:$AQ$27,'[3]21.4'!$C$25:$D$27,'[3]21.4'!$F$29:$AQ$30</definedName>
    <definedName name="P1_T27?L3.1">'[3]27'!$BB$12:$BF$12,'[3]27'!$BH$12:$BL$12,'[3]27'!$BN$12:$BR$12,'[3]27'!$BT$12:$BX$12,'[3]27'!$CA$12:$CE$12,'[3]27'!$CG$12:$CK$12,'[3]27'!$CM$12:$CQ$12,'[3]27'!$E$12:$I$12,'[3]27'!$L$12:$P$12,'[3]27'!$R$12:$V$12</definedName>
    <definedName name="P1_T27?L3.2">'[3]27'!$R$13:$V$13,'[3]27'!$L$13:$P$13,'[3]27'!$E$13:$I$13,'[3]27'!$CM$13:$CQ$13,'[3]27'!$CG$13:$CK$13,'[3]27'!$CA$13:$CE$13,'[3]27'!$BT$13:$BX$13,'[3]27'!$BN$13:$BR$13,'[3]27'!$BH$13:$BL$13,'[3]27'!$BB$13:$BF$13</definedName>
    <definedName name="P1_T27?L4">'[3]27'!$BU$15:$BX$15,'[3]27'!$BZ$15:$CF$15,'[3]27'!$CH$15:$CL$15,'[3]27'!$CN$15:$CR$15,'[3]27'!$CT$15:$CX$15,'[3]27'!$CZ$15:$DC$15,'[3]27'!$D$15,'[3]27'!$F$15:$I$15,'[3]27'!$K$15,'[3]27'!$M$15:$Q$15,'[3]27'!$S$15:$W$15</definedName>
    <definedName name="P1_T27?L4.1">'[3]27'!$BC$16:$BF$16,'[3]27'!$BI$16:$BL$16,'[3]27'!$BO$16:$BR$16,'[3]27'!$BU$16:$BX$16,'[3]27'!$CB$16:$CE$16,'[3]27'!$CH$16:$CK$16,'[3]27'!$CN$16:$CQ$16,'[3]27'!$CT$16:$CW$16,'[3]27'!$CZ$16:$DC$16,'[3]27'!$M$16:$P$16</definedName>
    <definedName name="P1_T27?L4.1.1">'[3]27'!$BO$17:$BR$17,'[3]27'!$BI$17:$BL$17,'[3]27'!$BC$17:$BF$17,'[3]27'!$AW$17:$AZ$17,'[3]27'!$AQ$17:$AT$17,'[3]27'!$AK$17:$AN$17,'[3]27'!$AE$17:$AH$17,'[3]27'!$Y$17:$AB$17,'[3]27'!$S$17:$V$17,'[3]27'!$M$17:$P$17</definedName>
    <definedName name="P1_T27?L4.1.1.1">'[3]27'!$CB$18:$CE$18,'[3]27'!$CH$18:$CK$18,'[3]27'!$CN$18:$CQ$18,'[3]27'!$CT$18:$CW$18,'[3]27'!$CZ$18:$DC$18,'[3]27'!$F$18:$I$18,'[3]27'!$M$18:$P$18,'[3]27'!$S$18:$V$18,'[3]27'!$Y$18:$AB$18,'[3]27'!$AE$18:$AH$18</definedName>
    <definedName name="P1_T27?L4.1.2">'[3]27'!$AE$19:$AH$19,'[3]27'!$Y$19:$AB$19,'[3]27'!$S$19:$V$19,'[3]27'!$M$19:$P$19,'[3]27'!$F$19:$I$19,'[3]27'!$CZ$19:$DC$19,'[3]27'!$CT$19:$CW$19,'[3]27'!$CN$19:$CQ$19,'[3]27'!$CH$19:$CK$19,'[3]27'!$CB$19:$CE$19</definedName>
    <definedName name="P1_T27?L4.2">'[3]27'!$S$21:$V$21,'[3]27'!$Y$21:$AB$21,'[3]27'!$AE$21:$AH$21,'[3]27'!$AK$21:$AN$21,'[3]27'!$AQ$21:$AT$21,'[3]27'!$AW$21:$AZ$21,'[3]27'!$BC$21:$BF$21,'[3]27'!$BI$21:$BL$21,'[3]27'!$BO$21:$BR$21,'[3]27'!$BU$21:$BX$21</definedName>
    <definedName name="P1_T28.3?unit?РУБ.ГКАЛ">'[3]28.3'!$E$17:$S$17,'[3]28.3'!$E$21:$S$23,'[3]28.3'!$E$25:$S$25,'[3]28.3'!$E$42:$S$42,'[3]28.3'!$E$44:$S$44,'[3]28.3'!$E$46:$S$48,'[3]28.3'!$E$50:$S$50,'[3]28.3'!$E$67:$S$67,'[3]28.3'!$E$69:$S$69,'[3]28.3'!$E$71:$S$73</definedName>
    <definedName name="P1_T29?item_ext?1СТ">'[3]29'!$G$92:$X$92,'[3]29'!$G$12:$X$12,'[3]29'!$G$18:$X$18,'[3]29'!$G$24:$X$24,'[3]29'!$G$30:$X$30,'[3]29'!$G$36:$X$36,'[3]29'!$G$42:$X$42,'[3]29'!$G$48:$X$48,'[3]29'!$G$54:$X$54,'[3]29'!$G$60:$X$60,'[3]29'!$G$66:$X$66</definedName>
    <definedName name="P1_T29?item_ext?2СТ.М">'[3]29'!$G$14:$X$14,'[3]29'!$G$20:$X$20,'[3]29'!$G$26:$X$26,'[3]29'!$G$32:$X$32,'[3]29'!$G$38:$X$38,'[3]29'!$G$44:$X$44,'[3]29'!$G$50:$X$50,'[3]29'!$G$56:$X$56,'[3]29'!$G$62:$X$62,'[3]29'!$G$68:$X$68,'[3]29'!$G$74:$X$74</definedName>
    <definedName name="P1_T29?item_ext?2СТ.Э">'[3]29'!$G$15:$X$15,'[3]29'!$G$21:$X$21,'[3]29'!$G$27:$X$27,'[3]29'!$G$33:$X$33,'[3]29'!$G$39:$X$39,'[3]29'!$G$45:$X$45,'[3]29'!$G$51:$X$51,'[3]29'!$G$57:$X$57,'[3]29'!$G$63:$X$63,'[3]29'!$G$69:$X$69,'[3]29'!$G$75:$X$75</definedName>
    <definedName name="P1_T29?L10">'[3]29'!$M$78:$X$78,'[3]29'!$M$89:$X$89,'[3]29'!$M$92:$X$92,'[3]29'!$M$12:$X$12,'[3]29'!$M$18:$X$18,'[3]29'!$M$24:$X$24,'[3]29'!$M$30:$X$30,'[3]29'!$M$36:$X$36,'[3]29'!$M$42:$X$42,'[3]29'!$M$48:$X$48,'[3]29'!$M$54:$X$54</definedName>
    <definedName name="P1_T29?L4">'[3]29'!$G$24,'[3]29'!$G$26:$G$27,'[3]29'!$G$30,'[3]29'!$G$32:$G$33,'[3]29'!$G$36,'[3]29'!$G$38:$G$39,'[3]29'!$G$42,'[3]29'!$G$44:$G$45,'[3]29'!$G$48,'[3]29'!$G$50:$G$51,'[3]29'!$G$54,'[3]29'!$G$56:$G$57,'[3]29'!$G$60,'[3]29'!$G$62:$G$63</definedName>
    <definedName name="P1_T29?L5">'[3]29'!$H$48,'[3]29'!$H$51,'[3]29'!$H$54,'[3]29'!$H$57,'[3]29'!$H$60,'[3]29'!$H$63,'[3]29'!$H$66,'[3]29'!$H$69,'[3]29'!$H$72,'[3]29'!$H$75,'[3]29'!$H$78,'[3]29'!$H$86,'[3]29'!$H$89,'[3]29'!$H$92,'[3]29'!$H$100,'[3]29'!$H$12,'[3]29'!$H$15,'[3]29'!$H$18</definedName>
    <definedName name="P1_T29?L6">'[3]29'!$I$72:$L$72,'[3]29'!$I$74:$L$75,'[3]29'!$I$78:$L$83,'[3]29'!$I$85:$L$86,'[3]29'!$I$89:$L$89,'[3]29'!$I$92:$L$97,'[3]29'!$I$99:$L$100,'[3]29'!$I$12:$L$12,'[3]29'!$I$14:$L$15,'[3]29'!$I$18:$L$18,'[3]29'!$I$20:$L$21</definedName>
    <definedName name="P1_T3?unit?МКВТЧ">'[3]3'!$E$22:$N$22,'[3]3'!$E$12:$N$12,'[3]3'!$E$15:$N$15,'[3]3'!$E$18:$N$19,'[3]3'!$E$25:$N$25,'[3]3'!$E$29:$N$30,'[3]3'!$E$33:$N$33,'[3]3'!$E$37:$N$38,'[3]3'!$E$40:$N$41</definedName>
    <definedName name="P1_T7?Data">#REF!,#REF!,#REF!,#REF!,#REF!,#REF!,#REF!,#REF!,#REF!,#REF!,#REF!,#REF!</definedName>
    <definedName name="P1_T7?Data_2">#REF!,#REF!,#REF!,#REF!,#REF!,#REF!,#REF!,#REF!,#REF!,#REF!,#REF!,#REF!</definedName>
    <definedName name="P1_T7?Data_3">#REF!,#REF!,#REF!,#REF!,#REF!,#REF!,#REF!,#REF!,#REF!,#REF!,#REF!,#REF!</definedName>
    <definedName name="P1_T7?Data_4">#REF!,#REF!,#REF!,#REF!,#REF!,#REF!,#REF!,#REF!,#REF!,#REF!,#REF!,#REF!</definedName>
    <definedName name="P1_T7?Data_5">#REF!,#REF!,#REF!,#REF!,#REF!,#REF!,#REF!,#REF!,#REF!,#REF!,#REF!,#REF!</definedName>
    <definedName name="P10_SCOPE_FULL_LOAD" hidden="1">#REF!,#REF!,#REF!,#REF!,#REF!,#REF!</definedName>
    <definedName name="P11_SCOPE_FULL_LOAD" hidden="1">#REF!,#REF!,#REF!,#REF!,#REF!</definedName>
    <definedName name="P12_SCOPE_FULL_LOAD" hidden="1">#REF!,#REF!,#REF!,#REF!,#REF!,#REF!</definedName>
    <definedName name="P13_SCOPE_FULL_LOAD" hidden="1">#REF!,#REF!,#REF!,#REF!,#REF!,#REF!</definedName>
    <definedName name="P14_SCOPE_FULL_LOAD" hidden="1">#REF!,#REF!,#REF!,#REF!,#REF!,#REF!</definedName>
    <definedName name="P15_SCOPE_FULL_LOAD" hidden="1">#REF!,#REF!,#REF!,#REF!,#REF!,P1_SCOPE_FULL_LOAD</definedName>
    <definedName name="P16_SCOPE_FULL_LOAD" hidden="1">P2_SCOPE_FULL_LOAD,P3_SCOPE_FULL_LOAD,P4_SCOPE_FULL_LOAD,P5_SCOPE_FULL_LOAD,P6_SCOPE_FULL_LOAD,P7_SCOPE_FULL_LOAD,P8_SCOPE_FULL_LOAD</definedName>
    <definedName name="P17_SCOPE_FULL_LOAD" hidden="1">P9_SCOPE_FULL_LOAD,P10_SCOPE_FULL_LOAD,P11_SCOPE_FULL_LOAD,P12_SCOPE_FULL_LOAD,P13_SCOPE_FULL_LOAD,P14_SCOPE_FULL_LOAD,P15_SCOPE_FULL_LOAD</definedName>
    <definedName name="P19_T1_Protect" hidden="1">P5_T1_Protect,P6_T1_Protect,P7_T1_Protect,P8_T1_Protect,P9_T1_Protect,P10_T1_Protect,P11_T1_Protect,P12_T1_Protect,P13_T1_Protect,P14_T1_Protect</definedName>
    <definedName name="P19_T2_Protect" hidden="1">P5_T1_Protect,P6_T1_Protect,P7_T1_Protect,P8_T1_Protect,P9_T1_Protect,P10_T1_Protect,P11_T1_Protect,P12_T1_Protect,P13_T1_Protect,P14_T1_Protect</definedName>
    <definedName name="P2_dip" hidden="1">[16]FST5!$G$100:$G$116,[16]FST5!$G$118:$G$123,[16]FST5!$G$125:$G$126,[16]FST5!$G$128:$G$131,[16]FST5!$G$133,[16]FST5!$G$135:$G$139,[16]FST5!$G$141</definedName>
    <definedName name="P2_SC22" hidden="1">#REF!,#REF!,#REF!,#REF!,#REF!,#REF!,#REF!</definedName>
    <definedName name="P2_SCOPE_16_PRT">'[26]16.1'!$E$38:$I$38,'[26]16.1'!$E$41:$I$41,'[26]16.1'!$E$45:$I$47,'[26]16.1'!$E$49:$I$49,'[26]16.1'!$E$53:$I$54,'[26]16.1'!$E$56:$I$57,'[26]16.1'!$E$59:$I$59,'[26]16.1'!$E$9:$I$13</definedName>
    <definedName name="P2_SCOPE_4_PRT" hidden="1">'[27]4'!$P$25:$S$25,'[27]4'!$P$27:$S$31,'[27]4'!$U$14:$X$20,'[27]4'!$U$23:$X$23,'[27]4'!$U$25:$X$25,'[27]4'!$U$27:$X$31,'[27]4'!$Z$14:$AC$20,'[27]4'!$Z$23:$AC$23,'[27]4'!$Z$25:$AC$25</definedName>
    <definedName name="P2_SCOPE_5_PRT" hidden="1">'[27]5'!$P$25:$S$25,'[27]5'!$P$27:$S$31,'[27]5'!$U$14:$X$21,'[27]5'!$U$23:$X$23,'[27]5'!$U$25:$X$25,'[27]5'!$U$27:$X$31,'[27]5'!$Z$14:$AC$21,'[27]5'!$Z$23:$AC$23,'[27]5'!$Z$25:$AC$25</definedName>
    <definedName name="P2_SCOPE_CORR" hidden="1">#REF!,#REF!,#REF!,#REF!,#REF!,#REF!,#REF!,#REF!</definedName>
    <definedName name="P2_SCOPE_F1_PRT" hidden="1">'[27]Ф-1 (для АО-энерго)'!$D$56:$E$59,'[27]Ф-1 (для АО-энерго)'!$D$34:$E$50,'[27]Ф-1 (для АО-энерго)'!$D$32:$E$32,'[27]Ф-1 (для АО-энерго)'!$D$23:$E$30</definedName>
    <definedName name="P2_SCOPE_F2_PRT" hidden="1">'[27]Ф-2 (для АО-энерго)'!$D$52:$G$54,'[27]Ф-2 (для АО-энерго)'!$C$21:$E$42,'[27]Ф-2 (для АО-энерго)'!$A$12:$E$12,'[27]Ф-2 (для АО-энерго)'!$C$8:$E$11</definedName>
    <definedName name="P2_SCOPE_FULL_LOAD" hidden="1">#REF!,#REF!,#REF!,#REF!,#REF!,#REF!</definedName>
    <definedName name="P2_SCOPE_IND" hidden="1">#REF!,#REF!,#REF!,#REF!,#REF!,#REF!</definedName>
    <definedName name="P2_SCOPE_IND2" hidden="1">#REF!,#REF!,#REF!,#REF!,#REF!</definedName>
    <definedName name="P2_SCOPE_NOTIND" hidden="1">#REF!,#REF!,#REF!,#REF!,#REF!,#REF!,#REF!</definedName>
    <definedName name="P2_SCOPE_NotInd2" hidden="1">#REF!,#REF!,#REF!,#REF!,#REF!,#REF!</definedName>
    <definedName name="P2_SCOPE_NotInd3" hidden="1">#REF!,#REF!,#REF!,#REF!,#REF!,#REF!,#REF!</definedName>
    <definedName name="P2_SCOPE_NotInt" hidden="1">#REF!,#REF!,#REF!,#REF!,#REF!,#REF!,#REF!</definedName>
    <definedName name="P2_SCOPE_PER_PRT" hidden="1">[27]перекрестка!$N$14:$N$25,[27]перекрестка!$N$27:$N$31,[27]перекрестка!$J$27:$K$31,[27]перекрестка!$F$27:$H$31,[27]перекрестка!$F$33:$H$37</definedName>
    <definedName name="P2_SCOPE_PROT1" hidden="1">'[29]Баланс энергии'!$O$11,'[29]Баланс энергии'!$Q$11:$Q$12,'[29]Баланс энергии'!$AI$11,'[29]Баланс энергии'!$AK$11:$AK$12,'[29]Баланс энергии'!$AH$14:$AK$17</definedName>
    <definedName name="P2_SCOPE_PROT13" hidden="1">[29]УПХ!#REF!,[29]УПХ!#REF!,[29]УПХ!#REF!,[29]УПХ!#REF!,[29]УПХ!#REF!,[29]УПХ!$C$15:$C$19,[29]УПХ!#REF!,[29]УПХ!#REF!</definedName>
    <definedName name="P2_SCOPE_PROT14" hidden="1">[29]УНПХ!$B$22,[29]УНПХ!#REF!,[29]УНПХ!#REF!,[29]УНПХ!#REF!,[29]УНПХ!#REF!,[29]УНПХ!#REF!,[29]УНПХ!#REF!,[29]УНПХ!#REF!</definedName>
    <definedName name="P2_SCOPE_PROT2" hidden="1">'[29]Баланс мощности'!$G$11:$G$12,'[29]Баланс мощности'!$D$14:$G$17,'[29]Баланс мощности'!$D$20:$G$20,'[29]Баланс мощности'!$D$22:$G$24,'[29]Баланс мощности'!$J$11</definedName>
    <definedName name="P2_SCOPE_PROT22" hidden="1">[29]Страхование!#REF!,[29]Страхование!$C$18:$C$20,[29]Страхование!#REF!,[29]Страхование!$C$23:$C$25,[29]Страхование!#REF!,[29]Страхование!$C$28:$C$30</definedName>
    <definedName name="P2_SCOPE_PROT27" hidden="1">'[29] КВЛ 2012-2014 план'!#REF!,'[29] КВЛ 2012-2014 план'!$A$19:$B$21,'[29] КВЛ 2012-2014 план'!$A$24:$B$26,'[29] КВЛ 2012-2014 план'!$A$29:$B$31,'[29] КВЛ 2012-2014 план'!$A$34:$B$36,'[29] КВЛ 2012-2014 план'!#REF!</definedName>
    <definedName name="P2_SCOPE_PROT5" hidden="1">'[29]Амортизация по уровням напр-я'!$D$10:$F$13,'[29]Амортизация по уровням напр-я'!$I$10:$I$13,'[29]Амортизация по уровням напр-я'!$D$20:$F$23</definedName>
    <definedName name="P2_SCOPE_PROT8" hidden="1">'[29]Оплата труда'!$D$12,'[29]Оплата труда'!#REF!,'[29]Оплата труда'!#REF!,'[29]Оплата труда'!#REF!</definedName>
    <definedName name="P2_SCOPE_SAVE2" hidden="1">#REF!,#REF!,#REF!,#REF!,#REF!,#REF!</definedName>
    <definedName name="P2_SCOPE_SV_PRT">[27]свод!$E$72:$I$79,[27]свод!$E$81:$I$81,[27]свод!$E$85:$H$88,[27]свод!$E$90:$I$90,[27]свод!$E$107:$I$112,[27]свод!$E$114:$I$117,[27]свод!$E$124:$H$127</definedName>
    <definedName name="P2_T18.1?Data">'[3]18.1'!$F$15:$Y$20,'[3]18.1'!$C$22:$D$26,'[3]18.1'!$F$22:$Y$26,'[3]18.1'!$C$28:$D$30,'[3]18.1'!$F$28:$Y$30,'[3]18.1'!$C$32:$D$32,'[3]18.1'!$F$32:$Y$32,'[3]18.1'!$C$34:$D$35,'[3]18.1'!$F$34:$Y$35,'[3]18.1'!$C$37:$D$42</definedName>
    <definedName name="P2_T19.1.1?Data">'[3]19.1.1'!$C$23:$D$27,'[3]19.1.1'!$F$23:$AQ$27,'[3]19.1.1'!$C$30:$D$32,'[3]19.1.1'!$F$30:$AQ$32,'[3]19.1.1'!$C$34:$D$34,'[3]19.1.1'!$F$34:$AQ$34,'[3]19.1.1'!$C$42:$D$43,'[3]19.1.1'!$F$42:$AQ$43,'[3]19.1.1'!$C$48:$D$52</definedName>
    <definedName name="P2_T19.1.2?Data">'[3]19.1.2'!$C$23:$D$27,'[3]19.1.2'!$F$23:$M$27,'[3]19.1.2'!$C$30:$D$32,'[3]19.1.2'!$F$30:$M$32,'[3]19.1.2'!$C$34:$D$34,'[3]19.1.2'!$F$34:$M$34,'[3]19.1.2'!$C$42:$D$43,'[3]19.1.2'!$F$42:$M$43,'[3]19.1.2'!$C$48:$D$52</definedName>
    <definedName name="P2_T19.2?Data">'[3]19.2'!$C$12:$F$18,'[3]19.2'!$H$12:$W$18,'[3]19.2'!$C$20:$F$25,'[3]19.2'!$H$20:$W$25,'[3]19.2'!$C$27:$F$31,'[3]19.2'!$H$27:$W$31,'[3]19.2'!$C$33:$F$35,'[3]19.2'!$C$51:$F$52,'[3]19.2'!$H$51:$W$52,'[3]19.2'!$H$33:$W$35</definedName>
    <definedName name="P2_T21.2.1?Data">'[3]21.2.1'!$F$27:$AQ$28,'[3]21.2.1'!$C$27:$D$28,'[3]21.2.1'!$F$30:$AQ$33,'[3]21.2.1'!$C$30:$D$33,'[3]21.2.1'!$F$35:$AQ$36,'[3]21.2.1'!$C$35:$D$36,'[3]21.2.1'!$F$38:$AQ$38,'[3]21.2.1'!$C$38:$D$38,'[3]21.2.1'!$F$9:$AQ$9</definedName>
    <definedName name="P2_T21.2.2?Data">'[3]21.2.2'!$F$27:$AQ$28,'[3]21.2.2'!$C$27:$D$28,'[3]21.2.2'!$F$30:$AQ$33,'[3]21.2.2'!$C$30:$D$33,'[3]21.2.2'!$F$35:$AQ$36,'[3]21.2.2'!$C$35:$D$36,'[3]21.2.2'!$F$38:$AQ$38,'[3]21.2.2'!$C$38:$D$38,'[3]21.2.2'!$F$9:$AQ$9</definedName>
    <definedName name="P2_T21.4?Data">'[3]21.4'!$C$29:$D$30,'[3]21.4'!$F$32:$AQ$35,'[3]21.4'!$C$32:$D$35,'[3]21.4'!$F$37:$AQ$38,'[3]21.4'!$C$37:$D$38,'[3]21.4'!$F$40:$AQ$40,'[3]21.4'!$C$40:$D$40,'[3]21.4'!$F$42:$AQ$43,'[3]21.4'!$C$42:$D$43,'[3]21.4'!$F$11:$AQ$11</definedName>
    <definedName name="P2_T28.3?unit?РУБ.ГКАЛ">'[3]28.3'!$E$75:$S$75,'[3]28.3'!$E$92:$S$92,'[3]28.3'!$E$94:$S$94,'[3]28.3'!$E$96:$S$98,'[3]28.3'!$E$100:$S$100,'[3]28.3'!$E$117:$S$117,'[3]28.3'!$E$119:$S$119,'[3]28.3'!$E$121:$S$123,'[3]28.3'!$E$125:$S$125,'[3]28.3'!$E$19:$S$19</definedName>
    <definedName name="P2_T29?L6">'[3]29'!$I$24:$L$24,'[3]29'!$I$26:$L$27,'[3]29'!$I$30:$L$30,'[3]29'!$I$32:$L$33,'[3]29'!$I$36:$L$36,'[3]29'!$I$38:$L$39,'[3]29'!$I$42:$L$42,'[3]29'!$I$44:$L$45,'[3]29'!$I$48:$L$48,'[3]29'!$I$50:$L$51,'[3]29'!$I$54:$L$54</definedName>
    <definedName name="P3_dip" hidden="1">[16]FST5!$G$143:$G$145,[16]FST5!$G$214:$G$217,[16]FST5!$G$219:$G$224,[16]FST5!$G$226,[16]FST5!$G$228,[16]FST5!$G$230,[16]FST5!$G$232,[16]FST5!$G$197:$G$212</definedName>
    <definedName name="P3_SC22" hidden="1">#REF!,#REF!,#REF!,#REF!,#REF!,#REF!</definedName>
    <definedName name="P3_SCOPE_F1_PRT" hidden="1">'[27]Ф-1 (для АО-энерго)'!$E$16:$E$17,'[27]Ф-1 (для АО-энерго)'!$C$4:$D$4,'[27]Ф-1 (для АО-энерго)'!$C$7:$E$10,'[27]Ф-1 (для АО-энерго)'!$A$11:$E$11</definedName>
    <definedName name="P3_SCOPE_FULL_LOAD" hidden="1">#REF!,#REF!,#REF!,#REF!,#REF!,#REF!</definedName>
    <definedName name="P3_SCOPE_IND" hidden="1">#REF!,#REF!,#REF!,#REF!,#REF!</definedName>
    <definedName name="P3_SCOPE_IND2" hidden="1">#REF!,#REF!,#REF!,#REF!,#REF!</definedName>
    <definedName name="P3_SCOPE_NOTIND" hidden="1">#REF!,#REF!,#REF!,#REF!,#REF!,#REF!,#REF!</definedName>
    <definedName name="P3_SCOPE_NotInd2" hidden="1">#REF!,#REF!,#REF!,#REF!,#REF!,#REF!,#REF!</definedName>
    <definedName name="P3_SCOPE_NotInt" hidden="1">#REF!,#REF!,#REF!,#REF!,#REF!,#REF!</definedName>
    <definedName name="P3_SCOPE_PER_PRT" hidden="1">[27]перекрестка!$J$33:$K$37,[27]перекрестка!$N$33:$N$37,[27]перекрестка!$F$39:$H$43,[27]перекрестка!$J$39:$K$43,[27]перекрестка!$N$39:$N$43</definedName>
    <definedName name="P3_SCOPE_PROT1" hidden="1">'[29]Баланс энергии'!$AH$19:$AK$20,'[29]Баланс энергии'!$AH$22:$AK$24,'[29]Баланс энергии'!$N$22:$Q$24,'[29]Баланс энергии'!$N$19:$Q$20,'[29]Баланс энергии'!$N$14:$Q$17</definedName>
    <definedName name="P3_SCOPE_PROT14" hidden="1">[29]УНПХ!#REF!,[29]УНПХ!#REF!,[29]УНПХ!#REF!,[29]УНПХ!#REF!,[29]УНПХ!#REF!,[29]УНПХ!#REF!,[29]УНПХ!#REF!,[29]УНПХ!$D$17,[29]УНПХ!$B$17</definedName>
    <definedName name="P3_SCOPE_PROT2" hidden="1">'[29]Баланс мощности'!$L$11:$L$12,'[29]Баланс мощности'!$I$14:$L$17,'[29]Баланс мощности'!$I$20:$L$20,'[29]Баланс мощности'!$I$22:$L$24,'[29]Баланс мощности'!$O$11</definedName>
    <definedName name="P3_SCOPE_PROT8" hidden="1">'[29]Оплата труда'!#REF!,'[29]Оплата труда'!#REF!,'[29]Оплата труда'!#REF!,'[29]Оплата труда'!#REF!,'[29]Оплата труда'!#REF!</definedName>
    <definedName name="P3_SCOPE_SV_PRT">[27]свод!$D$135:$G$135,[27]свод!$I$135:$I$141,[27]свод!$H$137:$H$141,[27]свод!$D$138:$G$141,[27]свод!$E$15:$I$16,[27]свод!$E$120:$I$121,[27]свод!$E$18:$I$19</definedName>
    <definedName name="P4_dip" hidden="1">[16]FST5!$G$70:$G$75,[16]FST5!$G$77:$G$78,[16]FST5!$G$80:$G$83,[16]FST5!$G$85,[16]FST5!$G$87:$G$91,[16]FST5!$G$93,[16]FST5!$G$95:$G$97,[16]FST5!$G$52:$G$68</definedName>
    <definedName name="P4_SCOPE_F1_PRT" hidden="1">'[27]Ф-1 (для АО-энерго)'!$C$13:$E$13,'[27]Ф-1 (для АО-энерго)'!$A$14:$E$14,'[27]Ф-1 (для АО-энерго)'!$C$23:$C$50,'[27]Ф-1 (для АО-энерго)'!$C$54:$C$95</definedName>
    <definedName name="P4_SCOPE_FULL_LOAD" hidden="1">#REF!,#REF!,#REF!,#REF!,#REF!,#REF!</definedName>
    <definedName name="P4_SCOPE_IND" hidden="1">#REF!,#REF!,#REF!,#REF!,#REF!</definedName>
    <definedName name="P4_SCOPE_IND2" hidden="1">#REF!,#REF!,#REF!,#REF!,#REF!,#REF!</definedName>
    <definedName name="P4_SCOPE_NOTIND" hidden="1">#REF!,#REF!,#REF!,#REF!,#REF!,#REF!,#REF!</definedName>
    <definedName name="P4_SCOPE_NotInd2" hidden="1">#REF!,#REF!,#REF!,#REF!,#REF!,#REF!,#REF!</definedName>
    <definedName name="P4_SCOPE_PER_PRT" hidden="1">[27]перекрестка!$F$45:$H$49,[27]перекрестка!$J$45:$K$49,[27]перекрестка!$N$45:$N$49,[27]перекрестка!$F$53:$G$64,[27]перекрестка!$H$54:$H$58</definedName>
    <definedName name="P4_SCOPE_PROT1" hidden="1">'[29]Баланс энергии'!$I$14:$L$17,'[29]Баланс энергии'!$I$19:$L$20,'[29]Баланс энергии'!$I$22:$L$24,'[29]Баланс энергии'!#REF!,'[29]Баланс энергии'!#REF!</definedName>
    <definedName name="P4_SCOPE_PROT14" hidden="1">[29]УНПХ!#REF!,[29]УНПХ!#REF!,[29]УНПХ!$B$12,[29]УНПХ!#REF!,[29]УНПХ!$D$12,[29]УНПХ!#REF!,[29]УНПХ!#REF!,[29]УНПХ!$D$7,[29]УНПХ!#REF!</definedName>
    <definedName name="P4_SCOPE_PROT2" hidden="1">'[29]Баланс мощности'!$Q$11:$Q$12,'[29]Баланс мощности'!$N$14:$Q$17,'[29]Баланс мощности'!$N$20:$Q$20,'[29]Баланс мощности'!$N$22:$Q$24,'[29]Баланс мощности'!#REF!</definedName>
    <definedName name="P4_SCOPE_PROT8" hidden="1">'[29]Оплата труда'!#REF!,'[29]Оплата труда'!#REF!,'[29]Оплата труда'!#REF!,'[29]Оплата труда'!#REF!,'[29]Оплата труда'!#REF!</definedName>
    <definedName name="P5_SCOPE_FULL_LOAD" hidden="1">#REF!,#REF!,#REF!,#REF!,#REF!,#REF!</definedName>
    <definedName name="P5_SCOPE_NOTIND" hidden="1">#REF!,#REF!,#REF!,#REF!,#REF!,#REF!,#REF!</definedName>
    <definedName name="P5_SCOPE_NotInd2" hidden="1">#REF!,#REF!,#REF!,#REF!,#REF!,#REF!,#REF!</definedName>
    <definedName name="P5_SCOPE_PER_PRT">[27]перекрестка!$H$60:$H$64,[27]перекрестка!$J$53:$J$64,[27]перекрестка!$K$54:$K$58,[27]перекрестка!$K$60:$K$64,[27]перекрестка!$N$53:$N$64</definedName>
    <definedName name="P5_SCOPE_PROT1" hidden="1">'[29]Баланс энергии'!#REF!,'[29]Баланс энергии'!#REF!,'[29]Баланс энергии'!#REF!,'[29]Баланс энергии'!#REF!,'[29]Баланс энергии'!#REF!</definedName>
    <definedName name="P5_SCOPE_PROT2" hidden="1">'[29]Баланс мощности'!#REF!,'[29]Баланс мощности'!#REF!,'[29]Баланс мощности'!#REF!,'[29]Баланс мощности'!#REF!,'[29]Баланс мощности'!#REF!</definedName>
    <definedName name="P5_SCOPE_PROT8" hidden="1">'[29]Оплата труда'!#REF!,'[29]Оплата труда'!#REF!,'[29]Оплата труда'!#REF!,'[29]Оплата труда'!#REF!,'[29]Оплата труда'!#REF!</definedName>
    <definedName name="P6_SCOPE_FULL_LOAD" hidden="1">#REF!,#REF!,#REF!,#REF!,#REF!,#REF!</definedName>
    <definedName name="P6_SCOPE_NOTIND" hidden="1">#REF!,#REF!,#REF!,#REF!,#REF!,#REF!,#REF!</definedName>
    <definedName name="P6_SCOPE_NotInd2" hidden="1">#REF!,#REF!,#REF!,#REF!,#REF!,#REF!,#REF!</definedName>
    <definedName name="P6_SCOPE_PER_PRT">[27]перекрестка!$F$66:$H$70,[27]перекрестка!$J$66:$K$70,[27]перекрестка!$N$66:$N$70,[27]перекрестка!$F$72:$H$76,[27]перекрестка!$J$72:$K$76</definedName>
    <definedName name="P6_SCOPE_PROT1" hidden="1">'[29]Баланс энергии'!#REF!,'[29]Баланс энергии'!#REF!,'[29]Баланс энергии'!$A$39:$B$41,'[29]Баланс энергии'!#REF!,P1_SCOPE_PROT1,P2_SCOPE_PROT1</definedName>
    <definedName name="P6_SCOPE_PROT8" hidden="1">'[29]Оплата труда'!#REF!,'[29]Оплата труда'!#REF!,'[29]Оплата труда'!#REF!,'[29]Оплата труда'!#REF!</definedName>
    <definedName name="P7_SCOPE_FULL_LOAD" hidden="1">#REF!,#REF!,#REF!,#REF!,#REF!,#REF!</definedName>
    <definedName name="P7_SCOPE_NOTIND" hidden="1">#REF!,#REF!,#REF!,#REF!,#REF!,#REF!</definedName>
    <definedName name="P7_SCOPE_NotInd2" hidden="1">#REF!,#REF!,#REF!,#REF!,#REF!,P1_SCOPE_NotInd2,P2_SCOPE_NotInd2,P3_SCOPE_NotInd2</definedName>
    <definedName name="P7_SCOPE_PER_PRT">[27]перекрестка!$N$72:$N$76,[27]перекрестка!$F$78:$H$82,[27]перекрестка!$J$78:$K$82,[27]перекрестка!$N$78:$N$82,[27]перекрестка!$F$84:$H$88</definedName>
    <definedName name="P8_SCOPE_FULL_LOAD" hidden="1">#REF!,#REF!,#REF!,#REF!,#REF!,#REF!</definedName>
    <definedName name="P8_SCOPE_NOTIND" hidden="1">#REF!,#REF!,#REF!,#REF!,#REF!,#REF!</definedName>
    <definedName name="P8_SCOPE_PER_PRT">[27]перекрестка!$J$84:$K$88,[27]перекрестка!$N$84:$N$88,[27]перекрестка!$F$14:$G$25,P1_SCOPE_PER_PRT,P2_SCOPE_PER_PRT,P3_SCOPE_PER_PRT,P4_SCOPE_PER_PRT</definedName>
    <definedName name="P9_SCOPE_FULL_LOAD" hidden="1">#REF!,#REF!,#REF!,#REF!,#REF!,#REF!</definedName>
    <definedName name="P9_SCOPE_NotInd" hidden="1">#REF!,P1_SCOPE_NOTIND,P2_SCOPE_NOTIND,P3_SCOPE_NOTIND,P4_SCOPE_NOTIND,P5_SCOPE_NOTIND,P6_SCOPE_NOTIND,P7_SCOPE_NOTIND</definedName>
    <definedName name="pbStartPageNumber">1</definedName>
    <definedName name="pbUpdatePageNumbering">TRUE</definedName>
    <definedName name="period_work_list">[11]TEHSHEET!$V$2:$V$3</definedName>
    <definedName name="pmnCCode1">#REF!</definedName>
    <definedName name="pmnCCode2">#REF!</definedName>
    <definedName name="pmnDay">#REF!</definedName>
    <definedName name="pmnDCode1">#REF!</definedName>
    <definedName name="pmnDCode2">#REF!</definedName>
    <definedName name="pmnDirection">#REF!</definedName>
    <definedName name="pmnMonth">#REF!</definedName>
    <definedName name="pmnNumber">#REF!</definedName>
    <definedName name="pmnOper">#REF!</definedName>
    <definedName name="pmnPayer">#REF!</definedName>
    <definedName name="pmnPayer1">#REF!</definedName>
    <definedName name="pmnPayerBank1">#REF!</definedName>
    <definedName name="pmnPayerBank2">#REF!</definedName>
    <definedName name="pmnPayerBank3">#REF!</definedName>
    <definedName name="pmnPayerCode">#REF!</definedName>
    <definedName name="pmnPayerCount1">#REF!</definedName>
    <definedName name="pmnPayerCount2">#REF!</definedName>
    <definedName name="pmnPayerCount3">#REF!</definedName>
    <definedName name="pmnRecBank1">#REF!</definedName>
    <definedName name="pmnRecBank2">#REF!</definedName>
    <definedName name="pmnRecBank3">#REF!</definedName>
    <definedName name="pmnRecCode">#REF!</definedName>
    <definedName name="pmnRecCount1">#REF!</definedName>
    <definedName name="pmnRecCount2">#REF!</definedName>
    <definedName name="pmnRecCount3">#REF!</definedName>
    <definedName name="pmnReceiver">#REF!</definedName>
    <definedName name="pmnReceiver1">#REF!</definedName>
    <definedName name="pmnSum1">#REF!</definedName>
    <definedName name="pmnSum2">#REF!</definedName>
    <definedName name="pmnWNalog">#REF!</definedName>
    <definedName name="pmnWSum1">#REF!</definedName>
    <definedName name="pmnWSum2">#REF!</definedName>
    <definedName name="pmnWSum3">#REF!</definedName>
    <definedName name="pmnYear">#REF!</definedName>
    <definedName name="PO_E_GVS_1_2">[7]TEHSHEET!$T$44</definedName>
    <definedName name="PO_E_GVS_1_3">[7]TEHSHEET!$T$45</definedName>
    <definedName name="PO_E_GVS_1_4">[7]TEHSHEET!$T$46</definedName>
    <definedName name="PO_E_OT_1_2">[7]TEHSHEET!$T$40</definedName>
    <definedName name="PO_E_OT_1_3">[7]TEHSHEET!$T$41</definedName>
    <definedName name="PO_E_OT_1_4">[7]TEHSHEET!$T$42</definedName>
    <definedName name="PO_E_TOVAR_HY1">[7]TEHSHEET!$T$48</definedName>
    <definedName name="PO_E_TOVAR_HY2">[7]TEHSHEET!$T$49</definedName>
    <definedName name="PO_F_GVS_1_2">[7]TEHSHEET!$T$29</definedName>
    <definedName name="PO_F_GVS_1_3">[7]TEHSHEET!$T$30</definedName>
    <definedName name="PO_F_GVS_1_4">[7]TEHSHEET!$T$31</definedName>
    <definedName name="PO_F_OT_1_2">[7]TEHSHEET!$T$25</definedName>
    <definedName name="PO_F_OT_1_3">[7]TEHSHEET!$T$26</definedName>
    <definedName name="PO_F_OT_1_4">[7]TEHSHEET!$T$27</definedName>
    <definedName name="PO_F_TOVAR_HY1">[7]TEHSHEET!$T$33</definedName>
    <definedName name="PO_F_TOVAR_HY2">[7]TEHSHEET!$T$34</definedName>
    <definedName name="PO_P_GVS_1_2">[7]TEHSHEET!$T$59</definedName>
    <definedName name="PO_P_GVS_1_3">[7]TEHSHEET!$T$60</definedName>
    <definedName name="PO_P_GVS_1_4">[7]TEHSHEET!$T$61</definedName>
    <definedName name="PO_P_GVS_1_5">[7]TEHSHEET!$T$62</definedName>
    <definedName name="PO_P_OT_1_2">[7]TEHSHEET!$T$55</definedName>
    <definedName name="PO_P_OT_1_3">[7]TEHSHEET!$T$56</definedName>
    <definedName name="PO_P_OT_1_4">[7]TEHSHEET!$T$57</definedName>
    <definedName name="PO_P_OT_1_5">[7]TEHSHEET!$T$58</definedName>
    <definedName name="Post_Head_Org">'[21]Краткие сведения по организации'!$D$39</definedName>
    <definedName name="post_zt">#REF!</definedName>
    <definedName name="post_zt_2">#REF!</definedName>
    <definedName name="post_zt_3">#REF!</definedName>
    <definedName name="post_zt_4">#REF!</definedName>
    <definedName name="post_zt_5">#REF!</definedName>
    <definedName name="priApplication1">#REF!</definedName>
    <definedName name="priApplication2">#REF!</definedName>
    <definedName name="priDate1">#REF!</definedName>
    <definedName name="priDate2">#REF!</definedName>
    <definedName name="priKDay">#REF!</definedName>
    <definedName name="priKMonth">#REF!</definedName>
    <definedName name="priKNumber">#REF!</definedName>
    <definedName name="priKOrgn">#REF!</definedName>
    <definedName name="priKPayer1">#REF!</definedName>
    <definedName name="priKPayer2">#REF!</definedName>
    <definedName name="priKPayer3">#REF!</definedName>
    <definedName name="priKSubject1">#REF!</definedName>
    <definedName name="priKSubject2">#REF!</definedName>
    <definedName name="priKSubject3">#REF!</definedName>
    <definedName name="priKWSum1">#REF!</definedName>
    <definedName name="priKWSum2">#REF!</definedName>
    <definedName name="priKWSum3">#REF!</definedName>
    <definedName name="priKWSum4">#REF!</definedName>
    <definedName name="priKWSum5">#REF!</definedName>
    <definedName name="priKWSumC">#REF!</definedName>
    <definedName name="priKYear">#REF!</definedName>
    <definedName name="priNumber">#REF!</definedName>
    <definedName name="priOrgn">#REF!</definedName>
    <definedName name="priPayer">#REF!</definedName>
    <definedName name="priSubject1">#REF!</definedName>
    <definedName name="priSubject2">#REF!</definedName>
    <definedName name="priSum">#REF!</definedName>
    <definedName name="priWSum1">#REF!</definedName>
    <definedName name="priWSum2">#REF!</definedName>
    <definedName name="priWSumC">#REF!</definedName>
    <definedName name="proekt_period_list">[11]TEHSHEET!$R$2:$R$5</definedName>
    <definedName name="PROT_22">P3_PROT_22,P4_PROT_22,P5_PROT_22</definedName>
    <definedName name="rasApplication1">#REF!</definedName>
    <definedName name="rasApplication2">#REF!</definedName>
    <definedName name="rasDate1">#REF!</definedName>
    <definedName name="rasDate2">#REF!</definedName>
    <definedName name="rasDoc1">#REF!</definedName>
    <definedName name="rasDoc2">#REF!</definedName>
    <definedName name="rasNumber">#REF!</definedName>
    <definedName name="rasOrgn">#REF!</definedName>
    <definedName name="rasRecDay">#REF!</definedName>
    <definedName name="rasReceiver">#REF!</definedName>
    <definedName name="rasRecMonth">#REF!</definedName>
    <definedName name="rasRecYear">#REF!</definedName>
    <definedName name="rasSubject1">#REF!</definedName>
    <definedName name="rasSubject2">#REF!</definedName>
    <definedName name="rasSum">#REF!</definedName>
    <definedName name="rasWRecSum1">#REF!</definedName>
    <definedName name="rasWRecSum2">#REF!</definedName>
    <definedName name="rasWRecSumC">#REF!</definedName>
    <definedName name="rasWSum1">#REF!</definedName>
    <definedName name="rasWSum2">#REF!</definedName>
    <definedName name="rasWSumC">#REF!</definedName>
    <definedName name="region">#REF!</definedName>
    <definedName name="region_2">#REF!</definedName>
    <definedName name="region_3">#REF!</definedName>
    <definedName name="region_4">#REF!</definedName>
    <definedName name="region_5">#REF!</definedName>
    <definedName name="region_name">#REF!</definedName>
    <definedName name="REGIONS">[30]TEHSHEET!$H$4:$H$91</definedName>
    <definedName name="REGULATION_METHOD">[7]Титульный!$D$52</definedName>
    <definedName name="regulation_year">[10]TECHSHEET!$K$3</definedName>
    <definedName name="rejim_work_list">[11]TEHSHEET!$N$2:$N$3</definedName>
    <definedName name="report_month">[10]TECHSHEET!$K$5</definedName>
    <definedName name="rgk">[16]FST5!$G$214:$G$217,[16]FST5!$G$219:$G$224,[16]FST5!$G$226,[16]FST5!$G$228,[16]FST5!$G$230,[16]FST5!$G$232,[16]FST5!$G$197:$G$212</definedName>
    <definedName name="s" hidden="1">{"'Sheet1'!$A$1:$G$96","'Sheet1'!$A$1:$H$96"}</definedName>
    <definedName name="s_1">{"'Sheet1'!$A$1:$G$96","'Sheet1'!$A$1:$H$96"}</definedName>
    <definedName name="s_2">{"'Sheet1'!$A$1:$G$96","'Sheet1'!$A$1:$H$96"}</definedName>
    <definedName name="s_3">{"'Sheet1'!$A$1:$G$96","'Sheet1'!$A$1:$H$96"}</definedName>
    <definedName name="s_4">{"'Sheet1'!$A$1:$G$96","'Sheet1'!$A$1:$H$96"}</definedName>
    <definedName name="s_5" hidden="1">{"'Sheet1'!$A$1:$G$96","'Sheet1'!$A$1:$H$96"}</definedName>
    <definedName name="SAPBEXrevision" hidden="1">1</definedName>
    <definedName name="SAPBEXsysID" hidden="1">"BW2"</definedName>
    <definedName name="SAPBEXwbID" hidden="1">"479GSPMTNK9HM4ZSIVE5K2SH6"</definedName>
    <definedName name="sbyt">[16]FST5!$G$70:$G$75,[16]FST5!$G$77:$G$78,[16]FST5!$G$80:$G$83,[16]FST5!$G$85,[16]FST5!$G$87:$G$91,[16]FST5!$G$93,[16]FST5!$G$95:$G$97,[16]FST5!$G$52:$G$68</definedName>
    <definedName name="SCOPE_16_PRT">P1_SCOPE_16_PRT,P2_SCOPE_16_PRT</definedName>
    <definedName name="SCOPE_17.1_PRT">'[27]17.1'!$D$14:$F$17,'[27]17.1'!$D$19:$F$22,'[27]17.1'!$I$9:$I$12,'[27]17.1'!$I$14:$I$17,'[27]17.1'!$I$19:$I$22,'[27]17.1'!$D$9:$F$12</definedName>
    <definedName name="Scope_17_PRT">P1_SCOPE_16_PRT,P2_SCOPE_16_PRT</definedName>
    <definedName name="SCOPE_24_LD">'[27]24'!$E$8:$J$47,'[27]24'!$E$49:$J$66</definedName>
    <definedName name="SCOPE_24_PRT">'[27]24'!$E$41:$I$41,'[27]24'!$E$34:$I$34,'[27]24'!$E$36:$I$36,'[27]24'!$E$43:$I$43</definedName>
    <definedName name="SCOPE_25_PRT">'[27]25'!$E$20:$I$20,'[27]25'!$E$34:$I$34,'[27]25'!$E$41:$I$41,'[27]25'!$E$8:$I$10</definedName>
    <definedName name="SCOPE_4_PRT">'[27]4'!$Z$27:$AC$31,'[27]4'!$F$14:$I$20,P1_SCOPE_4_PRT,P2_SCOPE_4_PRT</definedName>
    <definedName name="SCOPE_5_PRT">'[27]5'!$Z$27:$AC$31,'[27]5'!$F$14:$I$21,P1_SCOPE_5_PRT,P2_SCOPE_5_PRT</definedName>
    <definedName name="SCOPE_CORR">#REF!,#REF!,#REF!,#REF!,#REF!,P1_SCOPE_CORR,P2_SCOPE_CORR</definedName>
    <definedName name="SCOPE_CPR">#REF!</definedName>
    <definedName name="SCOPE_DIP1_1">'[29]Баланс энергии'!#REF!</definedName>
    <definedName name="SCOPE_DIP1_2">'[29]Баланс энергии'!#REF!</definedName>
    <definedName name="SCOPE_DOP">[28]Регионы!#REF!,P1_SCOPE_DOP</definedName>
    <definedName name="SCOPE_DOP2">#REF!,#REF!,#REF!,#REF!,#REF!,#REF!</definedName>
    <definedName name="SCOPE_DOP3">#REF!,#REF!,#REF!,#REF!,#REF!,#REF!</definedName>
    <definedName name="SCOPE_F1_PRT">'[27]Ф-1 (для АО-энерго)'!$D$86:$E$95,P1_SCOPE_F1_PRT,P2_SCOPE_F1_PRT,P3_SCOPE_F1_PRT,P4_SCOPE_F1_PRT</definedName>
    <definedName name="SCOPE_F2_PRT">'[27]Ф-2 (для АО-энерго)'!$C$5:$D$5,'[27]Ф-2 (для АО-энерго)'!$C$52:$C$57,'[27]Ф-2 (для АО-энерго)'!$D$57:$G$57,P1_SCOPE_F2_PRT,P2_SCOPE_F2_PRT</definedName>
    <definedName name="SCOPE_FORMS">[30]TEHSHEET!$R$4:$R$16</definedName>
    <definedName name="SCOPE_FST7">#REF!,#REF!,#REF!,#REF!,P1_SCOPE_FST7</definedName>
    <definedName name="SCOPE_FULL_LOAD">P16_SCOPE_FULL_LOAD,P17_SCOPE_FULL_LOAD</definedName>
    <definedName name="SCOPE_IND">#REF!,#REF!,P1_SCOPE_IND,P2_SCOPE_IND,P3_SCOPE_IND,P4_SCOPE_IND</definedName>
    <definedName name="SCOPE_IND2">#REF!,#REF!,#REF!,P1_SCOPE_IND2,P2_SCOPE_IND2,P3_SCOPE_IND2,P4_SCOPE_IND2</definedName>
    <definedName name="SCOPE_MNTH">[29]TEHSHEET!$E$7:$E$18</definedName>
    <definedName name="SCOPE_NOTIND">P1_SCOPE_NOTIND,P2_SCOPE_NOTIND,P3_SCOPE_NOTIND,P4_SCOPE_NOTIND,P5_SCOPE_NOTIND,P6_SCOPE_NOTIND,P7_SCOPE_NOTIND,P8_SCOPE_NOTIND</definedName>
    <definedName name="SCOPE_NotInd2">P4_SCOPE_NotInd2,P5_SCOPE_NotInd2,P6_SCOPE_NotInd2,P7_SCOPE_NotInd2</definedName>
    <definedName name="SCOPE_NotInd3">#REF!,#REF!,#REF!,P1_SCOPE_NotInd3,P2_SCOPE_NotInd3</definedName>
    <definedName name="SCOPE_OUTD">[16]FST5!$G$23:$G$30,[16]FST5!$G$32:$G$35,[16]FST5!$G$37,[16]FST5!$G$39:$G$45,[16]FST5!$G$47,[16]FST5!$G$49,[16]FST5!$G$5:$G$21</definedName>
    <definedName name="SCOPE_PER_PRT">P5_SCOPE_PER_PRT,P6_SCOPE_PER_PRT,P7_SCOPE_PER_PRT,P8_SCOPE_PER_PRT</definedName>
    <definedName name="SCOPE_PROT1">P3_SCOPE_PROT1,P4_SCOPE_PROT1,P5_SCOPE_PROT1,P6_SCOPE_PROT1</definedName>
    <definedName name="SCOPE_PROT10">[29]Материалы!#REF!,[29]Материалы!#REF!,[29]Материалы!$B$13:$H$14,[29]Материалы!$B$16:$H$19,[29]Материалы!$B$22:$H$25,[29]Материалы!#REF!</definedName>
    <definedName name="SCOPE_PROT11">'[29]Ремонты 2014 год план'!$G$9:$G$13,'[29]Ремонты 2014 год план'!$A$17:$G$21,'[29]Ремонты 2014 год план'!$G$23,'[29]Ремонты 2014 год план'!$A$9:$E$13</definedName>
    <definedName name="SCOPE_PROT12">'[29]Сводная ремонт'!$B$12:$D$13,'[29]Сводная ремонт'!$H$8:$H$9,'[29]Сводная ремонт'!$C$8:$C$9</definedName>
    <definedName name="SCOPE_PROT13">[29]УПХ!$C$8:$C$12,[29]УПХ!$A$8:$A$12,P1_SCOPE_PROT13,P2_SCOPE_PROT13</definedName>
    <definedName name="SCOPE_PROT14">[29]УНПХ!$B$7,[29]УНПХ!#REF!,[29]УНПХ!#REF!,P1_SCOPE_PROT14,P2_SCOPE_PROT14,P3_SCOPE_PROT14,P4_SCOPE_PROT14</definedName>
    <definedName name="SCOPE_PROT15">'[29]Плата за землю'!$B$7:$N$7,'[29]Плата за землю'!$A$10:$N$12</definedName>
    <definedName name="SCOPE_PROT16">'[29]Транспортный налог'!$T$9:$T$13,'[29]Транспортный налог'!#REF!,'[29]Транспортный налог'!$E$16,P1_SCOPE_PROT16</definedName>
    <definedName name="SCOPE_PROT18">'[29]ОТ и ТБ'!#REF!,'[29]ОТ и ТБ'!$B$7:$H$9,'[29]ОТ и ТБ'!#REF!</definedName>
    <definedName name="SCOPE_PROT19">'[29]Аренда имущества'!$A$20:$N$23,'[29]Аренда имущества'!$A$8:$N$11,'[29]Аренда имущества'!$A$26:$N$29</definedName>
    <definedName name="SCOPE_PROT2">P1_SCOPE_PROT2,P2_SCOPE_PROT2,P3_SCOPE_PROT2,P4_SCOPE_PROT2,P5_SCOPE_PROT2</definedName>
    <definedName name="SCOPE_PROT20">[29]Командировки!#REF!,[29]Командировки!$E$14,[29]Командировки!$C$14,[29]Командировки!$D$8:$D$13</definedName>
    <definedName name="SCOPE_PROT21">[29]Обучение!$A$13:$A$15,[29]Обучение!$C$8:$C$10,[29]Обучение!$C$13:$C$15,[29]Обучение!#REF!,[29]Обучение!#REF!,[29]Обучение!$B$17,[29]Обучение!$D$17,[29]Обучение!$A$8:$A$10</definedName>
    <definedName name="SCOPE_PROT22">[29]Страхование!#REF!,[29]Страхование!$D$32,[29]Страхование!$B$32,[29]Страхование!$A$28:$A$30,P1_SCOPE_PROT22,P2_SCOPE_PROT22</definedName>
    <definedName name="SCOPE_PROT23">'[29]Прочие НР'!$C$7:$C$10,'[29]Прочие НР'!$N$7:$N$10,'[29]Прочие НР'!$D$12,'[29]Прочие НР'!$B$12,'[29]Прочие НР'!$A$7:$A$10</definedName>
    <definedName name="SCOPE_PROT24">'[29]Услуги банков'!$C$8:$C$10,'[29]Услуги банков'!$D$7,'[29]Услуги банков'!$H$8:$H$10,'[29]Услуги банков'!$A$8:$A$10,'[29]Услуги банков'!$B$7</definedName>
    <definedName name="SCOPE_PROT25">'[29]Налог на имущество'!$E$7:$O$8,'[29]Налог на имущество'!$B$11,'[29]Налог на имущество'!$D$11,'[29]Налог на имущество'!$B$12:$O$16,'[29]Налог на имущество'!$C$7:$C$8</definedName>
    <definedName name="SCOPE_PROT26">'[29]Выпадающий доход'!#REF!,'[29]Выпадающий доход'!$C$7:$C$9,'[29]Выпадающий доход'!#REF!,'[29]Выпадающий доход'!$A$7:$A$9,'[29]Выпадающий доход'!$N$7:$N$9</definedName>
    <definedName name="SCOPE_PROT27">'[29] КВЛ 2012-2014 план'!#REF!,'[29] КВЛ 2012-2014 план'!#REF!,'[29] КВЛ 2012-2014 план'!#REF!,'[29] КВЛ 2012-2014 план'!$A$2:$T$2,'[29] КВЛ 2012-2014 план'!#REF!,P1_SCOPE_PROT27,P2_SCOPE_PROT27</definedName>
    <definedName name="SCOPE_PROT29">'[29]Соц характер'!$A$13:$H$15,'[29]Соц характер'!$B$17:$H$19,'[29]Соц характер'!$A$21:$H$23,'[29]Соц характер'!$A$8:$H$10</definedName>
    <definedName name="SCOPE_PROT3">#REF!,#REF!,#REF!</definedName>
    <definedName name="SCOPE_PROT31">#REF!</definedName>
    <definedName name="SCOPE_PROT32">#REF!,#REF!,#REF!</definedName>
    <definedName name="SCOPE_PROT33">#REF!,#REF!,#REF!,#REF!</definedName>
    <definedName name="SCOPE_PROT34">#REF!,P1_SCOPE_PROT34</definedName>
    <definedName name="SCOPE_PROT35">#REF!,#REF!,#REF!</definedName>
    <definedName name="SCOPE_PROT36">#REF!,#REF!</definedName>
    <definedName name="SCOPE_PROT37">#REF!,#REF!,#REF!</definedName>
    <definedName name="SCOPE_PROT38">#REF!,#REF!,#REF!</definedName>
    <definedName name="SCOPE_PROT4">#REF!</definedName>
    <definedName name="SCOPE_PROT5">P1_SCOPE_PROT5,P2_SCOPE_PROT5</definedName>
    <definedName name="SCOPE_PROT6">'[29]Свод по амортизации'!$H$8:$H$10,'[29]Свод по амортизации'!$C$14:$H$14,'[29]Свод по амортизации'!$D$8:$D$10</definedName>
    <definedName name="SCOPE_PROT7">[29]Численность!$C$8:$C$9,[29]Численность!$D$7,[29]Численность!$H$8:$H$9,[29]Численность!$B$10:$H$12,[29]Численность!$B$7</definedName>
    <definedName name="SCOPE_PROT8">'[29]Оплата труда'!$C$15:$C$16,P1_SCOPE_PROT8,P2_SCOPE_PROT8,P3_SCOPE_PROT8,P4_SCOPE_PROT8,P5_SCOPE_PROT8,P6_SCOPE_PROT8</definedName>
    <definedName name="SCOPE_SAVE2">#REF!,#REF!,#REF!,#REF!,#REF!,P1_SCOPE_SAVE2,P2_SCOPE_SAVE2</definedName>
    <definedName name="SCOPE_SPR_PRT">[27]Справочники!$D$21:$J$22,[27]Справочники!$E$13:$I$14,[27]Справочники!$F$27:$H$28</definedName>
    <definedName name="SCOPE_SS">#REF!,#REF!,#REF!,#REF!,#REF!,#REF!</definedName>
    <definedName name="SCOPE_SS2">#REF!</definedName>
    <definedName name="SCOPE_SV_LD1">[27]свод!$E$104:$M$104,[27]свод!$E$106:$M$117,[27]свод!$E$120:$M$121,[27]свод!$E$123:$M$127,[27]свод!$E$10:$M$68,P1_SCOPE_SV_LD1</definedName>
    <definedName name="SCOPE_SV_LD2">[31]свод!#REF!</definedName>
    <definedName name="SCOPE_SV_PRT">P1_SCOPE_SV_PRT,P2_SCOPE_SV_PRT,P3_SCOPE_SV_PRT</definedName>
    <definedName name="SCOPE_TP">[16]FST5!$L$12:$L$23,[16]FST5!$L$5:$L$8</definedName>
    <definedName name="SCOPE_TYPES">[30]TEHSHEET!$T$4:$T$10</definedName>
    <definedName name="SCOPE_YN">[32]TEHSHEET!$P$4:$P$5</definedName>
    <definedName name="seti_list">[11]Сети!$E$9:$E$10</definedName>
    <definedName name="SEV_TER_1">#REF!</definedName>
    <definedName name="sfsfwrwffsfsf" hidden="1">#REF!</definedName>
    <definedName name="Sheet2?prefix?">"H"</definedName>
    <definedName name="size">[4]Расх!#REF!</definedName>
    <definedName name="SM_24">'[33]Мат. для экспл. сети'!$E$62</definedName>
    <definedName name="SM_24_2">'[34]Мат_ для экспл_ сети'!$E$62</definedName>
    <definedName name="SM_24_3">'[35]Мат_ для экспл_ сети'!$E$62</definedName>
    <definedName name="SM_24_4">'[35]Мат_ для экспл_ сети'!$E$62</definedName>
    <definedName name="SM_24_5">'[35]Мат_ для экспл_ сети'!$E$62</definedName>
    <definedName name="SM_51">[33]Эл.энергия!$L$217</definedName>
    <definedName name="SM_51_2">[34]Эл_энергия!$L$217</definedName>
    <definedName name="SM_51_3">[35]Эл_энергия!$L$217</definedName>
    <definedName name="SM_51_4">[35]Эл_энергия!$L$217</definedName>
    <definedName name="SM_51_5">[35]Эл_энергия!$L$217</definedName>
    <definedName name="SM_53">[33]Эл.энергия!$L$218</definedName>
    <definedName name="SM_53_2">[34]Эл_энергия!$L$218</definedName>
    <definedName name="SM_53_3">[35]Эл_энергия!$L$218</definedName>
    <definedName name="SM_53_4">[35]Эл_энергия!$L$218</definedName>
    <definedName name="SM_53_5">[35]Эл_энергия!$L$218</definedName>
    <definedName name="SM_9312">'[33]Общехоз расходы'!$D$87</definedName>
    <definedName name="SM_9312_2">'[34]Общехоз расходы'!$D$87</definedName>
    <definedName name="SM_9312_3">'[35]Общехоз расходы'!$D$87</definedName>
    <definedName name="SM_9312_4">'[35]Общехоз расходы'!$D$87</definedName>
    <definedName name="SM_9312_5">'[35]Общехоз расходы'!$D$87</definedName>
    <definedName name="SMETA_ADD_HL_MARKER">#REF!</definedName>
    <definedName name="SMETA_DELETE_HL_ROW_MARKER">#REF!</definedName>
    <definedName name="SMETA_NORTHERN_AREAS">#REF!</definedName>
    <definedName name="SMETA_NUM_ROW_MARKER">#REF!</definedName>
    <definedName name="sup_name">[14]Справочники!$A$23</definedName>
    <definedName name="t">#REF!</definedName>
    <definedName name="T1.1?axis?R?ПЭ">'[3]1.1'!$D$19:$E$22,'[3]1.1'!$D$9:$E$15</definedName>
    <definedName name="T1.1?axis?R?ПЭ?">'[3]1.1'!$B$19:$B$22,'[3]1.1'!$B$9:$B$15</definedName>
    <definedName name="T1.1?Data">'[3]1.1'!$D$9:$E$15,'[3]1.1'!$D$17:$E$17,'[3]1.1'!$D$19:$E$22,'[3]1.1'!$D$24:$E$31,'[3]1.1'!$D$6:$E$7</definedName>
    <definedName name="T1.2?Data">'[3]1.2'!$D$8:$E$10,'[3]1.2'!$D$12:$E$17,'[3]1.2'!$D$19:$E$22,'[3]1.2'!$D$6:$E$6</definedName>
    <definedName name="T10?axis?R?ВТОП">#REF!</definedName>
    <definedName name="T10?axis?R?ВТОП?">#REF!</definedName>
    <definedName name="T10?axis?R?ВТОП?_2">#REF!</definedName>
    <definedName name="T10?axis?R?ВТОП?_3">#REF!</definedName>
    <definedName name="T10?axis?R?ВТОП?_4">#REF!</definedName>
    <definedName name="T10?axis?R?ВТОП?_5">#REF!</definedName>
    <definedName name="T10?axis?R?ВТОП_2">#REF!</definedName>
    <definedName name="T10?axis?R?ВТОП_3">#REF!</definedName>
    <definedName name="T10?axis?R?ВТОП_4">#REF!</definedName>
    <definedName name="T10?axis?R?ВТОП_5">#REF!</definedName>
    <definedName name="T10?axis?R?ПЭ">#REF!</definedName>
    <definedName name="T10?axis?R?ПЭ?">#REF!</definedName>
    <definedName name="T10?axis?R?ПЭ?_2">#REF!</definedName>
    <definedName name="T10?axis?R?ПЭ?_3">#REF!</definedName>
    <definedName name="T10?axis?R?ПЭ?_4">#REF!</definedName>
    <definedName name="T10?axis?R?ПЭ?_5">#REF!</definedName>
    <definedName name="T10?axis?R?ПЭ_2">#REF!</definedName>
    <definedName name="T10?axis?R?ПЭ_3">#REF!</definedName>
    <definedName name="T10?axis?R?ПЭ_4">#REF!</definedName>
    <definedName name="T10?axis?R?ПЭ_5">#REF!</definedName>
    <definedName name="T10?axis?ПРД?БАЗ">#REF!</definedName>
    <definedName name="T10?axis?ПРД?БАЗ_2">#REF!</definedName>
    <definedName name="T10?axis?ПРД?БАЗ_3">#REF!</definedName>
    <definedName name="T10?axis?ПРД?БАЗ_4">#REF!</definedName>
    <definedName name="T10?axis?ПРД?БАЗ_5">#REF!</definedName>
    <definedName name="T10?axis?ПРД?РЕГ">#REF!</definedName>
    <definedName name="T10?axis?ПРД?РЕГ_2">#REF!</definedName>
    <definedName name="T10?axis?ПРД?РЕГ_3">#REF!</definedName>
    <definedName name="T10?axis?ПРД?РЕГ_4">#REF!</definedName>
    <definedName name="T10?axis?ПРД?РЕГ_5">#REF!</definedName>
    <definedName name="T10?Data">'[3]10'!$D$62:$S$64,'[3]10'!$D$66:$S$66,'[3]10'!$D$69:$S$72,'[3]10'!$D$13:$S$15,'[3]10'!$D$9:$S$11,P1_T10?Data</definedName>
    <definedName name="T10?Data_1">'[3]10'!$D$62:$S$64,'[3]10'!$D$66:$S$66,'[3]10'!$D$69:$S$72,'[3]10'!$D$13:$S$15,'[3]10'!$D$9:$S$11,P1_T10?Data</definedName>
    <definedName name="T10?Data_2">'[3]10'!$D$62:$S$64,'[3]10'!$D$66:$S$66,'[3]10'!$D$69:$S$72,'[3]10'!$D$13:$S$15,'[3]10'!$D$9:$S$11,P1_T10?Data</definedName>
    <definedName name="T10?Data_3">'[3]10'!$D$62:$S$64,'[3]10'!$D$66:$S$66,'[3]10'!$D$69:$S$72,'[3]10'!$D$13:$S$15,'[3]10'!$D$9:$S$11,P1_T10?Data</definedName>
    <definedName name="T10?Data_4">'[3]10'!$D$62:$S$64,'[3]10'!$D$66:$S$66,'[3]10'!$D$69:$S$72,'[3]10'!$D$13:$S$15,'[3]10'!$D$9:$S$11,P1_T10?Data</definedName>
    <definedName name="T10?Data_5">'[3]10'!$D$62:$S$64,'[3]10'!$D$66:$S$66,'[3]10'!$D$69:$S$72,'[3]10'!$D$13:$S$15,'[3]10'!$D$9:$S$11,P1_T10?Data</definedName>
    <definedName name="T10?L10">'[3]10'!$K$54:$K$56,'[3]10'!$K$58:$K$60,'[3]10'!$K$62:$K$64,'[3]10'!$K$21:$K$23,'[3]10'!$K$25:$K$27,'[3]10'!$K$29:$K$31,'[3]10'!$K$33,'[3]10'!$K$36:$K$39,'[3]10'!$K$42:$K$44,'[3]10'!$K$46:$K$48,'[3]10'!$K$17:$K$19,'[3]10'!$K$50:$K$52</definedName>
    <definedName name="T10?L11">'[3]10'!$L$54:$L$56,'[3]10'!$L$58:$L$60,'[3]10'!$L$62:$L$64,'[3]10'!$L$21:$L$23,'[3]10'!$L$25:$L$27,'[3]10'!$L$29:$L$31,'[3]10'!$L$33,'[3]10'!$L$36:$L$39,'[3]10'!$L$42:$L$44,'[3]10'!$L$46:$L$48,'[3]10'!$L$17:$L$19,'[3]10'!$L$50:$L$52</definedName>
    <definedName name="T10?L12">'[3]10'!$M$54:$M$56,'[3]10'!$M$58:$M$60,'[3]10'!$M$62:$M$64,'[3]10'!$M$21:$M$23,'[3]10'!$M$25:$M$27,'[3]10'!$M$29:$M$31,'[3]10'!$M$33,'[3]10'!$M$36:$M$39,'[3]10'!$M$42:$M$44,'[3]10'!$M$46:$M$48,'[3]10'!$M$17:$M$19,'[3]10'!$M$50:$M$52</definedName>
    <definedName name="T10?L13">'[3]10'!$N$54:$N$56,'[3]10'!$N$58:$N$60,'[3]10'!$N$62:$N$64,'[3]10'!$N$21:$N$23,'[3]10'!$N$25:$N$27,'[3]10'!$N$29:$N$31,'[3]10'!$N$33,'[3]10'!$N$36:$N$39,'[3]10'!$N$42:$N$44,'[3]10'!$N$46:$N$48,'[3]10'!$N$17:$N$19,'[3]10'!$N$50:$N$52</definedName>
    <definedName name="T10?L14">'[3]10'!$O$54:$O$56,'[3]10'!$O$58:$O$60,'[3]10'!$O$62:$O$64,'[3]10'!$O$21:$O$23,'[3]10'!$O$25:$O$27,'[3]10'!$O$29:$O$31,'[3]10'!$O$33,'[3]10'!$O$36:$O$39,'[3]10'!$O$42:$O$44,'[3]10'!$O$46:$O$48,'[3]10'!$O$17:$O$19,'[3]10'!$O$50:$O$52</definedName>
    <definedName name="T10?L15">'[3]10'!$P$54:$P$56,'[3]10'!$P$58:$P$60,'[3]10'!$P$62:$P$64,'[3]10'!$P$21:$P$23,'[3]10'!$P$25:$P$27,'[3]10'!$P$29:$P$31,'[3]10'!$P$33,'[3]10'!$P$36:$P$39,'[3]10'!$P$42:$P$44,'[3]10'!$P$46:$P$48,'[3]10'!$P$17:$P$19,'[3]10'!$P$50:$P$52</definedName>
    <definedName name="T10?L16">'[3]10'!$Q$54:$Q$56,'[3]10'!$Q$58:$Q$60,'[3]10'!$Q$62:$Q$64,'[3]10'!$Q$21:$Q$23,'[3]10'!$Q$25:$Q$27,'[3]10'!$Q$29:$Q$31,'[3]10'!$Q$33,'[3]10'!$Q$36:$Q$39,'[3]10'!$Q$42:$Q$44,'[3]10'!$Q$46:$Q$48,'[3]10'!$Q$17:$Q$19,'[3]10'!$Q$50:$Q$52</definedName>
    <definedName name="T10?L17">'[3]10'!$R$54:$R$56,'[3]10'!$R$58:$R$60,'[3]10'!$R$62:$R$64,'[3]10'!$R$21:$R$23,'[3]10'!$R$25:$R$27,'[3]10'!$R$29:$R$31,'[3]10'!$R$33,'[3]10'!$R$36:$R$39,'[3]10'!$R$42:$R$44,'[3]10'!$R$46:$R$48,'[3]10'!$R$17:$R$19,'[3]10'!$R$50:$R$52</definedName>
    <definedName name="T10?L18">'[3]10'!$S$54:$S$56,'[3]10'!$S$58:$S$60,'[3]10'!$S$62:$S$64,'[3]10'!$S$21:$S$23,'[3]10'!$S$25:$S$27,'[3]10'!$S$29:$S$31,'[3]10'!$S$33,'[3]10'!$S$36:$S$39,'[3]10'!$S$42:$S$44,'[3]10'!$S$46:$S$48,'[3]10'!$S$17:$S$19,'[3]10'!$S$50:$S$52</definedName>
    <definedName name="T10?L3">'[3]10'!$D$54:$D$56,'[3]10'!$D$58:$D$60,'[3]10'!$D$62:$D$64,'[3]10'!$D$21:$D$23,'[3]10'!$D$25:$D$27,'[3]10'!$D$29:$D$31,'[3]10'!$D$33,'[3]10'!$D$36:$D$39,'[3]10'!$D$42:$D$44,'[3]10'!$D$46:$D$48,'[3]10'!$D$17:$D$19,'[3]10'!$D$50:$D$52</definedName>
    <definedName name="T10?L4">'[3]10'!$E$54:$E$56,'[3]10'!$E$58:$E$60,'[3]10'!$E$62:$E$64,'[3]10'!$E$21:$E$23,'[3]10'!$E$25:$E$27,'[3]10'!$E$29:$E$31,'[3]10'!$E$33,'[3]10'!$E$36:$E$39,'[3]10'!$E$42:$E$44,'[3]10'!$E$46:$E$48,'[3]10'!$E$17:$E$19,'[3]10'!$E$50:$E$52</definedName>
    <definedName name="T10?L5">'[3]10'!$F$54:$F$56,'[3]10'!$F$58:$F$60,'[3]10'!$F$62:$F$64,'[3]10'!$F$21:$F$23,'[3]10'!$F$25:$F$27,'[3]10'!$F$29:$F$31,'[3]10'!$F$33,'[3]10'!$F$36:$F$39,'[3]10'!$F$42:$F$44,'[3]10'!$F$46:$F$48,'[3]10'!$F$17:$F$19,'[3]10'!$F$50:$F$52</definedName>
    <definedName name="T10?L6">'[3]10'!$G$54:$G$56,'[3]10'!$G$58:$G$60,'[3]10'!$G$62:$G$64,'[3]10'!$G$21:$G$23,'[3]10'!$G$25:$G$27,'[3]10'!$G$29:$G$31,'[3]10'!$G$33,'[3]10'!$G$36:$G$39,'[3]10'!$G$42:$G$44,'[3]10'!$G$46:$G$48,'[3]10'!$G$17:$G$19,'[3]10'!$G$50:$G$52</definedName>
    <definedName name="T10?L7">'[3]10'!$H$54:$H$56,'[3]10'!$H$58:$H$60,'[3]10'!$H$62:$H$64,'[3]10'!$H$21:$H$23,'[3]10'!$H$25:$H$27,'[3]10'!$H$29:$H$31,'[3]10'!$H$33,'[3]10'!$H$36:$H$39,'[3]10'!$H$42:$H$44,'[3]10'!$H$46:$H$48,'[3]10'!$H$17:$H$19,'[3]10'!$H$50:$H$52</definedName>
    <definedName name="T10?L8">'[3]10'!$I$54:$I$56,'[3]10'!$I$58:$I$60,'[3]10'!$I$62:$I$64,'[3]10'!$I$21:$I$23,'[3]10'!$I$25:$I$27,'[3]10'!$I$29:$I$31,'[3]10'!$I$33,'[3]10'!$I$36:$I$39,'[3]10'!$I$42:$I$44,'[3]10'!$I$46:$I$48,'[3]10'!$I$17:$I$19,'[3]10'!$I$50:$I$52</definedName>
    <definedName name="T10?L9">'[3]10'!$J$54:$J$56,'[3]10'!$J$58:$J$60,'[3]10'!$J$62:$J$64,'[3]10'!$J$21:$J$23,'[3]10'!$J$25:$J$27,'[3]10'!$J$29:$J$31,'[3]10'!$J$33,'[3]10'!$J$36:$J$39,'[3]10'!$J$42:$J$44,'[3]10'!$J$46:$J$48,'[3]10'!$J$17:$J$19,'[3]10'!$J$50:$J$52</definedName>
    <definedName name="T10?Name">#REF!</definedName>
    <definedName name="T10?Name_2">#REF!</definedName>
    <definedName name="T10?Name_3">#REF!</definedName>
    <definedName name="T10?Name_4">#REF!</definedName>
    <definedName name="T10?Name_5">#REF!</definedName>
    <definedName name="T10?Table">#REF!</definedName>
    <definedName name="T10?Table_2">#REF!</definedName>
    <definedName name="T10?Table_3">#REF!</definedName>
    <definedName name="T10?Table_4">#REF!</definedName>
    <definedName name="T10?Table_5">#REF!</definedName>
    <definedName name="T10?Title">#REF!</definedName>
    <definedName name="T10?Title_2">#REF!</definedName>
    <definedName name="T10?Title_3">#REF!</definedName>
    <definedName name="T10?Title_4">#REF!</definedName>
    <definedName name="T10?Title_5">#REF!</definedName>
    <definedName name="T10?unit?КМ">#REF!</definedName>
    <definedName name="T10?unit?КМ_2">#REF!</definedName>
    <definedName name="T10?unit?КМ_3">#REF!</definedName>
    <definedName name="T10?unit?КМ_4">#REF!</definedName>
    <definedName name="T10?unit?КМ_5">#REF!</definedName>
    <definedName name="T10?unit?РУБ.ТНТ">'[3]10'!$L$8:$L$73,'[3]10'!$O$8:$O$73,'[3]10'!$R$8:$R$73,'[3]10'!$E$8:$E$73,'[3]10'!$H$8:$H$73</definedName>
    <definedName name="T10?unit?РУБ.ТНТ.КМ">#REF!</definedName>
    <definedName name="T10?unit?РУБ.ТНТ.КМ_2">#REF!</definedName>
    <definedName name="T10?unit?РУБ.ТНТ.КМ_3">#REF!</definedName>
    <definedName name="T10?unit?РУБ.ТНТ.КМ_4">#REF!</definedName>
    <definedName name="T10?unit?РУБ.ТНТ.КМ_5">#REF!</definedName>
    <definedName name="T10?unit?ТРУБ">'[3]10'!$M$8:$M$73,'[3]10'!$P$8:$P$73,'[3]10'!$S$8:$S$73,'[3]10'!$F$8:$F$73</definedName>
    <definedName name="T10?unit?ТТНТ">'[3]10'!$N$8:$N$73,'[3]10'!$Q$8:$Q$73,'[3]10'!$D$8:$D$73,'[3]10'!$G$8:$G$73</definedName>
    <definedName name="T10?unit?ЧСЛ">#REF!</definedName>
    <definedName name="T10?unit?ЧСЛ_2">#REF!</definedName>
    <definedName name="T10?unit?ЧСЛ_3">#REF!</definedName>
    <definedName name="T10?unit?ЧСЛ_4">#REF!</definedName>
    <definedName name="T10?unit?ЧСЛ_5">#REF!</definedName>
    <definedName name="T10_Copy1">#REF!</definedName>
    <definedName name="T10_Copy1_1">#REF!</definedName>
    <definedName name="T10_Copy1_2">#REF!</definedName>
    <definedName name="T10_Copy1_3">#REF!</definedName>
    <definedName name="T10_Copy1_4">#REF!</definedName>
    <definedName name="T10_Copy1_5">#REF!</definedName>
    <definedName name="T10_Copy2">'[3]10'!$A$29:$IV$29,'[3]10'!$A$25:$IV$25,'[3]10'!$A$21:$IV$21,'[3]10'!$A$17:$IV$17,'[3]10'!$A$13:$IV$13,'[3]10'!$A$9:$IV$9,'[3]10'!$A$33:$IV$33</definedName>
    <definedName name="T10_Copy2_1">'[3]10'!$A$29:$IV$29,'[3]10'!$A$25:$IV$25,'[3]10'!$A$21:$IV$21,'[3]10'!$A$17:$IV$17,'[3]10'!$A$13:$IV$13,'[3]10'!$A$9:$IV$9,'[3]10'!$A$33:$IV$33</definedName>
    <definedName name="T10_Copy2_2">'[3]10'!$A$29:$IV$29,'[3]10'!$A$25:$IV$25,'[3]10'!$A$21:$IV$21,'[3]10'!$A$17:$IV$17,'[3]10'!$A$13:$IV$13,'[3]10'!$A$9:$IV$9,'[3]10'!$A$33:$IV$33</definedName>
    <definedName name="T10_Copy2_3">'[3]10'!$A$29:$IV$29,'[3]10'!$A$25:$IV$25,'[3]10'!$A$21:$IV$21,'[3]10'!$A$17:$IV$17,'[3]10'!$A$13:$IV$13,'[3]10'!$A$9:$IV$9,'[3]10'!$A$33:$IV$33</definedName>
    <definedName name="T10_Copy2_4">'[3]10'!$A$29:$IV$29,'[3]10'!$A$25:$IV$25,'[3]10'!$A$21:$IV$21,'[3]10'!$A$17:$IV$17,'[3]10'!$A$13:$IV$13,'[3]10'!$A$9:$IV$9,'[3]10'!$A$33:$IV$33</definedName>
    <definedName name="T10_Copy2_5">'[3]10'!$A$29:$IV$29,'[3]10'!$A$25:$IV$25,'[3]10'!$A$21:$IV$21,'[3]10'!$A$17:$IV$17,'[3]10'!$A$13:$IV$13,'[3]10'!$A$9:$IV$9,'[3]10'!$A$33:$IV$33</definedName>
    <definedName name="T10_Copy3">#REF!</definedName>
    <definedName name="T10_Copy3_1">#REF!</definedName>
    <definedName name="T10_Copy3_2">#REF!</definedName>
    <definedName name="T10_Copy3_3">#REF!</definedName>
    <definedName name="T10_Copy3_4">#REF!</definedName>
    <definedName name="T10_Copy3_5">#REF!</definedName>
    <definedName name="T10_Copy4">#REF!</definedName>
    <definedName name="T10_Copy4_1">#REF!</definedName>
    <definedName name="T10_Copy4_2">#REF!</definedName>
    <definedName name="T10_Copy4_3">#REF!</definedName>
    <definedName name="T10_Copy4_4">#REF!</definedName>
    <definedName name="T10_Copy4_5">#REF!</definedName>
    <definedName name="T10_Copy5">'[3]10'!$A$62:$IV$62,'[3]10'!$A$58:$IV$58,'[3]10'!$A$54:$IV$54,'[3]10'!$A$50:$IV$50,'[3]10'!$A$46:$IV$46,'[3]10'!$A$42:$IV$42,'[3]10'!$A$66:$IV$66</definedName>
    <definedName name="T10_Copy5_1">'[3]10'!$A$62:$IV$62,'[3]10'!$A$58:$IV$58,'[3]10'!$A$54:$IV$54,'[3]10'!$A$50:$IV$50,'[3]10'!$A$46:$IV$46,'[3]10'!$A$42:$IV$42,'[3]10'!$A$66:$IV$66</definedName>
    <definedName name="T10_Copy5_2">'[3]10'!$A$62:$IV$62,'[3]10'!$A$58:$IV$58,'[3]10'!$A$54:$IV$54,'[3]10'!$A$50:$IV$50,'[3]10'!$A$46:$IV$46,'[3]10'!$A$42:$IV$42,'[3]10'!$A$66:$IV$66</definedName>
    <definedName name="T10_Copy5_3">'[3]10'!$A$62:$IV$62,'[3]10'!$A$58:$IV$58,'[3]10'!$A$54:$IV$54,'[3]10'!$A$50:$IV$50,'[3]10'!$A$46:$IV$46,'[3]10'!$A$42:$IV$42,'[3]10'!$A$66:$IV$66</definedName>
    <definedName name="T10_Copy5_4">'[3]10'!$A$62:$IV$62,'[3]10'!$A$58:$IV$58,'[3]10'!$A$54:$IV$54,'[3]10'!$A$50:$IV$50,'[3]10'!$A$46:$IV$46,'[3]10'!$A$42:$IV$42,'[3]10'!$A$66:$IV$66</definedName>
    <definedName name="T10_Copy5_5">'[3]10'!$A$62:$IV$62,'[3]10'!$A$58:$IV$58,'[3]10'!$A$54:$IV$54,'[3]10'!$A$50:$IV$50,'[3]10'!$A$46:$IV$46,'[3]10'!$A$42:$IV$42,'[3]10'!$A$66:$IV$66</definedName>
    <definedName name="T10_Copy6">#REF!</definedName>
    <definedName name="T10_Copy6_1">#REF!</definedName>
    <definedName name="T10_Copy6_2">#REF!</definedName>
    <definedName name="T10_Copy6_3">#REF!</definedName>
    <definedName name="T10_Copy6_4">#REF!</definedName>
    <definedName name="T10_Copy6_5">#REF!</definedName>
    <definedName name="T10_Name1">'[3]10'!$A$29,'[3]10'!$A$25,'[3]10'!$A$21,'[3]10'!$A$17,'[3]10'!$A$13,'[3]10'!$A$9,'[3]10'!$A$33:$A$34</definedName>
    <definedName name="T10_Name2">'[3]10'!$C$29:$C$31,'[3]10'!$C$25:$C$27,'[3]10'!$C$21:$C$23,'[3]10'!$C$17:$C$19,'[3]10'!$C$13:$C$15,'[3]10'!$C$9:$C$11,'[3]10'!$C$33</definedName>
    <definedName name="T10_Name3">#REF!</definedName>
    <definedName name="T10_Name3_2">#REF!</definedName>
    <definedName name="T10_Name3_3">#REF!</definedName>
    <definedName name="T10_Name3_4">#REF!</definedName>
    <definedName name="T10_Name3_5">#REF!</definedName>
    <definedName name="T10_Name4">'[3]10'!$A$62,'[3]10'!$A$58,'[3]10'!$A$54,'[3]10'!$A$50,'[3]10'!$A$46,'[3]10'!$A$42,'[3]10'!$A$66:$A$67</definedName>
    <definedName name="T10_Name5">'[3]10'!$C$62:$C$64,'[3]10'!$C$58:$C$60,'[3]10'!$C$54:$C$56,'[3]10'!$C$50:$C$52,'[3]10'!$C$46:$C$48,'[3]10'!$C$42:$C$44,'[3]10'!$C$66</definedName>
    <definedName name="T10_Name6">#REF!</definedName>
    <definedName name="T10_Name6_2">#REF!</definedName>
    <definedName name="T10_Name6_3">#REF!</definedName>
    <definedName name="T10_Name6_4">#REF!</definedName>
    <definedName name="T10_Name6_5">#REF!</definedName>
    <definedName name="T11?axis?R?ВТОП">'[3]11'!$F$8:$Q$40,'[3]11'!$F$47:$Q$57</definedName>
    <definedName name="T11?axis?R?ВТОП?">'[3]11'!$D$8:$D$40,'[3]11'!$D$47:$D$57</definedName>
    <definedName name="T11?axis?R?ПЭ">'[3]11'!$F$8:$Q$40,'[3]11'!$F$47:$Q$57</definedName>
    <definedName name="T11?axis?R?ПЭ?">'[3]11'!$B$8:$B$40,'[3]11'!$B$47:$B$57</definedName>
    <definedName name="T11?axis?R?СЦТ">'[3]11'!$F$42:$Q$45,'[3]11'!$F$81:$Q$81</definedName>
    <definedName name="T11?axis?R?СЦТ?">'[3]11'!$A$81:$A$81,'[3]11'!$A$42:$A$45</definedName>
    <definedName name="T11?axis?ПРД?БАЗ">#REF!</definedName>
    <definedName name="T11?axis?ПРД?БАЗ_2">#REF!</definedName>
    <definedName name="T11?axis?ПРД?БАЗ_3">#REF!</definedName>
    <definedName name="T11?axis?ПРД?БАЗ_4">#REF!</definedName>
    <definedName name="T11?axis?ПРД?БАЗ_5">#REF!</definedName>
    <definedName name="T11?axis?ПРД?РЕГ">#REF!</definedName>
    <definedName name="T11?axis?ПРД?РЕГ_2">#REF!</definedName>
    <definedName name="T11?axis?ПРД?РЕГ_3">#REF!</definedName>
    <definedName name="T11?axis?ПРД?РЕГ_4">#REF!</definedName>
    <definedName name="T11?axis?ПРД?РЕГ_5">#REF!</definedName>
    <definedName name="T11?Data">'[3]11'!$F$49:$Q$49,'[3]11'!$F$50:$Q$50,'[3]11'!$F$51:$Q$51,'[3]11'!$F$52:$Q$52,'[3]11'!$F$53:$Q$53,'[3]11'!$F$54:$Q$54,'[3]11'!$F$56:$Q$56,'[3]11'!#REF!,'[3]11'!#REF!,'[3]11'!$F$81:$Q$81,'[3]11'!$F$9:$Q$11,P1_T11?Data</definedName>
    <definedName name="T11?Data_1">'[3]11'!$F$49:$Q$49,'[3]11'!$F$50:$Q$50,'[3]11'!$F$51:$Q$51,'[3]11'!$F$52:$Q$52,'[3]11'!$F$53:$Q$53,'[3]11'!$F$54:$Q$54,'[3]11'!$F$56:$Q$56,'[3]11'!#REF!,'[3]11'!#REF!,'[3]11'!$F$81:$Q$81,'[3]11'!$F$9:$Q$11,P1_T11?Data</definedName>
    <definedName name="T11?Data_2">'[3]11'!$F$49:$Q$49,'[3]11'!$F$50:$Q$50,'[3]11'!$F$51:$Q$51,'[3]11'!$F$52:$Q$52,'[3]11'!$F$53:$Q$53,'[3]11'!$F$54:$Q$54,'[3]11'!$F$56:$Q$56,'[3]11'!#REF!,'[3]11'!#REF!,'[3]11'!$F$81:$Q$81,'[3]11'!$F$9:$Q$11,P1_T11?Data</definedName>
    <definedName name="T11?Data_3">'[3]11'!$F$49:$Q$49,'[3]11'!$F$50:$Q$50,'[3]11'!$F$51:$Q$51,'[3]11'!$F$52:$Q$52,'[3]11'!$F$53:$Q$53,'[3]11'!$F$54:$Q$54,'[3]11'!$F$56:$Q$56,'[3]11'!#REF!,'[3]11'!#REF!,'[3]11'!$F$81:$Q$81,'[3]11'!$F$9:$Q$11,P1_T11?Data</definedName>
    <definedName name="T11?Data_4">'[3]11'!$F$49:$Q$49,'[3]11'!$F$50:$Q$50,'[3]11'!$F$51:$Q$51,'[3]11'!$F$52:$Q$52,'[3]11'!$F$53:$Q$53,'[3]11'!$F$54:$Q$54,'[3]11'!$F$56:$Q$56,'[3]11'!#REF!,'[3]11'!#REF!,'[3]11'!$F$81:$Q$81,'[3]11'!$F$9:$Q$11,P1_T11?Data</definedName>
    <definedName name="T11?Data_5">'[3]11'!$F$49:$Q$49,'[3]11'!$F$50:$Q$50,'[3]11'!$F$51:$Q$51,'[3]11'!$F$52:$Q$52,'[3]11'!$F$53:$Q$53,'[3]11'!$F$54:$Q$54,'[3]11'!$F$56:$Q$56,'[3]11'!#REF!,'[3]11'!#REF!,'[3]11'!$F$81:$Q$81,'[3]11'!$F$9:$Q$11,P1_T11?Data</definedName>
    <definedName name="T11?item_ext?ВСЕГО">'[3]11'!$A$56:$Q$57,'[3]11'!$A$36:$Q$40</definedName>
    <definedName name="T11?item_ext?ИТОГО">'[3]11'!#REF!,'[3]11'!$A$41:$Q$41</definedName>
    <definedName name="T11?item_ext?ИТОГО_1">'[3]11'!#REF!,'[3]11'!$A$41:$Q$41</definedName>
    <definedName name="T11?item_ext?ИТОГО_2">'[3]11'!#REF!,'[3]11'!$A$41:$Q$41</definedName>
    <definedName name="T11?item_ext?ИТОГО_3">'[3]11'!#REF!,'[3]11'!$A$41:$Q$41</definedName>
    <definedName name="T11?item_ext?ИТОГО_4">'[3]11'!#REF!,'[3]11'!$A$41:$Q$41</definedName>
    <definedName name="T11?item_ext?ИТОГО_5">'[3]11'!#REF!,'[3]11'!$A$41:$Q$41</definedName>
    <definedName name="T11?item_ext?СЦТ">'[3]11'!$A$81:$Q$82,'[3]11'!$A$42:$Q$46</definedName>
    <definedName name="T11?L10">#REF!</definedName>
    <definedName name="T11?L10_2">#REF!</definedName>
    <definedName name="T11?L10_3">#REF!</definedName>
    <definedName name="T11?L10_4">#REF!</definedName>
    <definedName name="T11?L10_5">#REF!</definedName>
    <definedName name="T11?L11">#REF!</definedName>
    <definedName name="T11?L11_2">#REF!</definedName>
    <definedName name="T11?L11_3">#REF!</definedName>
    <definedName name="T11?L11_4">#REF!</definedName>
    <definedName name="T11?L11_5">#REF!</definedName>
    <definedName name="T11?L12">#REF!</definedName>
    <definedName name="T11?L12_2">#REF!</definedName>
    <definedName name="T11?L12_3">#REF!</definedName>
    <definedName name="T11?L12_4">#REF!</definedName>
    <definedName name="T11?L12_5">#REF!</definedName>
    <definedName name="T11?L13">#REF!</definedName>
    <definedName name="T11?L13_2">#REF!</definedName>
    <definedName name="T11?L13_3">#REF!</definedName>
    <definedName name="T11?L13_4">#REF!</definedName>
    <definedName name="T11?L13_5">#REF!</definedName>
    <definedName name="T11?L14">#REF!</definedName>
    <definedName name="T11?L14_2">#REF!</definedName>
    <definedName name="T11?L14_3">#REF!</definedName>
    <definedName name="T11?L14_4">#REF!</definedName>
    <definedName name="T11?L14_5">#REF!</definedName>
    <definedName name="T11?L3">#REF!</definedName>
    <definedName name="T11?L3_2">#REF!</definedName>
    <definedName name="T11?L3_3">#REF!</definedName>
    <definedName name="T11?L3_4">#REF!</definedName>
    <definedName name="T11?L3_5">#REF!</definedName>
    <definedName name="T11?L4">#REF!</definedName>
    <definedName name="T11?L4_2">#REF!</definedName>
    <definedName name="T11?L4_3">#REF!</definedName>
    <definedName name="T11?L4_4">#REF!</definedName>
    <definedName name="T11?L4_5">#REF!</definedName>
    <definedName name="T11?L5">#REF!</definedName>
    <definedName name="T11?L5_2">#REF!</definedName>
    <definedName name="T11?L5_3">#REF!</definedName>
    <definedName name="T11?L5_4">#REF!</definedName>
    <definedName name="T11?L5_5">#REF!</definedName>
    <definedName name="T11?L6">#REF!</definedName>
    <definedName name="T11?L6_2">#REF!</definedName>
    <definedName name="T11?L6_3">#REF!</definedName>
    <definedName name="T11?L6_4">#REF!</definedName>
    <definedName name="T11?L6_5">#REF!</definedName>
    <definedName name="T11?L7">#REF!</definedName>
    <definedName name="T11?L7_2">#REF!</definedName>
    <definedName name="T11?L7_3">#REF!</definedName>
    <definedName name="T11?L7_4">#REF!</definedName>
    <definedName name="T11?L7_5">#REF!</definedName>
    <definedName name="T11?L8">#REF!</definedName>
    <definedName name="T11?L8_2">#REF!</definedName>
    <definedName name="T11?L8_3">#REF!</definedName>
    <definedName name="T11?L8_4">#REF!</definedName>
    <definedName name="T11?L8_5">#REF!</definedName>
    <definedName name="T11?L9">#REF!</definedName>
    <definedName name="T11?L9_2">#REF!</definedName>
    <definedName name="T11?L9_3">#REF!</definedName>
    <definedName name="T11?L9_4">#REF!</definedName>
    <definedName name="T11?L9_5">#REF!</definedName>
    <definedName name="T11?Name">#REF!</definedName>
    <definedName name="T11?Name_2">#REF!</definedName>
    <definedName name="T11?Name_3">#REF!</definedName>
    <definedName name="T11?Name_4">#REF!</definedName>
    <definedName name="T11?Name_5">#REF!</definedName>
    <definedName name="T11?Table">#REF!</definedName>
    <definedName name="T11?Table_2">#REF!</definedName>
    <definedName name="T11?Table_3">#REF!</definedName>
    <definedName name="T11?Table_4">#REF!</definedName>
    <definedName name="T11?Table_5">#REF!</definedName>
    <definedName name="T11?Title">#REF!</definedName>
    <definedName name="T11?Title_2">#REF!</definedName>
    <definedName name="T11?Title_3">#REF!</definedName>
    <definedName name="T11?Title_4">#REF!</definedName>
    <definedName name="T11?Title_5">#REF!</definedName>
    <definedName name="T11?unit?РУБ.ТНТ">#REF!</definedName>
    <definedName name="T11?unit?РУБ.ТНТ_2">#REF!</definedName>
    <definedName name="T11?unit?РУБ.ТНТ_3">#REF!</definedName>
    <definedName name="T11?unit?РУБ.ТНТ_4">#REF!</definedName>
    <definedName name="T11?unit?РУБ.ТНТ_5">#REF!</definedName>
    <definedName name="T11?unit?РУБ.ТУТ">#REF!</definedName>
    <definedName name="T11?unit?РУБ.ТУТ_2">#REF!</definedName>
    <definedName name="T11?unit?РУБ.ТУТ_3">#REF!</definedName>
    <definedName name="T11?unit?РУБ.ТУТ_4">#REF!</definedName>
    <definedName name="T11?unit?РУБ.ТУТ_5">#REF!</definedName>
    <definedName name="T11?unit?ТРУБ">#REF!</definedName>
    <definedName name="T11?unit?ТРУБ_2">#REF!</definedName>
    <definedName name="T11?unit?ТРУБ_3">#REF!</definedName>
    <definedName name="T11?unit?ТРУБ_4">#REF!</definedName>
    <definedName name="T11?unit?ТРУБ_5">#REF!</definedName>
    <definedName name="T11?unit?ТТНТ">#REF!</definedName>
    <definedName name="T11?unit?ТТНТ_2">#REF!</definedName>
    <definedName name="T11?unit?ТТНТ_3">#REF!</definedName>
    <definedName name="T11?unit?ТТНТ_4">#REF!</definedName>
    <definedName name="T11?unit?ТТНТ_5">#REF!</definedName>
    <definedName name="T11?unit?ТТУТ">#REF!</definedName>
    <definedName name="T11?unit?ТТУТ_2">#REF!</definedName>
    <definedName name="T11?unit?ТТУТ_3">#REF!</definedName>
    <definedName name="T11?unit?ТТУТ_4">#REF!</definedName>
    <definedName name="T11?unit?ТТУТ_5">#REF!</definedName>
    <definedName name="T11?unit?ЧСЛ">#REF!</definedName>
    <definedName name="T11?unit?ЧСЛ_2">#REF!</definedName>
    <definedName name="T11?unit?ЧСЛ_3">#REF!</definedName>
    <definedName name="T11?unit?ЧСЛ_4">#REF!</definedName>
    <definedName name="T11?unit?ЧСЛ_5">#REF!</definedName>
    <definedName name="T11_Copy1">#REF!</definedName>
    <definedName name="T11_Copy1_1">#REF!</definedName>
    <definedName name="T11_Copy1_2">#REF!</definedName>
    <definedName name="T11_Copy1_3">#REF!</definedName>
    <definedName name="T11_Copy1_4">#REF!</definedName>
    <definedName name="T11_Copy1_5">#REF!</definedName>
    <definedName name="T11_Copy2">'[3]11'!$A$29:$IV$29,'[3]11'!$A$25:$IV$25,'[3]11'!$A$21:$IV$21,'[3]11'!$A$17:$IV$17,'[3]11'!$A$13:$IV$13,'[3]11'!$A$9:$IV$9,'[3]11'!$A$33:$IV$33</definedName>
    <definedName name="T11_Copy2_1">'[3]11'!$A$29:$IV$29,'[3]11'!$A$25:$IV$25,'[3]11'!$A$21:$IV$21,'[3]11'!$A$17:$IV$17,'[3]11'!$A$13:$IV$13,'[3]11'!$A$9:$IV$9,'[3]11'!$A$33:$IV$33</definedName>
    <definedName name="T11_Copy2_2">'[3]11'!$A$29:$IV$29,'[3]11'!$A$25:$IV$25,'[3]11'!$A$21:$IV$21,'[3]11'!$A$17:$IV$17,'[3]11'!$A$13:$IV$13,'[3]11'!$A$9:$IV$9,'[3]11'!$A$33:$IV$33</definedName>
    <definedName name="T11_Copy2_3">'[3]11'!$A$29:$IV$29,'[3]11'!$A$25:$IV$25,'[3]11'!$A$21:$IV$21,'[3]11'!$A$17:$IV$17,'[3]11'!$A$13:$IV$13,'[3]11'!$A$9:$IV$9,'[3]11'!$A$33:$IV$33</definedName>
    <definedName name="T11_Copy2_4">'[3]11'!$A$29:$IV$29,'[3]11'!$A$25:$IV$25,'[3]11'!$A$21:$IV$21,'[3]11'!$A$17:$IV$17,'[3]11'!$A$13:$IV$13,'[3]11'!$A$9:$IV$9,'[3]11'!$A$33:$IV$33</definedName>
    <definedName name="T11_Copy2_5">'[3]11'!$A$29:$IV$29,'[3]11'!$A$25:$IV$25,'[3]11'!$A$21:$IV$21,'[3]11'!$A$17:$IV$17,'[3]11'!$A$13:$IV$13,'[3]11'!$A$9:$IV$9,'[3]11'!$A$33:$IV$33</definedName>
    <definedName name="T11_Copy3">#REF!</definedName>
    <definedName name="T11_Copy3_1">#REF!</definedName>
    <definedName name="T11_Copy3_2">#REF!</definedName>
    <definedName name="T11_Copy3_3">#REF!</definedName>
    <definedName name="T11_Copy3_4">#REF!</definedName>
    <definedName name="T11_Copy3_5">#REF!</definedName>
    <definedName name="T11_Copy4">#REF!</definedName>
    <definedName name="T11_Copy4_1">#REF!</definedName>
    <definedName name="T11_Copy4_2">#REF!</definedName>
    <definedName name="T11_Copy4_3">#REF!</definedName>
    <definedName name="T11_Copy4_4">#REF!</definedName>
    <definedName name="T11_Copy4_5">#REF!</definedName>
    <definedName name="T11_Copy5">'[3]11'!$A$53:$IV$53,'[3]11'!$A$52:$IV$52,'[3]11'!$A$51:$IV$51,'[3]11'!$A$50:$IV$50,'[3]11'!$A$49:$IV$49,'[3]11'!$A$48:$IV$48,'[3]11'!$A$54:$IV$54</definedName>
    <definedName name="T11_Copy5_1">'[3]11'!$A$53:$IV$53,'[3]11'!$A$52:$IV$52,'[3]11'!$A$51:$IV$51,'[3]11'!$A$50:$IV$50,'[3]11'!$A$49:$IV$49,'[3]11'!$A$48:$IV$48,'[3]11'!$A$54:$IV$54</definedName>
    <definedName name="T11_Copy5_2">'[3]11'!$A$53:$IV$53,'[3]11'!$A$52:$IV$52,'[3]11'!$A$51:$IV$51,'[3]11'!$A$50:$IV$50,'[3]11'!$A$49:$IV$49,'[3]11'!$A$48:$IV$48,'[3]11'!$A$54:$IV$54</definedName>
    <definedName name="T11_Copy5_3">'[3]11'!$A$53:$IV$53,'[3]11'!$A$52:$IV$52,'[3]11'!$A$51:$IV$51,'[3]11'!$A$50:$IV$50,'[3]11'!$A$49:$IV$49,'[3]11'!$A$48:$IV$48,'[3]11'!$A$54:$IV$54</definedName>
    <definedName name="T11_Copy5_4">'[3]11'!$A$53:$IV$53,'[3]11'!$A$52:$IV$52,'[3]11'!$A$51:$IV$51,'[3]11'!$A$50:$IV$50,'[3]11'!$A$49:$IV$49,'[3]11'!$A$48:$IV$48,'[3]11'!$A$54:$IV$54</definedName>
    <definedName name="T11_Copy5_5">'[3]11'!$A$53:$IV$53,'[3]11'!$A$52:$IV$52,'[3]11'!$A$51:$IV$51,'[3]11'!$A$50:$IV$50,'[3]11'!$A$49:$IV$49,'[3]11'!$A$48:$IV$48,'[3]11'!$A$54:$IV$54</definedName>
    <definedName name="T11_Copy6">#REF!</definedName>
    <definedName name="T11_Copy6_1">#REF!</definedName>
    <definedName name="T11_Copy6_2">#REF!</definedName>
    <definedName name="T11_Copy6_3">#REF!</definedName>
    <definedName name="T11_Copy6_4">#REF!</definedName>
    <definedName name="T11_Copy6_5">#REF!</definedName>
    <definedName name="T11_Copy7">#REF!</definedName>
    <definedName name="T11_Copy7_1">#REF!</definedName>
    <definedName name="T11_Copy7_2">#REF!</definedName>
    <definedName name="T11_Copy7_3">#REF!</definedName>
    <definedName name="T11_Copy7_4">#REF!</definedName>
    <definedName name="T11_Copy7_5">#REF!</definedName>
    <definedName name="T11_Copy8">#REF!</definedName>
    <definedName name="T11_Copy8_1">#REF!</definedName>
    <definedName name="T11_Copy8_2">#REF!</definedName>
    <definedName name="T11_Copy8_3">#REF!</definedName>
    <definedName name="T11_Copy8_4">#REF!</definedName>
    <definedName name="T11_Copy8_5">#REF!</definedName>
    <definedName name="T11_Name1">'[3]11'!$A$29,'[3]11'!$A$25,'[3]11'!$A$21,'[3]11'!$A$17,'[3]11'!$A$13,'[3]11'!$A$9,'[3]11'!$A$33</definedName>
    <definedName name="T11_Name2">'[3]11'!$D$29:$D$31,'[3]11'!$D$25:$D$27,'[3]11'!$D$21:$D$23,'[3]11'!$D$17:$D$19,'[3]11'!$D$13:$D$15,'[3]11'!$D$9:$D$11,'[3]11'!$D$33</definedName>
    <definedName name="T11_Name3">#REF!</definedName>
    <definedName name="T11_Name3_2">#REF!</definedName>
    <definedName name="T11_Name3_3">#REF!</definedName>
    <definedName name="T11_Name3_4">#REF!</definedName>
    <definedName name="T11_Name3_5">#REF!</definedName>
    <definedName name="T11_Name4">'[3]11'!$A$53,'[3]11'!$A$52,'[3]11'!$A$51,'[3]11'!$A$50,'[3]11'!$A$49,'[3]11'!$A$48,'[3]11'!$A$54</definedName>
    <definedName name="T11_Name5">'[3]11'!$D$53:$D$53,'[3]11'!$D$52:$D$52,'[3]11'!$D$51:$D$51,'[3]11'!$D$50:$D$50,'[3]11'!$D$49:$D$49,'[3]11'!$D$48:$D$48,'[3]11'!$D$54</definedName>
    <definedName name="T11_Name6">#REF!</definedName>
    <definedName name="T11_Name6_2">#REF!</definedName>
    <definedName name="T11_Name6_3">#REF!</definedName>
    <definedName name="T11_Name6_4">#REF!</definedName>
    <definedName name="T11_Name6_5">#REF!</definedName>
    <definedName name="T11_Name7">#REF!</definedName>
    <definedName name="T11_Name7_2">#REF!</definedName>
    <definedName name="T11_Name7_3">#REF!</definedName>
    <definedName name="T11_Name7_4">#REF!</definedName>
    <definedName name="T11_Name7_5">#REF!</definedName>
    <definedName name="T11_Name8">#REF!</definedName>
    <definedName name="T11_Name8_2">#REF!</definedName>
    <definedName name="T11_Name8_3">#REF!</definedName>
    <definedName name="T11_Name8_4">#REF!</definedName>
    <definedName name="T11_Name8_5">#REF!</definedName>
    <definedName name="T12?axis?R?ПЭ">'[3]12'!$C$19:$J$21,'[3]12'!$C$25:$J$27,'[3]12'!$C$33:$J$35,'[3]12'!$C$37:$J$39,'[3]12'!$C$43:$J$45,'[3]12'!$C$15:$J$17</definedName>
    <definedName name="T12?axis?R?ПЭ?">'[3]12'!$B$19:$B$21,'[3]12'!$B$25:$B$27,'[3]12'!$B$33:$B$35,'[3]12'!$B$37:$B$39,'[3]12'!$B$43:$B$45,'[3]12'!$B$15:$B$17</definedName>
    <definedName name="T12?Data">'[3]12'!$C$33:$J$34,'[3]12'!$C$35:$E$35,'[3]12'!$H$35:$J$35,'[3]12'!$C$37:$J$39,'[3]12'!$C$41:$E$41,'[3]12'!$H$41:$J$41,'[3]12'!$C$43:$J$45,'[3]12'!$H$47:$J$47,'[3]12'!$C$13:$E$13,P1_T12?Data</definedName>
    <definedName name="T12?Data_1">'[3]12'!$C$33:$J$34,'[3]12'!$C$35:$E$35,'[3]12'!$H$35:$J$35,'[3]12'!$C$37:$J$39,'[3]12'!$C$41:$E$41,'[3]12'!$H$41:$J$41,'[3]12'!$C$43:$J$45,'[3]12'!$H$47:$J$47,'[3]12'!$C$13:$E$13,P1_T12?Data</definedName>
    <definedName name="T12?Data_2">'[3]12'!$C$33:$J$34,'[3]12'!$C$35:$E$35,'[3]12'!$H$35:$J$35,'[3]12'!$C$37:$J$39,'[3]12'!$C$41:$E$41,'[3]12'!$H$41:$J$41,'[3]12'!$C$43:$J$45,'[3]12'!$H$47:$J$47,'[3]12'!$C$13:$E$13,P1_T12?Data</definedName>
    <definedName name="T12?Data_3">'[3]12'!$C$33:$J$34,'[3]12'!$C$35:$E$35,'[3]12'!$H$35:$J$35,'[3]12'!$C$37:$J$39,'[3]12'!$C$41:$E$41,'[3]12'!$H$41:$J$41,'[3]12'!$C$43:$J$45,'[3]12'!$H$47:$J$47,'[3]12'!$C$13:$E$13,P1_T12?Data</definedName>
    <definedName name="T12?Data_4">'[3]12'!$C$33:$J$34,'[3]12'!$C$35:$E$35,'[3]12'!$H$35:$J$35,'[3]12'!$C$37:$J$39,'[3]12'!$C$41:$E$41,'[3]12'!$H$41:$J$41,'[3]12'!$C$43:$J$45,'[3]12'!$H$47:$J$47,'[3]12'!$C$13:$E$13,P1_T12?Data</definedName>
    <definedName name="T12?Data_5">'[3]12'!$C$33:$J$34,'[3]12'!$C$35:$E$35,'[3]12'!$H$35:$J$35,'[3]12'!$C$37:$J$39,'[3]12'!$C$41:$E$41,'[3]12'!$H$41:$J$41,'[3]12'!$C$43:$J$45,'[3]12'!$H$47:$J$47,'[3]12'!$C$13:$E$13,P1_T12?Data</definedName>
    <definedName name="T12?item_ext?ВСЕГО">'[3]12'!$C$29:$J$29,'[3]12'!$C$47:$J$47</definedName>
    <definedName name="T12?item_ext?ТЭ">'[3]12'!$C$24:$J$28,'[3]12'!$C$42:$J$46</definedName>
    <definedName name="T12?item_ext?ТЭ.ВСЕГО">'[3]12'!$C$23:$J$23,'[3]12'!$C$41:$J$41</definedName>
    <definedName name="T12?item_ext?ЭЭ">'[3]12'!$C$15:$J$22,'[3]12'!$C$33:$J$40</definedName>
    <definedName name="T12?item_ext?ЭЭ.ВСЕГО">'[3]12'!$C$13:$J$13,'[3]12'!$C$31:$J$31</definedName>
    <definedName name="T12?L10">'[3]12'!$J$41,'[3]12'!$J$43:$J$45,'[3]12'!$J$47,'[3]12'!$J$13,'[3]12'!$J$15:$J$17,'[3]12'!$J$19:$J$21,'[3]12'!$J$23,'[3]12'!$J$25:$J$27,'[3]12'!$J$29,'[3]12'!$J$31,'[3]12'!$J$33:$J$35,'[3]12'!$J$37:$J$39</definedName>
    <definedName name="T12?L3">'[3]12'!$C$41,'[3]12'!$C$43:$C$45,'[3]12'!$C$13,'[3]12'!$C$15:$C$17,'[3]12'!$C$19:$C$21,'[3]12'!$C$23,'[3]12'!$C$25:$C$27,'[3]12'!$C$31,'[3]12'!$C$33:$C$35,'[3]12'!$C$37:$C$39</definedName>
    <definedName name="T12?L4">'[3]12'!$D$41,'[3]12'!$D$43:$D$45,'[3]12'!$D$13,'[3]12'!$D$15:$D$17,'[3]12'!$D$19:$D$21,'[3]12'!$D$23,'[3]12'!$D$25:$D$27,'[3]12'!$D$31,'[3]12'!$D$33:$D$35,'[3]12'!$D$37:$D$39</definedName>
    <definedName name="T12?L5">'[3]12'!$E$41,'[3]12'!$E$43:$E$45,'[3]12'!$E$13,'[3]12'!$E$15:$E$17,'[3]12'!$E$19:$E$21,'[3]12'!$E$23,'[3]12'!$E$25:$E$27,'[3]12'!$E$31,'[3]12'!$E$33:$E$35,'[3]12'!$E$37:$E$39</definedName>
    <definedName name="T12?L6">'[3]12'!$F$43:$F$45,'[3]12'!$F$15:$F$16,'[3]12'!$F$19:$F$21,'[3]12'!$F$25:$F$27,'[3]12'!$F$33:$F$34,'[3]12'!$F$37:$F$39</definedName>
    <definedName name="T12?L7">'[3]12'!$G$43:$G$45,'[3]12'!$G$15:$G$16,'[3]12'!$G$19:$G$21,'[3]12'!$G$25:$G$27,'[3]12'!$G$33:$G$34,'[3]12'!$G$37:$G$39</definedName>
    <definedName name="T12?L8">'[3]12'!$H$41,'[3]12'!$H$43:$H$45,'[3]12'!$H$47,'[3]12'!$H$13,'[3]12'!$H$15:$H$17,'[3]12'!$H$19:$H$21,'[3]12'!$H$23,'[3]12'!$H$25:$H$27,'[3]12'!$H$29,'[3]12'!$H$31,'[3]12'!$H$33:$H$35,'[3]12'!$H$37:$H$39</definedName>
    <definedName name="T12?L9">'[3]12'!$I$41,'[3]12'!$I$43:$I$45,'[3]12'!$I$47,'[3]12'!$I$13,'[3]12'!$I$15:$I$17,'[3]12'!$I$19:$I$21,'[3]12'!$I$23,'[3]12'!$I$25:$I$27,'[3]12'!$I$29,'[3]12'!$I$31,'[3]12'!$I$33:$I$35,'[3]12'!$I$37:$I$39</definedName>
    <definedName name="T12?unit?ГКАЛ.Ч">'[3]12'!$D$23:$D$28,'[3]12'!$D$41:$D$46</definedName>
    <definedName name="T12?unit?МВТ">'[3]12'!$D$13:$D$21,'[3]12'!$D$31:$D$39</definedName>
    <definedName name="T12?unit?МКВТЧ">'[3]12'!$C$13:$C$21,'[3]12'!$C$31:$C$39</definedName>
    <definedName name="T12?unit?РУБ.ГКАЛ">'[3]12'!$E$23:$E$28,'[3]12'!$G$23:$G$28,'[3]12'!$E$41:$E$46,'[3]12'!$G$41:$G$46</definedName>
    <definedName name="T12?unit?РУБ.КВТ">'[3]12'!$F$13:$F$21,'[3]12'!$F$31:$F$39</definedName>
    <definedName name="T12?unit?РУБ.ТКВТЧ">'[3]12'!$E$13:$E$21,'[3]12'!$G$13:$G$21,'[3]12'!$E$31:$E$39,'[3]12'!$G$31:$G$39</definedName>
    <definedName name="T12?unit?ТГКАЛ">'[3]12'!$C$23:$C$28,'[3]12'!$C$41:$C$46</definedName>
    <definedName name="T12?unit?ТРУБ.ГКАЛ.Ч">'[3]12'!$F$23:$F$28,'[3]12'!$F$41:$F$46</definedName>
    <definedName name="T13?Data">'[3]13'!$C$9:$E$14,'[3]13'!$D$17:$E$17,'[3]13'!$C$19:$E$24,'[3]13'!$E$7</definedName>
    <definedName name="T14?axis?R?ПЭ">'[3]14'!$C$8:$E$11,'[3]14'!$C$15:$E$18</definedName>
    <definedName name="T14?axis?R?ПЭ?">'[3]14'!$B$8:$B$11,'[3]14'!$B$15:$B$18</definedName>
    <definedName name="T14?Data">'[3]14'!$E$6,'[3]14'!$C$8:$E$11,'[3]14'!$C$13,'[3]14'!$E$13,'[3]14'!$C$15:$E$18,'[3]14'!$C$6</definedName>
    <definedName name="T14?item_ext?ВСЕГО">'[3]14'!$A$6:$E$6,'[3]14'!$A$13:$E$13</definedName>
    <definedName name="T14?L3">'[3]14'!$C$13,'[3]14'!$C$15:$C$18,'[3]14'!$C$6,'[3]14'!$C$8:$C$11</definedName>
    <definedName name="T14?L4">'[3]14'!$D$13,'[3]14'!$D$15:$D$18,'[3]14'!$D$6,'[3]14'!$D$8:$D$11</definedName>
    <definedName name="T14?L5">'[3]14'!$E$13,'[3]14'!$E$15:$E$18,'[3]14'!$E$6,'[3]14'!$E$8:$E$11</definedName>
    <definedName name="T15?axis?R?ВРАС">#REF!</definedName>
    <definedName name="T15?axis?R?ВРАС?">#REF!</definedName>
    <definedName name="T15?axis?R?ВРАС?_2">#REF!</definedName>
    <definedName name="T15?axis?R?ВРАС?_3">#REF!</definedName>
    <definedName name="T15?axis?R?ВРАС?_4">#REF!</definedName>
    <definedName name="T15?axis?R?ВРАС?_5">#REF!</definedName>
    <definedName name="T15?axis?R?ВРАС_2">#REF!</definedName>
    <definedName name="T15?axis?R?ВРАС_3">#REF!</definedName>
    <definedName name="T15?axis?R?ВРАС_4">#REF!</definedName>
    <definedName name="T15?axis?R?ВРАС_5">#REF!</definedName>
    <definedName name="T15?axis?ПРД?БАЗ">'[3]15'!$G$10:$G$62,'[3]15'!$I$10:$I$62,'[3]15'!$K$10:$K$62,'[3]15'!$M$10:$M$62,'[3]15'!$O$10:$O$62,'[3]15'!$E$10:$E$62,'[3]15'!$C$10:$C$62</definedName>
    <definedName name="T15?axis?ПРД?РЕГ">'[3]15'!$H$10:$H$62,'[3]15'!$J$10:$J$62,'[3]15'!$L$10:$L$62,'[3]15'!$N$10:$N$62,'[3]15'!$P$10:$P$62,'[3]15'!$F$10:$F$62,'[3]15'!$D$10:$D$62</definedName>
    <definedName name="T15?Data">'[3]15'!$C$26:$P$30,'[3]15'!$C$31:$H$31,'[3]15'!$C$32:$P$35,'[3]15'!$C$46:$P$47,'[3]15'!$C$49:$P$53,'[3]15'!$C$55:$P$62,'[3]15'!$C$10:$P$24</definedName>
    <definedName name="T15?item_ext?ВСЕГО">#REF!</definedName>
    <definedName name="T15?item_ext?ВСЕГО_2">#REF!</definedName>
    <definedName name="T15?item_ext?ВСЕГО_3">#REF!</definedName>
    <definedName name="T15?item_ext?ВСЕГО_4">#REF!</definedName>
    <definedName name="T15?item_ext?ВСЕГО_5">#REF!</definedName>
    <definedName name="T15?item_ext?ПРОЧЕЕ">#REF!</definedName>
    <definedName name="T15?item_ext?ПРОЧЕЕ_2">#REF!</definedName>
    <definedName name="T15?item_ext?ПРОЧЕЕ_3">#REF!</definedName>
    <definedName name="T15?item_ext?ПРОЧЕЕ_4">#REF!</definedName>
    <definedName name="T15?item_ext?ПРОЧЕЕ_5">#REF!</definedName>
    <definedName name="T15?item_ext?ПТЭ">#REF!</definedName>
    <definedName name="T15?item_ext?ПТЭ_2">#REF!</definedName>
    <definedName name="T15?item_ext?ПТЭ_3">#REF!</definedName>
    <definedName name="T15?item_ext?ПТЭ_4">#REF!</definedName>
    <definedName name="T15?item_ext?ПТЭ_5">#REF!</definedName>
    <definedName name="T15?item_ext?ПЭ">#REF!</definedName>
    <definedName name="T15?item_ext?ПЭ_2">#REF!</definedName>
    <definedName name="T15?item_ext?ПЭ_3">#REF!</definedName>
    <definedName name="T15?item_ext?ПЭ_4">#REF!</definedName>
    <definedName name="T15?item_ext?ПЭ_5">#REF!</definedName>
    <definedName name="T15?item_ext?РЕГ">#REF!</definedName>
    <definedName name="T15?item_ext?РЕГ_2">#REF!</definedName>
    <definedName name="T15?item_ext?РЕГ_3">#REF!</definedName>
    <definedName name="T15?item_ext?РЕГ_4">#REF!</definedName>
    <definedName name="T15?item_ext?РЕГ_5">#REF!</definedName>
    <definedName name="T15?item_ext?ТЭ">#REF!</definedName>
    <definedName name="T15?item_ext?ТЭ_2">#REF!</definedName>
    <definedName name="T15?item_ext?ТЭ_3">#REF!</definedName>
    <definedName name="T15?item_ext?ТЭ_4">#REF!</definedName>
    <definedName name="T15?item_ext?ТЭ_5">#REF!</definedName>
    <definedName name="T15?item_ext?ЭЭ">#REF!</definedName>
    <definedName name="T15?item_ext?ЭЭ_2">#REF!</definedName>
    <definedName name="T15?item_ext?ЭЭ_3">#REF!</definedName>
    <definedName name="T15?item_ext?ЭЭ_4">#REF!</definedName>
    <definedName name="T15?item_ext?ЭЭ_5">#REF!</definedName>
    <definedName name="T15?L1">#REF!</definedName>
    <definedName name="T15?L1_2">#REF!</definedName>
    <definedName name="T15?L1_3">#REF!</definedName>
    <definedName name="T15?L1_4">#REF!</definedName>
    <definedName name="T15?L1_5">#REF!</definedName>
    <definedName name="T15?L10">#REF!</definedName>
    <definedName name="T15?L10.1">#REF!</definedName>
    <definedName name="T15?L10.1_2">#REF!</definedName>
    <definedName name="T15?L10.1_3">#REF!</definedName>
    <definedName name="T15?L10.1_4">#REF!</definedName>
    <definedName name="T15?L10.1_5">#REF!</definedName>
    <definedName name="T15?L10_2">#REF!</definedName>
    <definedName name="T15?L10_3">#REF!</definedName>
    <definedName name="T15?L10_4">#REF!</definedName>
    <definedName name="T15?L10_5">#REF!</definedName>
    <definedName name="T15?L11">#REF!</definedName>
    <definedName name="T15?L11_2">#REF!</definedName>
    <definedName name="T15?L11_3">#REF!</definedName>
    <definedName name="T15?L11_4">#REF!</definedName>
    <definedName name="T15?L11_5">#REF!</definedName>
    <definedName name="T15?L12">#REF!</definedName>
    <definedName name="T15?L12_2">#REF!</definedName>
    <definedName name="T15?L12_3">#REF!</definedName>
    <definedName name="T15?L12_4">#REF!</definedName>
    <definedName name="T15?L12_5">#REF!</definedName>
    <definedName name="T15?L13">#REF!</definedName>
    <definedName name="T15?L13.1">#REF!</definedName>
    <definedName name="T15?L13.1.1">#REF!</definedName>
    <definedName name="T15?L13.1.1_2">#REF!</definedName>
    <definedName name="T15?L13.1.1_3">#REF!</definedName>
    <definedName name="T15?L13.1.1_4">#REF!</definedName>
    <definedName name="T15?L13.1.1_5">#REF!</definedName>
    <definedName name="T15?L13.1.2">#REF!</definedName>
    <definedName name="T15?L13.1.2_2">#REF!</definedName>
    <definedName name="T15?L13.1.2_3">#REF!</definedName>
    <definedName name="T15?L13.1.2_4">#REF!</definedName>
    <definedName name="T15?L13.1.2_5">#REF!</definedName>
    <definedName name="T15?L13.1.3">#REF!</definedName>
    <definedName name="T15?L13.1.3_2">#REF!</definedName>
    <definedName name="T15?L13.1.3_3">#REF!</definedName>
    <definedName name="T15?L13.1.3_4">#REF!</definedName>
    <definedName name="T15?L13.1.3_5">#REF!</definedName>
    <definedName name="T15?L13.1_2">#REF!</definedName>
    <definedName name="T15?L13.1_3">#REF!</definedName>
    <definedName name="T15?L13.1_4">#REF!</definedName>
    <definedName name="T15?L13.1_5">#REF!</definedName>
    <definedName name="T15?L13.2">#REF!</definedName>
    <definedName name="T15?L13.2.1">#REF!</definedName>
    <definedName name="T15?L13.2.1_2">#REF!</definedName>
    <definedName name="T15?L13.2.1_3">#REF!</definedName>
    <definedName name="T15?L13.2.1_4">#REF!</definedName>
    <definedName name="T15?L13.2.1_5">#REF!</definedName>
    <definedName name="T15?L13.2.3">#REF!</definedName>
    <definedName name="T15?L13.2.3_2">#REF!</definedName>
    <definedName name="T15?L13.2.3_3">#REF!</definedName>
    <definedName name="T15?L13.2.3_4">#REF!</definedName>
    <definedName name="T15?L13.2.3_5">#REF!</definedName>
    <definedName name="T15?L13.2_2">#REF!</definedName>
    <definedName name="T15?L13.2_3">#REF!</definedName>
    <definedName name="T15?L13.2_4">#REF!</definedName>
    <definedName name="T15?L13.2_5">#REF!</definedName>
    <definedName name="T15?L13.3">#REF!</definedName>
    <definedName name="T15?L13.3_2">#REF!</definedName>
    <definedName name="T15?L13.3_3">#REF!</definedName>
    <definedName name="T15?L13.3_4">#REF!</definedName>
    <definedName name="T15?L13.3_5">#REF!</definedName>
    <definedName name="T15?L13_2">#REF!</definedName>
    <definedName name="T15?L13_3">#REF!</definedName>
    <definedName name="T15?L13_4">#REF!</definedName>
    <definedName name="T15?L13_5">#REF!</definedName>
    <definedName name="T15?L2">#REF!</definedName>
    <definedName name="T15?L2.1">#REF!</definedName>
    <definedName name="T15?L2.1_2">#REF!</definedName>
    <definedName name="T15?L2.1_3">#REF!</definedName>
    <definedName name="T15?L2.1_4">#REF!</definedName>
    <definedName name="T15?L2.1_5">#REF!</definedName>
    <definedName name="T15?L2_2">#REF!</definedName>
    <definedName name="T15?L2_3">#REF!</definedName>
    <definedName name="T15?L2_4">#REF!</definedName>
    <definedName name="T15?L2_5">#REF!</definedName>
    <definedName name="T15?L3">#REF!</definedName>
    <definedName name="T15?L3.1">#REF!</definedName>
    <definedName name="T15?L3.1_2">#REF!</definedName>
    <definedName name="T15?L3.1_3">#REF!</definedName>
    <definedName name="T15?L3.1_4">#REF!</definedName>
    <definedName name="T15?L3.1_5">#REF!</definedName>
    <definedName name="T15?L3_2">#REF!</definedName>
    <definedName name="T15?L3_3">#REF!</definedName>
    <definedName name="T15?L3_4">#REF!</definedName>
    <definedName name="T15?L3_5">#REF!</definedName>
    <definedName name="T15?L4">#REF!</definedName>
    <definedName name="T15?L4_2">#REF!</definedName>
    <definedName name="T15?L4_3">#REF!</definedName>
    <definedName name="T15?L4_4">#REF!</definedName>
    <definedName name="T15?L4_5">#REF!</definedName>
    <definedName name="T15?L5">#REF!</definedName>
    <definedName name="T15?L5.1">#REF!</definedName>
    <definedName name="T15?L5.1_2">#REF!</definedName>
    <definedName name="T15?L5.1_3">#REF!</definedName>
    <definedName name="T15?L5.1_4">#REF!</definedName>
    <definedName name="T15?L5.1_5">#REF!</definedName>
    <definedName name="T15?L5.2">#REF!</definedName>
    <definedName name="T15?L5.2_2">#REF!</definedName>
    <definedName name="T15?L5.2_3">#REF!</definedName>
    <definedName name="T15?L5.2_4">#REF!</definedName>
    <definedName name="T15?L5.2_5">#REF!</definedName>
    <definedName name="T15?L5_2">#REF!</definedName>
    <definedName name="T15?L5_3">#REF!</definedName>
    <definedName name="T15?L5_4">#REF!</definedName>
    <definedName name="T15?L5_5">#REF!</definedName>
    <definedName name="T15?L6">#REF!</definedName>
    <definedName name="T15?L6.1">#REF!</definedName>
    <definedName name="T15?L6.1_2">#REF!</definedName>
    <definedName name="T15?L6.1_3">#REF!</definedName>
    <definedName name="T15?L6.1_4">#REF!</definedName>
    <definedName name="T15?L6.1_5">#REF!</definedName>
    <definedName name="T15?L6_2">#REF!</definedName>
    <definedName name="T15?L6_3">#REF!</definedName>
    <definedName name="T15?L6_4">#REF!</definedName>
    <definedName name="T15?L6_5">#REF!</definedName>
    <definedName name="T15?L7">#REF!</definedName>
    <definedName name="T15?L7.1">#REF!</definedName>
    <definedName name="T15?L7.1_2">#REF!</definedName>
    <definedName name="T15?L7.1_3">#REF!</definedName>
    <definedName name="T15?L7.1_4">#REF!</definedName>
    <definedName name="T15?L7.1_5">#REF!</definedName>
    <definedName name="T15?L7_2">#REF!</definedName>
    <definedName name="T15?L7_3">#REF!</definedName>
    <definedName name="T15?L7_4">#REF!</definedName>
    <definedName name="T15?L7_5">#REF!</definedName>
    <definedName name="T15?L8">#REF!</definedName>
    <definedName name="T15?L8_2">#REF!</definedName>
    <definedName name="T15?L8_3">#REF!</definedName>
    <definedName name="T15?L8_4">#REF!</definedName>
    <definedName name="T15?L8_5">#REF!</definedName>
    <definedName name="T15?L9">#REF!</definedName>
    <definedName name="T15?L9.1">#REF!</definedName>
    <definedName name="T15?L9.1_2">#REF!</definedName>
    <definedName name="T15?L9.1_3">#REF!</definedName>
    <definedName name="T15?L9.1_4">#REF!</definedName>
    <definedName name="T15?L9.1_5">#REF!</definedName>
    <definedName name="T15?L9.2">#REF!</definedName>
    <definedName name="T15?L9.2_2">#REF!</definedName>
    <definedName name="T15?L9.2_3">#REF!</definedName>
    <definedName name="T15?L9.2_4">#REF!</definedName>
    <definedName name="T15?L9.2_5">#REF!</definedName>
    <definedName name="T15?L9.3">#REF!</definedName>
    <definedName name="T15?L9.3_2">#REF!</definedName>
    <definedName name="T15?L9.3_3">#REF!</definedName>
    <definedName name="T15?L9.3_4">#REF!</definedName>
    <definedName name="T15?L9.3_5">#REF!</definedName>
    <definedName name="T15?L9.4">#REF!</definedName>
    <definedName name="T15?L9.4_2">#REF!</definedName>
    <definedName name="T15?L9.4_3">#REF!</definedName>
    <definedName name="T15?L9.4_4">#REF!</definedName>
    <definedName name="T15?L9.4_5">#REF!</definedName>
    <definedName name="T15?L9.5">#REF!</definedName>
    <definedName name="T15?L9.5_2">#REF!</definedName>
    <definedName name="T15?L9.5_3">#REF!</definedName>
    <definedName name="T15?L9.5_4">#REF!</definedName>
    <definedName name="T15?L9.5_5">#REF!</definedName>
    <definedName name="T15?L9.6">#REF!</definedName>
    <definedName name="T15?L9.6_2">#REF!</definedName>
    <definedName name="T15?L9.6_3">#REF!</definedName>
    <definedName name="T15?L9.6_4">#REF!</definedName>
    <definedName name="T15?L9.6_5">#REF!</definedName>
    <definedName name="T15?L9.7">#REF!</definedName>
    <definedName name="T15?L9.7.1">#REF!</definedName>
    <definedName name="T15?L9.7.1_2">#REF!</definedName>
    <definedName name="T15?L9.7.1_3">#REF!</definedName>
    <definedName name="T15?L9.7.1_4">#REF!</definedName>
    <definedName name="T15?L9.7.1_5">#REF!</definedName>
    <definedName name="T15?L9.7.2">#REF!</definedName>
    <definedName name="T15?L9.7.2_2">#REF!</definedName>
    <definedName name="T15?L9.7.2_3">#REF!</definedName>
    <definedName name="T15?L9.7.2_4">#REF!</definedName>
    <definedName name="T15?L9.7.2_5">#REF!</definedName>
    <definedName name="T15?L9.7_2">#REF!</definedName>
    <definedName name="T15?L9.7_3">#REF!</definedName>
    <definedName name="T15?L9.7_4">#REF!</definedName>
    <definedName name="T15?L9.7_5">#REF!</definedName>
    <definedName name="T15?L9.8">#REF!</definedName>
    <definedName name="T15?L9.8.1">#REF!</definedName>
    <definedName name="T15?L9.8.1_2">#REF!</definedName>
    <definedName name="T15?L9.8.1_3">#REF!</definedName>
    <definedName name="T15?L9.8.1_4">#REF!</definedName>
    <definedName name="T15?L9.8.1_5">#REF!</definedName>
    <definedName name="T15?L9.8_2">#REF!</definedName>
    <definedName name="T15?L9.8_3">#REF!</definedName>
    <definedName name="T15?L9.8_4">#REF!</definedName>
    <definedName name="T15?L9.8_5">#REF!</definedName>
    <definedName name="T15?L9_2">#REF!</definedName>
    <definedName name="T15?L9_3">#REF!</definedName>
    <definedName name="T15?L9_4">#REF!</definedName>
    <definedName name="T15?L9_5">#REF!</definedName>
    <definedName name="T15?Name">#REF!</definedName>
    <definedName name="T15?Name_2">#REF!</definedName>
    <definedName name="T15?Name_3">#REF!</definedName>
    <definedName name="T15?Name_4">#REF!</definedName>
    <definedName name="T15?Name_5">#REF!</definedName>
    <definedName name="T15?Table">#REF!</definedName>
    <definedName name="T15?Table_2">#REF!</definedName>
    <definedName name="T15?Table_3">#REF!</definedName>
    <definedName name="T15?Table_4">#REF!</definedName>
    <definedName name="T15?Table_5">#REF!</definedName>
    <definedName name="T15?Title">#REF!</definedName>
    <definedName name="T15?Title_2">#REF!</definedName>
    <definedName name="T15?Title_3">#REF!</definedName>
    <definedName name="T15?Title_4">#REF!</definedName>
    <definedName name="T15?Title_5">#REF!</definedName>
    <definedName name="T15?unit?ТРУБ">#REF!</definedName>
    <definedName name="T15?unit?ТРУБ_2">#REF!</definedName>
    <definedName name="T15?unit?ТРУБ_3">#REF!</definedName>
    <definedName name="T15?unit?ТРУБ_4">#REF!</definedName>
    <definedName name="T15?unit?ТРУБ_5">#REF!</definedName>
    <definedName name="T15_Copy">#REF!</definedName>
    <definedName name="T15_Copy_1">#REF!</definedName>
    <definedName name="T15_Copy_2">#REF!</definedName>
    <definedName name="T15_Copy_3">#REF!</definedName>
    <definedName name="T15_Copy_4">#REF!</definedName>
    <definedName name="T15_Copy_5">#REF!</definedName>
    <definedName name="T15_Name">#REF!</definedName>
    <definedName name="T15_Name_2">#REF!</definedName>
    <definedName name="T15_Name_3">#REF!</definedName>
    <definedName name="T15_Name_4">#REF!</definedName>
    <definedName name="T15_Name_5">#REF!</definedName>
    <definedName name="T16?axis?ПРД?БАЗ">'[3]16'!$F$7:$F$50,'[3]16'!$H$7:$H$50,'[3]16'!$J$7:$J$50,'[3]16'!$L$7:$L$50,'[3]16'!$D$7:$D$50</definedName>
    <definedName name="T16?axis?ПРД?РЕГ">'[3]16'!$G$7:$G$50,'[3]16'!$I$7:$I$50,'[3]16'!$K$7:$K$50,'[3]16'!$M$7:$M$50,'[3]16'!$E$7:$E$50</definedName>
    <definedName name="T16?Data">'[3]16'!$D$26:$M$27,'[3]16'!$D$32:$M$34,'[3]16'!$D$10:$M$15,'[3]16'!$D$17:$M$18,'[3]16'!$D$20:$M$21,'[3]16'!$D$23:$M$24,'[3]16'!$D$36:$M$38,'[3]16'!$D$40:$M$44,'[3]16'!$D$46:$M$50,'[3]16'!$D$7:$M$8</definedName>
    <definedName name="T16?item_ext?ВСЕГО">'[36]16'!$D$7:$E$50</definedName>
    <definedName name="T16?item_ext?ПТЭ">'[36]16'!$L$7:$M$50</definedName>
    <definedName name="T16?item_ext?ПЭ">'[36]16'!$J$7:$K$50</definedName>
    <definedName name="T16?item_ext?ТЭ">'[36]16'!$H$7:$I$50</definedName>
    <definedName name="T16?item_ext?ЭЭ">'[36]16'!$F$7:$G$50</definedName>
    <definedName name="T16?L1">'[36]16'!$D$7:$M$7</definedName>
    <definedName name="T16?L1.1">'[36]16'!$D$8:$M$8</definedName>
    <definedName name="T16?L2.1">'[36]16'!$D$10:$M$10</definedName>
    <definedName name="T16?L2.10.1">'[36]16'!$D$26:$M$26</definedName>
    <definedName name="T16?L2.10.2">'[36]16'!$D$27:$M$27</definedName>
    <definedName name="T16?L2.11.1">'[36]16'!$D$32:$M$32</definedName>
    <definedName name="T16?L2.11.2">'[36]16'!$D$33:$M$33</definedName>
    <definedName name="T16?L2.12">'[36]16'!$D$34:$M$34</definedName>
    <definedName name="T16?L2.2">'[36]16'!$D$11:$M$11</definedName>
    <definedName name="T16?L2.3">'[36]16'!$D$12:$M$12</definedName>
    <definedName name="T16?L2.4">'[36]16'!$D$13:$M$13</definedName>
    <definedName name="T16?L2.5">'[36]16'!$D$14:$M$14</definedName>
    <definedName name="T16?L2.6">'[36]16'!$D$15:$M$15</definedName>
    <definedName name="T16?L2.7.1">'[36]16'!$D$17:$M$17</definedName>
    <definedName name="T16?L2.7.2">'[36]16'!$D$18:$M$18</definedName>
    <definedName name="T16?L2.8.1">'[36]16'!$D$20:$M$20</definedName>
    <definedName name="T16?L2.8.2">'[36]16'!$D$21:$M$21</definedName>
    <definedName name="T16?L2.9.1">'[36]16'!$D$23:$M$23</definedName>
    <definedName name="T16?L2.9.2">'[36]16'!$D$24:$M$24</definedName>
    <definedName name="T16?L3.1">'[36]16'!$D$36:$M$36</definedName>
    <definedName name="T16?L3.2">'[36]16'!$D$37:$M$37</definedName>
    <definedName name="T16?L3.3">'[36]16'!$D$38:$M$38</definedName>
    <definedName name="T16?L4.1">'[36]16'!$D$40:$M$40</definedName>
    <definedName name="T16?L4.2">'[36]16'!$D$41:$M$41</definedName>
    <definedName name="T16?L4.3">'[36]16'!$D$42:$M$42</definedName>
    <definedName name="T16?L4.4">'[36]16'!$D$43:$M$43</definedName>
    <definedName name="T16?L4.5">'[36]16'!$D$44:$M$44</definedName>
    <definedName name="T16?L5.1">'[36]16'!$D$46:$M$46</definedName>
    <definedName name="T16?L5.2">'[36]16'!$D$47:$M$47</definedName>
    <definedName name="T16?L5.3">'[36]16'!$D$48:$M$48</definedName>
    <definedName name="T16?L6">'[36]16'!$D$49:$M$49</definedName>
    <definedName name="T16?L7">'[36]16'!$D$50:$M$50</definedName>
    <definedName name="T16?Name">'[36]16'!$M$1</definedName>
    <definedName name="T16?Table">'[36]16'!$A$3:$M$50</definedName>
    <definedName name="T16?Title">'[36]16'!$A$2:$M$2</definedName>
    <definedName name="T16?unit?ПРЦ">'[3]16'!$D$20:$M$20,'[3]16'!$D$23:$M$23,'[3]16'!$D$26:$M$26,'[3]16'!$D$32:$M$32,'[3]16'!$D$17:$M$17</definedName>
    <definedName name="T16?unit?РУБ.ЧЕЛ">'[3]16'!$D$15:$M$15,'[3]16'!$D$18:$M$18,'[3]16'!$D$21:$M$21,'[3]16'!$D$24:$M$24,'[3]16'!$D$27:$M$27,'[3]16'!$D$33:$M$34,'[3]16'!$D$41:$M$41,'[3]16'!$D$47:$M$47,'[3]16'!$D$50:$M$50,'[3]16'!$D$10:$M$10</definedName>
    <definedName name="T16?unit?ТРУБ">'[3]16'!$D$42:$M$44,'[3]16'!$D$48:$M$49,'[3]16'!$D$36:$M$38</definedName>
    <definedName name="T16?unit?ЧЕЛ">'[3]16'!$D$40:$M$40,'[3]16'!$D$46:$M$46,'[3]16'!$D$7:$M$8</definedName>
    <definedName name="T16?unit?ЧСЛ">'[36]16'!$D$11:$M$14</definedName>
    <definedName name="T17?axis?ПРД?БАЗ">'[3]17'!$E$7:$E$12,'[3]17'!$G$7:$G$12,'[3]17'!$I$7:$I$12,'[3]17'!$K$7:$K$12,'[3]17'!$C$7:$C$12</definedName>
    <definedName name="T17?axis?ПРД?РЕГ">'[3]17'!$F$7:$F$12,'[3]17'!$H$7:$H$12,'[3]17'!$J$7:$J$12,'[3]17'!$L$7:$L$12,'[3]17'!$D$7:$D$12</definedName>
    <definedName name="T17?Data">#REF!</definedName>
    <definedName name="T17?Data_2">#REF!</definedName>
    <definedName name="T17?Data_3">#REF!</definedName>
    <definedName name="T17?Data_4">#REF!</definedName>
    <definedName name="T17?Data_5">#REF!</definedName>
    <definedName name="T17?item_ext?ВСЕГО">#REF!</definedName>
    <definedName name="T17?item_ext?ВСЕГО_2">#REF!</definedName>
    <definedName name="T17?item_ext?ВСЕГО_3">#REF!</definedName>
    <definedName name="T17?item_ext?ВСЕГО_4">#REF!</definedName>
    <definedName name="T17?item_ext?ВСЕГО_5">#REF!</definedName>
    <definedName name="T17?item_ext?ПТЭ">#REF!</definedName>
    <definedName name="T17?item_ext?ПТЭ_2">#REF!</definedName>
    <definedName name="T17?item_ext?ПТЭ_3">#REF!</definedName>
    <definedName name="T17?item_ext?ПТЭ_4">#REF!</definedName>
    <definedName name="T17?item_ext?ПТЭ_5">#REF!</definedName>
    <definedName name="T17?item_ext?ПЭ">#REF!</definedName>
    <definedName name="T17?item_ext?ПЭ_2">#REF!</definedName>
    <definedName name="T17?item_ext?ПЭ_3">#REF!</definedName>
    <definedName name="T17?item_ext?ПЭ_4">#REF!</definedName>
    <definedName name="T17?item_ext?ПЭ_5">#REF!</definedName>
    <definedName name="T17?item_ext?ТЭ">#REF!</definedName>
    <definedName name="T17?item_ext?ТЭ_2">#REF!</definedName>
    <definedName name="T17?item_ext?ТЭ_3">#REF!</definedName>
    <definedName name="T17?item_ext?ТЭ_4">#REF!</definedName>
    <definedName name="T17?item_ext?ТЭ_5">#REF!</definedName>
    <definedName name="T17?item_ext?ЭЭ">#REF!</definedName>
    <definedName name="T17?item_ext?ЭЭ_2">#REF!</definedName>
    <definedName name="T17?item_ext?ЭЭ_3">#REF!</definedName>
    <definedName name="T17?item_ext?ЭЭ_4">#REF!</definedName>
    <definedName name="T17?item_ext?ЭЭ_5">#REF!</definedName>
    <definedName name="T17?L1">#REF!</definedName>
    <definedName name="T17?L1_2">#REF!</definedName>
    <definedName name="T17?L1_3">#REF!</definedName>
    <definedName name="T17?L1_4">#REF!</definedName>
    <definedName name="T17?L1_5">#REF!</definedName>
    <definedName name="T17?L2">#REF!</definedName>
    <definedName name="T17?L2_2">#REF!</definedName>
    <definedName name="T17?L2_3">#REF!</definedName>
    <definedName name="T17?L2_4">#REF!</definedName>
    <definedName name="T17?L2_5">#REF!</definedName>
    <definedName name="T17?L3">#REF!</definedName>
    <definedName name="T17?L3_2">#REF!</definedName>
    <definedName name="T17?L3_3">#REF!</definedName>
    <definedName name="T17?L3_4">#REF!</definedName>
    <definedName name="T17?L3_5">#REF!</definedName>
    <definedName name="T17?L4">#REF!</definedName>
    <definedName name="T17?L4_2">#REF!</definedName>
    <definedName name="T17?L4_3">#REF!</definedName>
    <definedName name="T17?L4_4">#REF!</definedName>
    <definedName name="T17?L4_5">#REF!</definedName>
    <definedName name="T17?L5">#REF!</definedName>
    <definedName name="T17?L5_2">#REF!</definedName>
    <definedName name="T17?L5_3">#REF!</definedName>
    <definedName name="T17?L5_4">#REF!</definedName>
    <definedName name="T17?L5_5">#REF!</definedName>
    <definedName name="T17?L6">#REF!</definedName>
    <definedName name="T17?L6_2">#REF!</definedName>
    <definedName name="T17?L6_3">#REF!</definedName>
    <definedName name="T17?L6_4">#REF!</definedName>
    <definedName name="T17?L6_5">#REF!</definedName>
    <definedName name="T17?Name">#REF!</definedName>
    <definedName name="T17?Name_2">#REF!</definedName>
    <definedName name="T17?Name_3">#REF!</definedName>
    <definedName name="T17?Name_4">#REF!</definedName>
    <definedName name="T17?Name_5">#REF!</definedName>
    <definedName name="T17?Table">#REF!</definedName>
    <definedName name="T17?Table_2">#REF!</definedName>
    <definedName name="T17?Table_3">#REF!</definedName>
    <definedName name="T17?Table_4">#REF!</definedName>
    <definedName name="T17?Table_5">#REF!</definedName>
    <definedName name="T17?Title">#REF!</definedName>
    <definedName name="T17?Title_2">#REF!</definedName>
    <definedName name="T17?Title_3">#REF!</definedName>
    <definedName name="T17?Title_4">#REF!</definedName>
    <definedName name="T17?Title_5">#REF!</definedName>
    <definedName name="T17?unit?ПРЦ">#REF!</definedName>
    <definedName name="T17?unit?ПРЦ_2">#REF!</definedName>
    <definedName name="T17?unit?ПРЦ_3">#REF!</definedName>
    <definedName name="T17?unit?ПРЦ_4">#REF!</definedName>
    <definedName name="T17?unit?ПРЦ_5">#REF!</definedName>
    <definedName name="T17?unit?ТРУБ">'[3]17'!$C$7:$L$10,'[3]17'!$C$12:$L$12</definedName>
    <definedName name="T18.1?axis?R?ВРАС">'[3]18.1'!$C$28:$Y$30,'[3]18.1'!$C$34:$Y$35</definedName>
    <definedName name="T18.1?axis?R?ВРАС?">'[3]18.1'!$B$28:$B$30,'[3]18.1'!$B$34:$B$35</definedName>
    <definedName name="T18.1?axis?ПРД?БАЗ">'[3]18.1'!$F$8:$F$50,'[3]18.1'!$C$8:$C$50,'[3]18.1'!$X$8:$X$50,P1_T18.1?axis?ПРД?БАЗ</definedName>
    <definedName name="T18.1?axis?ПРД?БАЗ_1">#N/A</definedName>
    <definedName name="T18.1?axis?ПРД?БАЗ_2">#N/A</definedName>
    <definedName name="T18.1?axis?ПРД?БАЗ_3">#N/A</definedName>
    <definedName name="T18.1?axis?ПРД?БАЗ_4">#N/A</definedName>
    <definedName name="T18.1?axis?ПРД?БАЗ_5">#N/A</definedName>
    <definedName name="T18.1?axis?ПРД?РЕГ">'[3]18.1'!$G$8:$G$50,'[3]18.1'!$D$8:$D$50,'[3]18.1'!$Y$8:$Y$50,P1_T18.1?axis?ПРД?РЕГ</definedName>
    <definedName name="T18.1?axis?ПРД?РЕГ_1">#N/A</definedName>
    <definedName name="T18.1?axis?ПРД?РЕГ_2">#N/A</definedName>
    <definedName name="T18.1?axis?ПРД?РЕГ_3">#N/A</definedName>
    <definedName name="T18.1?axis?ПРД?РЕГ_4">#N/A</definedName>
    <definedName name="T18.1?axis?ПРД?РЕГ_5">#N/A</definedName>
    <definedName name="T18.1?Data">P1_T18.1?Data,P2_T18.1?Data</definedName>
    <definedName name="T18.1?Data_1">#N/A</definedName>
    <definedName name="T18.1?Data_2">#N/A</definedName>
    <definedName name="T18.1?Data_3">#N/A</definedName>
    <definedName name="T18.1?Data_4">#N/A</definedName>
    <definedName name="T18.1?Data_5">#N/A</definedName>
    <definedName name="T18.1?L1">'[3]18.1'!$C$8:$D$8,'[3]18.1'!$F$8:$Y$8</definedName>
    <definedName name="T18.1?L10">'[3]18.1'!$C$37:$D$37,'[3]18.1'!$F$37:$Y$37</definedName>
    <definedName name="T18.1?L11">'[3]18.1'!$C$38:$D$38,'[3]18.1'!$F$38:$Y$38</definedName>
    <definedName name="T18.1?L12">'[3]18.1'!$C$39:$D$39,'[3]18.1'!$F$39:$Y$39</definedName>
    <definedName name="T18.1?L13">'[3]18.1'!$C$40:$D$40,'[3]18.1'!$F$40:$Y$40</definedName>
    <definedName name="T18.1?L14">'[3]18.1'!$C$41:$D$41,'[3]18.1'!$F$41:$Y$41</definedName>
    <definedName name="T18.1?L15">'[3]18.1'!$C$42:$D$42,'[3]18.1'!$F$42:$Y$42</definedName>
    <definedName name="T18.1?L15.1">'[3]18.1'!$C$44:$D$44,'[3]18.1'!$F$44:$Y$44</definedName>
    <definedName name="T18.1?L15.1.1">'[3]18.1'!$C$46:$D$46,'[3]18.1'!$F$46:$Y$46</definedName>
    <definedName name="T18.1?L15.1.2">'[3]18.1'!$C$47:$D$47,'[3]18.1'!$F$47:$Y$47</definedName>
    <definedName name="T18.1?L16">'[3]18.1'!$C$48:$D$48,'[3]18.1'!$F$48:$Y$48</definedName>
    <definedName name="T18.1?L16.1">'[3]18.1'!$C$50:$D$50,'[3]18.1'!$F$50:$Y$50</definedName>
    <definedName name="T18.1?L2">'[3]18.1'!$C$9:$D$9,'[3]18.1'!$F$9:$Y$9</definedName>
    <definedName name="T18.1?L3">'[3]18.1'!$C$10:$D$10,'[3]18.1'!$F$10:$Y$10</definedName>
    <definedName name="T18.1?L4">'[3]18.1'!$C$11:$D$11,'[3]18.1'!$F$11:$Y$11</definedName>
    <definedName name="T18.1?L5">'[3]18.1'!$C$12:$D$12,'[3]18.1'!$F$12:$Y$12</definedName>
    <definedName name="T18.1?L6">'[3]18.1'!$C$13:$D$13,'[3]18.1'!$F$13:$Y$13</definedName>
    <definedName name="T18.1?L6.1">'[3]18.1'!$C$15:$D$15,'[3]18.1'!$F$15:$Y$15</definedName>
    <definedName name="T18.1?L6.2">'[3]18.1'!$C$16:$D$16,'[3]18.1'!$F$16:$Y$16</definedName>
    <definedName name="T18.1?L6.3">'[3]18.1'!$C$17:$D$17,'[3]18.1'!$F$17:$Y$17</definedName>
    <definedName name="T18.1?L7">'[3]18.1'!$C$18:$D$18,'[3]18.1'!$F$18:$Y$18</definedName>
    <definedName name="T18.1?L8">'[3]18.1'!$C$19:$D$19,'[3]18.1'!$F$19:$Y$19</definedName>
    <definedName name="T18.1?L9">'[3]18.1'!$C$20:$D$20,'[3]18.1'!$F$20:$Y$20</definedName>
    <definedName name="T18.1?L9.1">'[3]18.1'!$C$22:$D$22,'[3]18.1'!$F$22:$Y$22</definedName>
    <definedName name="T18.1?L9.2">'[3]18.1'!$C$23:$D$23,'[3]18.1'!$F$23:$Y$23</definedName>
    <definedName name="T18.1?L9.3">'[3]18.1'!$C$24:$D$24,'[3]18.1'!$F$24:$Y$24</definedName>
    <definedName name="T18.1?L9.4">'[3]18.1'!$C$25:$D$25,'[3]18.1'!$F$25:$Y$25</definedName>
    <definedName name="T18.1?L9.5">'[3]18.1'!$C$26:$D$26,'[3]18.1'!$F$26:$Y$26</definedName>
    <definedName name="T18.1?L9.5.x">'[3]18.1'!$C$28:$D$30,'[3]18.1'!$F$28:$Y$30</definedName>
    <definedName name="T18.1?L9.6">'[3]18.1'!$C$32:$D$32,'[3]18.1'!$F$32:$Y$32</definedName>
    <definedName name="T18.1?L9.6.x">'[3]18.1'!$C$34:$D$35,'[3]18.1'!$F$34:$Y$35</definedName>
    <definedName name="T18.2?axis?R?ВРАС">'[3]18.2'!$C$31:$F$33,'[3]18.2'!$C$37:$F$38</definedName>
    <definedName name="T18.2?axis?R?ВРАС?">'[3]18.2'!$B$31:$B$33,'[3]18.2'!$B$37:$B$38</definedName>
    <definedName name="T18.2?axis?R?НАП">'[3]18.2'!$C$44:$F$47,'[3]18.2'!$C$15:$F$18</definedName>
    <definedName name="T18.2?axis?R?НАП?">'[3]18.2'!$B$15:$B$18,'[3]18.2'!$B$44:$B$47</definedName>
    <definedName name="T18.2?Data">'[3]18.2'!$C$52:$F$53,'[3]18.2'!$C$9:$F$12,'[3]18.2'!$C$14:$F$23,'[3]18.2'!$C$25:$F$29,'[3]18.2'!$C$31:$F$33,'[3]18.2'!$C$35:$F$35,'[3]18.2'!$C$37:$F$38,'[3]18.2'!$C$40:$F$42,'[3]18.2'!$C$44:$F$50</definedName>
    <definedName name="T18.2?item_ext?ВСЕГО">'[3]18.2'!$C$9:$C$53,'[3]18.2'!$E$9:$E$53</definedName>
    <definedName name="T18.2?item_ext?СБЫТ">'[3]18.2'!$D$9:$D$53,'[3]18.2'!$F$9:$F$53</definedName>
    <definedName name="T18?axis?R?ВРАС">'[3]18'!$C$28:$D$30,'[3]18'!$C$34:$D$35</definedName>
    <definedName name="T18?axis?R?ВРАС?">'[3]18'!$B$28:$B$30,'[3]18'!$B$34:$B$35</definedName>
    <definedName name="T18?Data">'[3]18'!$C$47:$D$47,'[3]18'!$C$49:$D$52,'[3]18'!$C$54:$D$58,'[3]18'!$C$7:$D$12,'[3]18'!$C$14:$D$19,'[3]18'!$C$21:$D$26,'[3]18'!$C$28:$D$30,'[3]18'!$C$32:$D$32,'[3]18'!$C$34:$D$35,'[3]18'!$C$37:$D$45</definedName>
    <definedName name="T18_1_Name3">'[3]18.1'!$V$4,'[3]18.1'!$T$4,'[3]18.1'!$R$4,'[3]18.1'!$P$4,'[3]18.1'!$N$4,'[3]18.1'!$L$4,'[3]18.1'!$J$4,'[3]18.1'!$H$4,'[3]18.1'!$F$4,'[3]18.1'!$X$4</definedName>
    <definedName name="T19.1.1?axis?C?ПЭ">#REF!</definedName>
    <definedName name="T19.1.1?axis?C?ПЭ?">#REF!</definedName>
    <definedName name="T19.1.1?axis?C?ПЭ?_2">#REF!</definedName>
    <definedName name="T19.1.1?axis?C?ПЭ?_3">#REF!</definedName>
    <definedName name="T19.1.1?axis?C?ПЭ?_4">#REF!</definedName>
    <definedName name="T19.1.1?axis?C?ПЭ?_5">#REF!</definedName>
    <definedName name="T19.1.1?axis?C?ПЭ_2">#REF!</definedName>
    <definedName name="T19.1.1?axis?C?ПЭ_3">#REF!</definedName>
    <definedName name="T19.1.1?axis?C?ПЭ_4">#REF!</definedName>
    <definedName name="T19.1.1?axis?C?ПЭ_5">#REF!</definedName>
    <definedName name="T19.1.1?axis?C?СЦТ">#REF!</definedName>
    <definedName name="T19.1.1?axis?C?СЦТ?">#REF!</definedName>
    <definedName name="T19.1.1?axis?C?СЦТ?_2">#REF!</definedName>
    <definedName name="T19.1.1?axis?C?СЦТ?_3">#REF!</definedName>
    <definedName name="T19.1.1?axis?C?СЦТ?_4">#REF!</definedName>
    <definedName name="T19.1.1?axis?C?СЦТ?_5">#REF!</definedName>
    <definedName name="T19.1.1?axis?C?СЦТ_2">#REF!</definedName>
    <definedName name="T19.1.1?axis?C?СЦТ_3">#REF!</definedName>
    <definedName name="T19.1.1?axis?C?СЦТ_4">#REF!</definedName>
    <definedName name="T19.1.1?axis?C?СЦТ_5">#REF!</definedName>
    <definedName name="T19.1.1?axis?R?ВРАС">'[3]19.1.1'!$C$30:$AQ$32,'[3]19.1.1'!$C$42:$AQ$43</definedName>
    <definedName name="T19.1.1?axis?R?ВРАС?">'[3]19.1.1'!$B$30:$B$32,'[3]19.1.1'!$B$42:$B$43</definedName>
    <definedName name="T19.1.1?axis?ПРД?БАЗ">'[3]19.1.1'!$P$9:$P$57,'[3]19.1.1'!$N$9:$N$57,'[3]19.1.1'!$L$9:$L$57,'[3]19.1.1'!$J$9:$J$57,'[3]19.1.1'!$H$9:$H$57,'[3]19.1.1'!$F$9:$F$57,'[3]19.1.1'!$C$9:$C$57,'[3]19.1.1'!$AP$9:$AP$57</definedName>
    <definedName name="T19.1.1?axis?ПРД?РЕГ">'[3]19.1.1'!$Q$9:$Q$57,'[3]19.1.1'!$O$9:$O$57,'[3]19.1.1'!$M$9:$M$57,'[3]19.1.1'!$K$9:$K$57,'[3]19.1.1'!$I$9:$I$57,'[3]19.1.1'!$G$9:$G$57,'[3]19.1.1'!$D$9:$D$57,'[3]19.1.1'!$AQ$9:$AQ$57</definedName>
    <definedName name="T19.1.1?Data">P1_T19.1.1?Data,P2_T19.1.1?Data</definedName>
    <definedName name="T19.1.1?Data_1">#N/A</definedName>
    <definedName name="T19.1.1?Data_2">#N/A</definedName>
    <definedName name="T19.1.1?Data_3">#N/A</definedName>
    <definedName name="T19.1.1?Data_4">#N/A</definedName>
    <definedName name="T19.1.1?Data_5">#N/A</definedName>
    <definedName name="T19.1.1?L1">'[3]19.1.1'!$C$9:$D$9,'[3]19.1.1'!$F$9:$AQ$9</definedName>
    <definedName name="T19.1.1?L10">'[3]19.1.1'!$C$48:$D$48,'[3]19.1.1'!$F$48:$AQ$48</definedName>
    <definedName name="T19.1.1?L11">'[3]19.1.1'!$C$49:$D$49,'[3]19.1.1'!$F$49:$AQ$49</definedName>
    <definedName name="T19.1.1?L12">'[3]19.1.1'!$C$50:$D$50,'[3]19.1.1'!$F$50:$AQ$50</definedName>
    <definedName name="T19.1.1?L13">'[3]19.1.1'!$C$51:$D$51,'[3]19.1.1'!$F$51:$AQ$51</definedName>
    <definedName name="T19.1.1?L14">'[3]19.1.1'!$C$52:$D$52,'[3]19.1.1'!$F$52:$AQ$52</definedName>
    <definedName name="T19.1.1?L14.1">'[3]19.1.1'!$C$54:$D$54,'[3]19.1.1'!$F$54:$AQ$54</definedName>
    <definedName name="T19.1.1?L15">'[3]19.1.1'!$C$55:$D$55,'[3]19.1.1'!$F$55:$AQ$55</definedName>
    <definedName name="T19.1.1?L15.1">'[3]19.1.1'!$C$57:$D$57,'[3]19.1.1'!$F$57:$AQ$57</definedName>
    <definedName name="T19.1.1?L2">'[3]19.1.1'!$C$10:$D$10,'[3]19.1.1'!$F$10:$AQ$10</definedName>
    <definedName name="T19.1.1?L3">'[3]19.1.1'!$C$11:$D$11,'[3]19.1.1'!$F$11:$AQ$11</definedName>
    <definedName name="T19.1.1?L4">'[3]19.1.1'!$C$12:$D$12,'[3]19.1.1'!$F$12:$AQ$12</definedName>
    <definedName name="T19.1.1?L5">'[3]19.1.1'!$C$13:$D$13,'[3]19.1.1'!$F$13:$AQ$13</definedName>
    <definedName name="T19.1.1?L6">'[3]19.1.1'!$C$14:$D$14,'[3]19.1.1'!$F$14:$AQ$14</definedName>
    <definedName name="T19.1.1?L6.1">'[3]19.1.1'!$C$16:$D$16,'[3]19.1.1'!$F$16:$AQ$16</definedName>
    <definedName name="T19.1.1?L6.2">'[3]19.1.1'!$C$17:$D$17,'[3]19.1.1'!$F$17:$AQ$17</definedName>
    <definedName name="T19.1.1?L6.3">'[3]19.1.1'!$C$18:$D$18,'[3]19.1.1'!$F$18:$AQ$18</definedName>
    <definedName name="T19.1.1?L7">'[3]19.1.1'!$C$19:$D$19,'[3]19.1.1'!$F$19:$AQ$19</definedName>
    <definedName name="T19.1.1?L8">'[3]19.1.1'!$C$20:$D$20,'[3]19.1.1'!$F$20:$AQ$20</definedName>
    <definedName name="T19.1.1?L9">'[3]19.1.1'!$C$21:$D$21,'[3]19.1.1'!$F$21:$AQ$21</definedName>
    <definedName name="T19.1.1?L9.1">'[3]19.1.1'!$C$23:$D$23,'[3]19.1.1'!$F$23:$AQ$23</definedName>
    <definedName name="T19.1.1?L9.2">'[3]19.1.1'!$C$24:$D$24,'[3]19.1.1'!$F$24:$AQ$24</definedName>
    <definedName name="T19.1.1?L9.3">'[3]19.1.1'!$C$25:$D$25,'[3]19.1.1'!$F$25:$AQ$25</definedName>
    <definedName name="T19.1.1?L9.4">'[3]19.1.1'!$C$26:$D$26,'[3]19.1.1'!$F$26:$AQ$26</definedName>
    <definedName name="T19.1.1?L9.5">'[3]19.1.1'!$C$27:$D$27,'[3]19.1.1'!$F$27:$AQ$27</definedName>
    <definedName name="T19.1.1?L9.5.x">'[3]19.1.1'!$C$30:$D$32,'[3]19.1.1'!$F$30:$AQ$32</definedName>
    <definedName name="T19.1.1?L9.6">'[3]19.1.1'!$C$34:$D$34,'[3]19.1.1'!$F$34:$AQ$34</definedName>
    <definedName name="T19.1.1?L9.6.x">'[3]19.1.1'!$C$42:$D$43,'[3]19.1.1'!$F$42:$AQ$43</definedName>
    <definedName name="T19.1.1?Name">#REF!</definedName>
    <definedName name="T19.1.1?Name_2">#REF!</definedName>
    <definedName name="T19.1.1?Name_3">#REF!</definedName>
    <definedName name="T19.1.1?Name_4">#REF!</definedName>
    <definedName name="T19.1.1?Name_5">#REF!</definedName>
    <definedName name="T19.1.1?Table">#REF!</definedName>
    <definedName name="T19.1.1?Table_2">#REF!</definedName>
    <definedName name="T19.1.1?Table_3">#REF!</definedName>
    <definedName name="T19.1.1?Table_4">#REF!</definedName>
    <definedName name="T19.1.1?Table_5">#REF!</definedName>
    <definedName name="T19.1.1?Title">#REF!</definedName>
    <definedName name="T19.1.1?Title_2">#REF!</definedName>
    <definedName name="T19.1.1?Title_3">#REF!</definedName>
    <definedName name="T19.1.1?Title_4">#REF!</definedName>
    <definedName name="T19.1.1?Title_5">#REF!</definedName>
    <definedName name="T19.1.1?unit?ТРУБ">#REF!</definedName>
    <definedName name="T19.1.1?unit?ТРУБ_2">#REF!</definedName>
    <definedName name="T19.1.1?unit?ТРУБ_3">#REF!</definedName>
    <definedName name="T19.1.1?unit?ТРУБ_4">#REF!</definedName>
    <definedName name="T19.1.1?unit?ТРУБ_5">#REF!</definedName>
    <definedName name="T19.1.2?axis?C?СЦТ">#REF!</definedName>
    <definedName name="T19.1.2?axis?C?СЦТ?">#REF!</definedName>
    <definedName name="T19.1.2?axis?C?СЦТ?_2">#REF!</definedName>
    <definedName name="T19.1.2?axis?C?СЦТ?_3">#REF!</definedName>
    <definedName name="T19.1.2?axis?C?СЦТ?_4">#REF!</definedName>
    <definedName name="T19.1.2?axis?C?СЦТ?_5">#REF!</definedName>
    <definedName name="T19.1.2?axis?C?СЦТ_2">#REF!</definedName>
    <definedName name="T19.1.2?axis?C?СЦТ_3">#REF!</definedName>
    <definedName name="T19.1.2?axis?C?СЦТ_4">#REF!</definedName>
    <definedName name="T19.1.2?axis?C?СЦТ_5">#REF!</definedName>
    <definedName name="T19.1.2?axis?R?ВРАС">'[3]19.1.2'!$C$30:$M$32,'[3]19.1.2'!$C$42:$M$43</definedName>
    <definedName name="T19.1.2?axis?R?ВРАС?">'[3]19.1.2'!$B$30:$B$32,'[3]19.1.2'!$B$42:$B$43</definedName>
    <definedName name="T19.1.2?axis?ПРД?БАЗ">'[3]19.1.2'!$J$9:$J$57,'[3]19.1.2'!$H$9:$H$57,'[3]19.1.2'!$F$9:$F$57,'[3]19.1.2'!$C$9:$C$57,'[3]19.1.2'!$L$9:$L$57</definedName>
    <definedName name="T19.1.2?axis?ПРД?РЕГ">'[3]19.1.2'!$K$9:$K$57,'[3]19.1.2'!$I$9:$I$57,'[3]19.1.2'!$G$9:$G$57,'[3]19.1.2'!$D$9:$D$57,'[3]19.1.2'!$M$9:$M$57</definedName>
    <definedName name="T19.1.2?Data">P1_T19.1.2?Data,P2_T19.1.2?Data</definedName>
    <definedName name="T19.1.2?Data_1">#N/A</definedName>
    <definedName name="T19.1.2?Data_2">#N/A</definedName>
    <definedName name="T19.1.2?Data_3">#N/A</definedName>
    <definedName name="T19.1.2?Data_4">#N/A</definedName>
    <definedName name="T19.1.2?Data_5">#N/A</definedName>
    <definedName name="T19.1.2?L1">'[3]19.1.2'!$C$9:$D$9,'[3]19.1.2'!$F$9:$M$9</definedName>
    <definedName name="T19.1.2?L10">'[3]19.1.2'!$C$48:$D$48,'[3]19.1.2'!$F$48:$M$48</definedName>
    <definedName name="T19.1.2?L11">'[3]19.1.2'!$C$49:$D$49,'[3]19.1.2'!$F$49:$M$49</definedName>
    <definedName name="T19.1.2?L12">'[3]19.1.2'!$C$50:$D$50,'[3]19.1.2'!$F$50:$M$50</definedName>
    <definedName name="T19.1.2?L13">'[3]19.1.2'!$C$51:$D$51,'[3]19.1.2'!$F$51:$M$51</definedName>
    <definedName name="T19.1.2?L14">'[3]19.1.2'!$C$52:$D$52,'[3]19.1.2'!$F$52:$M$52</definedName>
    <definedName name="T19.1.2?L14.1">'[3]19.1.2'!$C$54:$D$54,'[3]19.1.2'!$F$54:$M$54</definedName>
    <definedName name="T19.1.2?L15">'[3]19.1.2'!$C$55:$D$55,'[3]19.1.2'!$F$55:$M$55</definedName>
    <definedName name="T19.1.2?L15.1">'[3]19.1.2'!$C$57:$D$57,'[3]19.1.2'!$F$57:$M$57</definedName>
    <definedName name="T19.1.2?L2">'[3]19.1.2'!$C$10:$D$10,'[3]19.1.2'!$F$10:$M$10</definedName>
    <definedName name="T19.1.2?L3">'[3]19.1.2'!$C$11:$D$11,'[3]19.1.2'!$F$11:$M$11</definedName>
    <definedName name="T19.1.2?L4">'[3]19.1.2'!$C$12:$D$12,'[3]19.1.2'!$F$12:$M$12</definedName>
    <definedName name="T19.1.2?L5">'[3]19.1.2'!$C$13:$D$13,'[3]19.1.2'!$F$13:$M$13</definedName>
    <definedName name="T19.1.2?L6">'[3]19.1.2'!$C$14:$D$14,'[3]19.1.2'!$F$14:$M$14</definedName>
    <definedName name="T19.1.2?L6.1">'[3]19.1.2'!$C$16:$D$16,'[3]19.1.2'!$F$16:$M$16</definedName>
    <definedName name="T19.1.2?L6.2">'[3]19.1.2'!$C$17:$D$17,'[3]19.1.2'!$F$17:$M$17</definedName>
    <definedName name="T19.1.2?L6.3">'[3]19.1.2'!$C$18:$D$18,'[3]19.1.2'!$F$18:$M$18</definedName>
    <definedName name="T19.1.2?L7">'[3]19.1.2'!$C$19:$D$19,'[3]19.1.2'!$F$19:$M$19</definedName>
    <definedName name="T19.1.2?L8">'[3]19.1.2'!$C$20:$D$20,'[3]19.1.2'!$F$20:$M$20</definedName>
    <definedName name="T19.1.2?L9">'[3]19.1.2'!$C$21:$D$21,'[3]19.1.2'!$F$21:$M$21</definedName>
    <definedName name="T19.1.2?L9.1">'[3]19.1.2'!$C$23:$D$23,'[3]19.1.2'!$F$23:$M$23</definedName>
    <definedName name="T19.1.2?L9.2">'[3]19.1.2'!$C$24:$D$24,'[3]19.1.2'!$F$24:$M$24</definedName>
    <definedName name="T19.1.2?L9.3">'[3]19.1.2'!$C$25:$D$25,'[3]19.1.2'!$F$25:$M$25</definedName>
    <definedName name="T19.1.2?L9.4">'[3]19.1.2'!$C$26:$D$26,'[3]19.1.2'!$F$26:$M$26</definedName>
    <definedName name="T19.1.2?L9.5">'[3]19.1.2'!$C$27:$D$27,'[3]19.1.2'!$F$27:$M$27</definedName>
    <definedName name="T19.1.2?L9.5.x">'[3]19.1.2'!$C$30:$D$32,'[3]19.1.2'!$F$30:$M$32</definedName>
    <definedName name="T19.1.2?L9.6">'[3]19.1.2'!$C$34:$D$34,'[3]19.1.2'!$F$34:$M$34</definedName>
    <definedName name="T19.1.2?L9.6.x">'[3]19.1.2'!$C$42:$D$43,'[3]19.1.2'!$F$42:$M$43</definedName>
    <definedName name="T19.1.2?Name">#REF!</definedName>
    <definedName name="T19.1.2?Name_2">#REF!</definedName>
    <definedName name="T19.1.2?Name_3">#REF!</definedName>
    <definedName name="T19.1.2?Name_4">#REF!</definedName>
    <definedName name="T19.1.2?Name_5">#REF!</definedName>
    <definedName name="T19.1.2?Table">#REF!</definedName>
    <definedName name="T19.1.2?Table_2">#REF!</definedName>
    <definedName name="T19.1.2?Table_3">#REF!</definedName>
    <definedName name="T19.1.2?Table_4">#REF!</definedName>
    <definedName name="T19.1.2?Table_5">#REF!</definedName>
    <definedName name="T19.1.2?Title">#REF!</definedName>
    <definedName name="T19.1.2?Title_2">#REF!</definedName>
    <definedName name="T19.1.2?Title_3">#REF!</definedName>
    <definedName name="T19.1.2?Title_4">#REF!</definedName>
    <definedName name="T19.1.2?Title_5">#REF!</definedName>
    <definedName name="T19.1.2?unit?ТРУБ">#REF!</definedName>
    <definedName name="T19.1.2?unit?ТРУБ_2">#REF!</definedName>
    <definedName name="T19.1.2?unit?ТРУБ_3">#REF!</definedName>
    <definedName name="T19.1.2?unit?ТРУБ_4">#REF!</definedName>
    <definedName name="T19.1.2?unit?ТРУБ_5">#REF!</definedName>
    <definedName name="T19.2?axis?C?СЦТ">#REF!</definedName>
    <definedName name="T19.2?axis?C?СЦТ?">#REF!</definedName>
    <definedName name="T19.2?axis?C?СЦТ?_2">#REF!</definedName>
    <definedName name="T19.2?axis?C?СЦТ?_3">#REF!</definedName>
    <definedName name="T19.2?axis?C?СЦТ?_4">#REF!</definedName>
    <definedName name="T19.2?axis?C?СЦТ?_5">#REF!</definedName>
    <definedName name="T19.2?axis?C?СЦТ_2">#REF!</definedName>
    <definedName name="T19.2?axis?C?СЦТ_3">#REF!</definedName>
    <definedName name="T19.2?axis?C?СЦТ_4">#REF!</definedName>
    <definedName name="T19.2?axis?C?СЦТ_5">#REF!</definedName>
    <definedName name="T19.2?axis?R?ВРАС">'[3]19.2'!$C$33:$W$35,'[3]19.2'!$C$39:$W$40</definedName>
    <definedName name="T19.2?axis?R?ВРАС?">'[3]19.2'!$B$33:$B$35,'[3]19.2'!$B$39:$B$40</definedName>
    <definedName name="T19.2?axis?ПРД?БАЗ">'[3]19.2'!$H$10:$I$52,'[3]19.2'!$L$10:$M$52,'[3]19.2'!$P$10:$Q$52,'[3]19.2'!$T$10:$U$52,'[3]19.2'!$C$10:$D$52</definedName>
    <definedName name="T19.2?axis?ПРД?РЕГ">'[3]19.2'!$R$10:$S$52,'[3]19.2'!$N$10:$O$52,'[3]19.2'!$J$10:$K$52,'[3]19.2'!$E$10:$F$52,'[3]19.2'!$V$10:$W$52</definedName>
    <definedName name="T19.2?Data">P1_T19.2?Data,P2_T19.2?Data</definedName>
    <definedName name="T19.2?Data_1">#N/A</definedName>
    <definedName name="T19.2?Data_2">#N/A</definedName>
    <definedName name="T19.2?Data_3">#N/A</definedName>
    <definedName name="T19.2?Data_4">#N/A</definedName>
    <definedName name="T19.2?Data_5">#N/A</definedName>
    <definedName name="T19.2?item_ext?СБЫТ">'[3]19.2'!$S$10:$S$49,'[3]19.2'!$Q$10:$Q$49,'[3]19.2'!$O$10:$O$49,'[3]19.2'!$M$10:$M$49,'[3]19.2'!$K$10:$K$49,'[3]19.2'!$I$10:$I$49,'[3]19.2'!$U$10:$U$49,'[3]19.2'!$W$10:$W$49,'[3]19.2'!$D$10:$D$49,'[3]19.2'!$F$10:$F$49</definedName>
    <definedName name="T19.2?L1">'[3]19.2'!$C$10:$F$10,'[3]19.2'!$H$10:$W$10</definedName>
    <definedName name="T19.2?L1.1">'[3]19.2'!$C$12:$F$12,'[3]19.2'!$H$12:$W$12</definedName>
    <definedName name="T19.2?L1.2">'[3]19.2'!$C$13:$F$13,'[3]19.2'!$H$13:$W$13</definedName>
    <definedName name="T19.2?L1.3">'[3]19.2'!$C$14:$F$14,'[3]19.2'!$H$14:$W$14</definedName>
    <definedName name="T19.2?L10">'[3]19.2'!$C$43:$F$43,'[3]19.2'!$H$43:$W$43</definedName>
    <definedName name="T19.2?L11">'[3]19.2'!$C$44:$F$44,'[3]19.2'!$H$44:$W$44</definedName>
    <definedName name="T19.2?L12">'[3]19.2'!$C$45:$F$45,'[3]19.2'!$H$45:$W$45</definedName>
    <definedName name="T19.2?L13">'[3]19.2'!$C$46:$F$46,'[3]19.2'!$H$46:$W$46</definedName>
    <definedName name="T19.2?L14">'[3]19.2'!$C$47:$F$47,'[3]19.2'!$H$47:$W$47</definedName>
    <definedName name="T19.2?L14.1">'[3]19.2'!$C$49:$F$49,'[3]19.2'!$H$49:$W$49</definedName>
    <definedName name="T19.2?L15.1">#REF!</definedName>
    <definedName name="T19.2?L15.1_2">#REF!</definedName>
    <definedName name="T19.2?L15.1_3">#REF!</definedName>
    <definedName name="T19.2?L15.1_4">#REF!</definedName>
    <definedName name="T19.2?L15.1_5">#REF!</definedName>
    <definedName name="T19.2?L15.2">#REF!</definedName>
    <definedName name="T19.2?L15.2_2">#REF!</definedName>
    <definedName name="T19.2?L15.2_3">#REF!</definedName>
    <definedName name="T19.2?L15.2_4">#REF!</definedName>
    <definedName name="T19.2?L15.2_5">#REF!</definedName>
    <definedName name="T19.2?L2">'[3]19.2'!$C$15:$F$15,'[3]19.2'!$H$15:$W$15</definedName>
    <definedName name="T19.2?L3">'[3]19.2'!$C$16:$F$16,'[3]19.2'!$H$16:$W$16</definedName>
    <definedName name="T19.2?L4">'[3]19.2'!$C$17:$F$17,'[3]19.2'!$H$17:$W$17</definedName>
    <definedName name="T19.2?L5">'[3]19.2'!$C$18:$F$18,'[3]19.2'!$H$18:$W$18</definedName>
    <definedName name="T19.2?L5.1">'[3]19.2'!$C$20:$F$20,'[3]19.2'!$H$20:$W$20</definedName>
    <definedName name="T19.2?L5.2">'[3]19.2'!$C$21:$F$21,'[3]19.2'!$H$21:$W$21</definedName>
    <definedName name="T19.2?L5.3">'[3]19.2'!$C$22:$F$22,'[3]19.2'!$H$22:$W$22</definedName>
    <definedName name="T19.2?L6">'[3]19.2'!$C$23:$F$23,'[3]19.2'!$H$23:$W$23</definedName>
    <definedName name="T19.2?L7">'[3]19.2'!$C$24:$F$24,'[3]19.2'!$H$24:$W$24</definedName>
    <definedName name="T19.2?L8">'[3]19.2'!$C$25:$F$25,'[3]19.2'!$H$25:$W$25</definedName>
    <definedName name="T19.2?L8.1">'[3]19.2'!$C$27:$F$27,'[3]19.2'!$H$27:$W$27</definedName>
    <definedName name="T19.2?L8.2">'[3]19.2'!$C$28:$F$28,'[3]19.2'!$H$28:$W$28</definedName>
    <definedName name="T19.2?L8.3">'[3]19.2'!$C$29:$F$29,'[3]19.2'!$H$29:$W$29</definedName>
    <definedName name="T19.2?L8.4">'[3]19.2'!$C$30:$F$30,'[3]19.2'!$H$30:$W$30</definedName>
    <definedName name="T19.2?L8.5">'[3]19.2'!$C$31:$F$31,'[3]19.2'!$H$31:$W$31</definedName>
    <definedName name="T19.2?L8.5.x">'[3]19.2'!$C$33:$F$35,'[3]19.2'!$H$33:$W$35</definedName>
    <definedName name="T19.2?L8.6">'[3]19.2'!$C$37:$F$37,'[3]19.2'!$H$37:$W$37</definedName>
    <definedName name="T19.2?L8.6.x">'[3]19.2'!$C$39:$F$40,'[3]19.2'!$H$39:$W$40</definedName>
    <definedName name="T19.2?L9">'[3]19.2'!$C$42:$F$42,'[3]19.2'!$H$42:$W$42</definedName>
    <definedName name="T19.2?Name">#REF!</definedName>
    <definedName name="T19.2?Name_2">#REF!</definedName>
    <definedName name="T19.2?Name_3">#REF!</definedName>
    <definedName name="T19.2?Name_4">#REF!</definedName>
    <definedName name="T19.2?Name_5">#REF!</definedName>
    <definedName name="T19.2?Table">#REF!</definedName>
    <definedName name="T19.2?Table_2">#REF!</definedName>
    <definedName name="T19.2?Table_3">#REF!</definedName>
    <definedName name="T19.2?Table_4">#REF!</definedName>
    <definedName name="T19.2?Table_5">#REF!</definedName>
    <definedName name="T19.2?Title">#REF!</definedName>
    <definedName name="T19.2?Title_2">#REF!</definedName>
    <definedName name="T19.2?Title_3">#REF!</definedName>
    <definedName name="T19.2?Title_4">#REF!</definedName>
    <definedName name="T19.2?Title_5">#REF!</definedName>
    <definedName name="T19.2?unit?РУБ.ГКАЛ">#REF!</definedName>
    <definedName name="T19.2?unit?РУБ.ГКАЛ_2">#REF!</definedName>
    <definedName name="T19.2?unit?РУБ.ГКАЛ_3">#REF!</definedName>
    <definedName name="T19.2?unit?РУБ.ГКАЛ_4">#REF!</definedName>
    <definedName name="T19.2?unit?РУБ.ГКАЛ_5">#REF!</definedName>
    <definedName name="T19.2?unit?ТГКАЛ">#REF!</definedName>
    <definedName name="T19.2?unit?ТГКАЛ_2">#REF!</definedName>
    <definedName name="T19.2?unit?ТГКАЛ_3">#REF!</definedName>
    <definedName name="T19.2?unit?ТГКАЛ_4">#REF!</definedName>
    <definedName name="T19.2?unit?ТГКАЛ_5">#REF!</definedName>
    <definedName name="T19.2?unit?ТРУБ">'[3]19.2'!$C$47:$W$52,'[3]19.2'!$C$10:$W$44</definedName>
    <definedName name="T19?axis?R?ВРАС">'[3]19'!$C$28:$D$30,'[3]19'!$C$40:$D$41</definedName>
    <definedName name="T19?axis?R?ВРАС?">'[3]19'!$B$28:$B$30,'[3]19'!$B$40:$B$41</definedName>
    <definedName name="T19?axis?ПРД?БАЗ">#REF!</definedName>
    <definedName name="T19?axis?ПРД?БАЗ_2">#REF!</definedName>
    <definedName name="T19?axis?ПРД?БАЗ_3">#REF!</definedName>
    <definedName name="T19?axis?ПРД?БАЗ_4">#REF!</definedName>
    <definedName name="T19?axis?ПРД?БАЗ_5">#REF!</definedName>
    <definedName name="T19?axis?ПРД?РЕГ">#REF!</definedName>
    <definedName name="T19?axis?ПРД?РЕГ_2">#REF!</definedName>
    <definedName name="T19?axis?ПРД?РЕГ_3">#REF!</definedName>
    <definedName name="T19?axis?ПРД?РЕГ_4">#REF!</definedName>
    <definedName name="T19?axis?ПРД?РЕГ_5">#REF!</definedName>
    <definedName name="T19?Data">'[3]19'!$C$55:$D$55,'[3]19'!$C$57:$D$59,'[3]19'!$C$61:$D$63,'[3]19'!$C$7:$D$12,'[3]19'!$C$14:$D$19,'[3]19'!$C$21:$D$25,'[3]19'!$C$28:$D$30,'[3]19'!$C$32:$D$32,'[3]19'!$C$40:$D$41,'[3]19'!$C$46:$D$53</definedName>
    <definedName name="T19?L1">#REF!</definedName>
    <definedName name="T19?L1_2">#REF!</definedName>
    <definedName name="T19?L1_3">#REF!</definedName>
    <definedName name="T19?L1_4">#REF!</definedName>
    <definedName name="T19?L1_5">#REF!</definedName>
    <definedName name="T19?L10">#REF!</definedName>
    <definedName name="T19?L10.1">#REF!</definedName>
    <definedName name="T19?L10.1_2">#REF!</definedName>
    <definedName name="T19?L10.1_3">#REF!</definedName>
    <definedName name="T19?L10.1_4">#REF!</definedName>
    <definedName name="T19?L10.1_5">#REF!</definedName>
    <definedName name="T19?L10.2">#REF!</definedName>
    <definedName name="T19?L10.2_2">#REF!</definedName>
    <definedName name="T19?L10.2_3">#REF!</definedName>
    <definedName name="T19?L10.2_4">#REF!</definedName>
    <definedName name="T19?L10.2_5">#REF!</definedName>
    <definedName name="T19?L10_2">#REF!</definedName>
    <definedName name="T19?L10_3">#REF!</definedName>
    <definedName name="T19?L10_4">#REF!</definedName>
    <definedName name="T19?L10_5">#REF!</definedName>
    <definedName name="T19?L11">#REF!</definedName>
    <definedName name="T19?L11_2">#REF!</definedName>
    <definedName name="T19?L11_3">#REF!</definedName>
    <definedName name="T19?L11_4">#REF!</definedName>
    <definedName name="T19?L11_5">#REF!</definedName>
    <definedName name="T19?L12">#REF!</definedName>
    <definedName name="T19?L12_2">#REF!</definedName>
    <definedName name="T19?L12_3">#REF!</definedName>
    <definedName name="T19?L12_4">#REF!</definedName>
    <definedName name="T19?L12_5">#REF!</definedName>
    <definedName name="T19?L13">#REF!</definedName>
    <definedName name="T19?L13_2">#REF!</definedName>
    <definedName name="T19?L13_3">#REF!</definedName>
    <definedName name="T19?L13_4">#REF!</definedName>
    <definedName name="T19?L13_5">#REF!</definedName>
    <definedName name="T19?L14">#REF!</definedName>
    <definedName name="T19?L14_2">#REF!</definedName>
    <definedName name="T19?L14_3">#REF!</definedName>
    <definedName name="T19?L14_4">#REF!</definedName>
    <definedName name="T19?L14_5">#REF!</definedName>
    <definedName name="T19?L15">#REF!</definedName>
    <definedName name="T19?L15.1">#REF!</definedName>
    <definedName name="T19?L15.1.1">#REF!</definedName>
    <definedName name="T19?L15.1.1_2">#REF!</definedName>
    <definedName name="T19?L15.1.1_3">#REF!</definedName>
    <definedName name="T19?L15.1.1_4">#REF!</definedName>
    <definedName name="T19?L15.1.1_5">#REF!</definedName>
    <definedName name="T19?L15.1.2">#REF!</definedName>
    <definedName name="T19?L15.1.2_2">#REF!</definedName>
    <definedName name="T19?L15.1.2_3">#REF!</definedName>
    <definedName name="T19?L15.1.2_4">#REF!</definedName>
    <definedName name="T19?L15.1.2_5">#REF!</definedName>
    <definedName name="T19?L15.1_2">#REF!</definedName>
    <definedName name="T19?L15.1_3">#REF!</definedName>
    <definedName name="T19?L15.1_4">#REF!</definedName>
    <definedName name="T19?L15.1_5">#REF!</definedName>
    <definedName name="T19?L15_2">#REF!</definedName>
    <definedName name="T19?L15_3">#REF!</definedName>
    <definedName name="T19?L15_4">#REF!</definedName>
    <definedName name="T19?L15_5">#REF!</definedName>
    <definedName name="T19?L16">#REF!</definedName>
    <definedName name="T19?L16.1">#REF!</definedName>
    <definedName name="T19?L16.1_2">#REF!</definedName>
    <definedName name="T19?L16.1_3">#REF!</definedName>
    <definedName name="T19?L16.1_4">#REF!</definedName>
    <definedName name="T19?L16.1_5">#REF!</definedName>
    <definedName name="T19?L16.2">#REF!</definedName>
    <definedName name="T19?L16.2_2">#REF!</definedName>
    <definedName name="T19?L16.2_3">#REF!</definedName>
    <definedName name="T19?L16.2_4">#REF!</definedName>
    <definedName name="T19?L16.2_5">#REF!</definedName>
    <definedName name="T19?L16.3">#REF!</definedName>
    <definedName name="T19?L16.3_2">#REF!</definedName>
    <definedName name="T19?L16.3_3">#REF!</definedName>
    <definedName name="T19?L16.3_4">#REF!</definedName>
    <definedName name="T19?L16.3_5">#REF!</definedName>
    <definedName name="T19?L16_2">#REF!</definedName>
    <definedName name="T19?L16_3">#REF!</definedName>
    <definedName name="T19?L16_4">#REF!</definedName>
    <definedName name="T19?L16_5">#REF!</definedName>
    <definedName name="T19?L2">#REF!</definedName>
    <definedName name="T19?L2_2">#REF!</definedName>
    <definedName name="T19?L2_3">#REF!</definedName>
    <definedName name="T19?L2_4">#REF!</definedName>
    <definedName name="T19?L2_5">#REF!</definedName>
    <definedName name="T19?L3">#REF!</definedName>
    <definedName name="T19?L3_2">#REF!</definedName>
    <definedName name="T19?L3_3">#REF!</definedName>
    <definedName name="T19?L3_4">#REF!</definedName>
    <definedName name="T19?L3_5">#REF!</definedName>
    <definedName name="T19?L4">#REF!</definedName>
    <definedName name="T19?L4_2">#REF!</definedName>
    <definedName name="T19?L4_3">#REF!</definedName>
    <definedName name="T19?L4_4">#REF!</definedName>
    <definedName name="T19?L4_5">#REF!</definedName>
    <definedName name="T19?L5">#REF!</definedName>
    <definedName name="T19?L5_2">#REF!</definedName>
    <definedName name="T19?L5_3">#REF!</definedName>
    <definedName name="T19?L5_4">#REF!</definedName>
    <definedName name="T19?L5_5">#REF!</definedName>
    <definedName name="T19?L6">#REF!</definedName>
    <definedName name="T19?L6.1">#REF!</definedName>
    <definedName name="T19?L6.1_2">#REF!</definedName>
    <definedName name="T19?L6.1_3">#REF!</definedName>
    <definedName name="T19?L6.1_4">#REF!</definedName>
    <definedName name="T19?L6.1_5">#REF!</definedName>
    <definedName name="T19?L6.2">#REF!</definedName>
    <definedName name="T19?L6.2_2">#REF!</definedName>
    <definedName name="T19?L6.2_3">#REF!</definedName>
    <definedName name="T19?L6.2_4">#REF!</definedName>
    <definedName name="T19?L6.2_5">#REF!</definedName>
    <definedName name="T19?L6.3">#REF!</definedName>
    <definedName name="T19?L6.3_2">#REF!</definedName>
    <definedName name="T19?L6.3_3">#REF!</definedName>
    <definedName name="T19?L6.3_4">#REF!</definedName>
    <definedName name="T19?L6.3_5">#REF!</definedName>
    <definedName name="T19?L6_2">#REF!</definedName>
    <definedName name="T19?L6_3">#REF!</definedName>
    <definedName name="T19?L6_4">#REF!</definedName>
    <definedName name="T19?L6_5">#REF!</definedName>
    <definedName name="T19?L7">#REF!</definedName>
    <definedName name="T19?L7_2">#REF!</definedName>
    <definedName name="T19?L7_3">#REF!</definedName>
    <definedName name="T19?L7_4">#REF!</definedName>
    <definedName name="T19?L7_5">#REF!</definedName>
    <definedName name="T19?L8">#REF!</definedName>
    <definedName name="T19?L8_2">#REF!</definedName>
    <definedName name="T19?L8_3">#REF!</definedName>
    <definedName name="T19?L8_4">#REF!</definedName>
    <definedName name="T19?L8_5">#REF!</definedName>
    <definedName name="T19?L9">#REF!</definedName>
    <definedName name="T19?L9.1">#REF!</definedName>
    <definedName name="T19?L9.1_2">#REF!</definedName>
    <definedName name="T19?L9.1_3">#REF!</definedName>
    <definedName name="T19?L9.1_4">#REF!</definedName>
    <definedName name="T19?L9.1_5">#REF!</definedName>
    <definedName name="T19?L9.2">#REF!</definedName>
    <definedName name="T19?L9.2_2">#REF!</definedName>
    <definedName name="T19?L9.2_3">#REF!</definedName>
    <definedName name="T19?L9.2_4">#REF!</definedName>
    <definedName name="T19?L9.2_5">#REF!</definedName>
    <definedName name="T19?L9.3">#REF!</definedName>
    <definedName name="T19?L9.3_2">#REF!</definedName>
    <definedName name="T19?L9.3_3">#REF!</definedName>
    <definedName name="T19?L9.3_4">#REF!</definedName>
    <definedName name="T19?L9.3_5">#REF!</definedName>
    <definedName name="T19?L9.4">#REF!</definedName>
    <definedName name="T19?L9.4_2">#REF!</definedName>
    <definedName name="T19?L9.4_3">#REF!</definedName>
    <definedName name="T19?L9.4_4">#REF!</definedName>
    <definedName name="T19?L9.4_5">#REF!</definedName>
    <definedName name="T19?L9.5">#REF!</definedName>
    <definedName name="T19?L9.5.x">#REF!</definedName>
    <definedName name="T19?L9.5.x_2">#REF!</definedName>
    <definedName name="T19?L9.5.x_3">#REF!</definedName>
    <definedName name="T19?L9.5.x_4">#REF!</definedName>
    <definedName name="T19?L9.5.x_5">#REF!</definedName>
    <definedName name="T19?L9.5_2">#REF!</definedName>
    <definedName name="T19?L9.5_3">#REF!</definedName>
    <definedName name="T19?L9.5_4">#REF!</definedName>
    <definedName name="T19?L9.5_5">#REF!</definedName>
    <definedName name="T19?L9.6">#REF!</definedName>
    <definedName name="T19?L9.6.x">#REF!</definedName>
    <definedName name="T19?L9.6.x_2">#REF!</definedName>
    <definedName name="T19?L9.6.x_3">#REF!</definedName>
    <definedName name="T19?L9.6.x_4">#REF!</definedName>
    <definedName name="T19?L9.6.x_5">#REF!</definedName>
    <definedName name="T19?L9.6_2">#REF!</definedName>
    <definedName name="T19?L9.6_3">#REF!</definedName>
    <definedName name="T19?L9.6_4">#REF!</definedName>
    <definedName name="T19?L9.6_5">#REF!</definedName>
    <definedName name="T19?L9_2">#REF!</definedName>
    <definedName name="T19?L9_3">#REF!</definedName>
    <definedName name="T19?L9_4">#REF!</definedName>
    <definedName name="T19?L9_5">#REF!</definedName>
    <definedName name="T19?Name">#REF!</definedName>
    <definedName name="T19?Name_2">#REF!</definedName>
    <definedName name="T19?Name_3">#REF!</definedName>
    <definedName name="T19?Name_4">#REF!</definedName>
    <definedName name="T19?Name_5">#REF!</definedName>
    <definedName name="T19?Table">#REF!</definedName>
    <definedName name="T19?Table_2">#REF!</definedName>
    <definedName name="T19?Table_3">#REF!</definedName>
    <definedName name="T19?Table_4">#REF!</definedName>
    <definedName name="T19?Table_5">#REF!</definedName>
    <definedName name="T19?Title">#REF!</definedName>
    <definedName name="T19?Title_2">#REF!</definedName>
    <definedName name="T19?Title_3">#REF!</definedName>
    <definedName name="T19?Title_4">#REF!</definedName>
    <definedName name="T19?Title_5">#REF!</definedName>
    <definedName name="T19?unit?ТРУБ">#REF!</definedName>
    <definedName name="T19?unit?ТРУБ_2">#REF!</definedName>
    <definedName name="T19?unit?ТРУБ_3">#REF!</definedName>
    <definedName name="T19?unit?ТРУБ_4">#REF!</definedName>
    <definedName name="T19?unit?ТРУБ_5">#REF!</definedName>
    <definedName name="T19_1_1_Copy1">#REF!</definedName>
    <definedName name="T19_1_1_Copy1_1">#REF!</definedName>
    <definedName name="T19_1_1_Copy1_2">#REF!</definedName>
    <definedName name="T19_1_1_Copy1_3">#REF!</definedName>
    <definedName name="T19_1_1_Copy1_4">#REF!</definedName>
    <definedName name="T19_1_1_Copy1_5">#REF!</definedName>
    <definedName name="T19_1_1_Copy2">#REF!</definedName>
    <definedName name="T19_1_1_Copy2_1">#REF!</definedName>
    <definedName name="T19_1_1_Copy2_2">#REF!</definedName>
    <definedName name="T19_1_1_Copy2_3">#REF!</definedName>
    <definedName name="T19_1_1_Copy2_4">#REF!</definedName>
    <definedName name="T19_1_1_Copy2_5">#REF!</definedName>
    <definedName name="T19_1_1_Copy3">#REF!</definedName>
    <definedName name="T19_1_1_Copy3_1">#REF!</definedName>
    <definedName name="T19_1_1_Copy3_2">#REF!</definedName>
    <definedName name="T19_1_1_Copy3_3">#REF!</definedName>
    <definedName name="T19_1_1_Copy3_4">#REF!</definedName>
    <definedName name="T19_1_1_Copy3_5">#REF!</definedName>
    <definedName name="T19_1_1_Name1">#REF!</definedName>
    <definedName name="T19_1_1_Name1_2">#REF!</definedName>
    <definedName name="T19_1_1_Name1_3">#REF!</definedName>
    <definedName name="T19_1_1_Name1_4">#REF!</definedName>
    <definedName name="T19_1_1_Name1_5">#REF!</definedName>
    <definedName name="T19_1_1_Name2">#REF!</definedName>
    <definedName name="T19_1_1_Name2_2">#REF!</definedName>
    <definedName name="T19_1_1_Name2_3">#REF!</definedName>
    <definedName name="T19_1_1_Name2_4">#REF!</definedName>
    <definedName name="T19_1_1_Name2_5">#REF!</definedName>
    <definedName name="T19_1_1_Name3">'[3]19.1.1'!$P$4,'[3]19.1.1'!$N$4,'[3]19.1.1'!$L$4,'[3]19.1.1'!$J$4,'[3]19.1.1'!$H$4,'[3]19.1.1'!$F$4,'[3]19.1.1'!$AP$4</definedName>
    <definedName name="T19_1_2_Copy1">#REF!</definedName>
    <definedName name="T19_1_2_Copy1_1">#REF!</definedName>
    <definedName name="T19_1_2_Copy1_2">#REF!</definedName>
    <definedName name="T19_1_2_Copy1_3">#REF!</definedName>
    <definedName name="T19_1_2_Copy1_4">#REF!</definedName>
    <definedName name="T19_1_2_Copy1_5">#REF!</definedName>
    <definedName name="T19_1_2_Copy2">#REF!</definedName>
    <definedName name="T19_1_2_Copy2_1">#REF!</definedName>
    <definedName name="T19_1_2_Copy2_2">#REF!</definedName>
    <definedName name="T19_1_2_Copy2_3">#REF!</definedName>
    <definedName name="T19_1_2_Copy2_4">#REF!</definedName>
    <definedName name="T19_1_2_Copy2_5">#REF!</definedName>
    <definedName name="T19_1_2_Copy3">#REF!</definedName>
    <definedName name="T19_1_2_Copy3_1">#REF!</definedName>
    <definedName name="T19_1_2_Copy3_2">#REF!</definedName>
    <definedName name="T19_1_2_Copy3_3">#REF!</definedName>
    <definedName name="T19_1_2_Copy3_4">#REF!</definedName>
    <definedName name="T19_1_2_Copy3_5">#REF!</definedName>
    <definedName name="T19_1_2_Name1">#REF!</definedName>
    <definedName name="T19_1_2_Name1_2">#REF!</definedName>
    <definedName name="T19_1_2_Name1_3">#REF!</definedName>
    <definedName name="T19_1_2_Name1_4">#REF!</definedName>
    <definedName name="T19_1_2_Name1_5">#REF!</definedName>
    <definedName name="T19_1_2_Name2">#REF!</definedName>
    <definedName name="T19_1_2_Name2_2">#REF!</definedName>
    <definedName name="T19_1_2_Name2_3">#REF!</definedName>
    <definedName name="T19_1_2_Name2_4">#REF!</definedName>
    <definedName name="T19_1_2_Name2_5">#REF!</definedName>
    <definedName name="T19_1_2_Name3">'[3]19.1.2'!$J$4,'[3]19.1.2'!$H$4,'[3]19.1.2'!$F$4,'[3]19.1.2'!$L$4</definedName>
    <definedName name="T19_2_Copy1">#REF!</definedName>
    <definedName name="T19_2_Copy1_1">#REF!</definedName>
    <definedName name="T19_2_Copy1_2">#REF!</definedName>
    <definedName name="T19_2_Copy1_3">#REF!</definedName>
    <definedName name="T19_2_Copy1_4">#REF!</definedName>
    <definedName name="T19_2_Copy1_5">#REF!</definedName>
    <definedName name="T19_2_Copy2">#REF!</definedName>
    <definedName name="T19_2_Copy2_1">#REF!</definedName>
    <definedName name="T19_2_Copy2_2">#REF!</definedName>
    <definedName name="T19_2_Copy2_3">#REF!</definedName>
    <definedName name="T19_2_Copy2_4">#REF!</definedName>
    <definedName name="T19_2_Copy2_5">#REF!</definedName>
    <definedName name="T19_2_Copy3">#REF!</definedName>
    <definedName name="T19_2_Copy3_1">#REF!</definedName>
    <definedName name="T19_2_Copy3_2">#REF!</definedName>
    <definedName name="T19_2_Copy3_3">#REF!</definedName>
    <definedName name="T19_2_Copy3_4">#REF!</definedName>
    <definedName name="T19_2_Copy3_5">#REF!</definedName>
    <definedName name="T19_2_Name1">#REF!</definedName>
    <definedName name="T19_2_Name1_2">#REF!</definedName>
    <definedName name="T19_2_Name1_3">#REF!</definedName>
    <definedName name="T19_2_Name1_4">#REF!</definedName>
    <definedName name="T19_2_Name1_5">#REF!</definedName>
    <definedName name="T19_2_Name2">#REF!</definedName>
    <definedName name="T19_2_Name2_2">#REF!</definedName>
    <definedName name="T19_2_Name2_3">#REF!</definedName>
    <definedName name="T19_2_Name2_4">#REF!</definedName>
    <definedName name="T19_2_Name2_5">#REF!</definedName>
    <definedName name="T19_2_Name3">'[3]19.2'!$P$4,'[3]19.2'!$L$4,'[3]19.2'!$H$4,'[3]19.2'!$T$4</definedName>
    <definedName name="T19_Copy1">#REF!</definedName>
    <definedName name="T19_Copy1_1">#REF!</definedName>
    <definedName name="T19_Copy1_2">#REF!</definedName>
    <definedName name="T19_Copy1_3">#REF!</definedName>
    <definedName name="T19_Copy1_4">#REF!</definedName>
    <definedName name="T19_Copy1_5">#REF!</definedName>
    <definedName name="T19_Copy2">#REF!</definedName>
    <definedName name="T19_Copy2_1">#REF!</definedName>
    <definedName name="T19_Copy2_2">#REF!</definedName>
    <definedName name="T19_Copy2_3">#REF!</definedName>
    <definedName name="T19_Copy2_4">#REF!</definedName>
    <definedName name="T19_Copy2_5">#REF!</definedName>
    <definedName name="T19_Name1">#REF!</definedName>
    <definedName name="T19_Name1_2">#REF!</definedName>
    <definedName name="T19_Name1_3">#REF!</definedName>
    <definedName name="T19_Name1_4">#REF!</definedName>
    <definedName name="T19_Name1_5">#REF!</definedName>
    <definedName name="T19_Name2">#REF!</definedName>
    <definedName name="T19_Name2_2">#REF!</definedName>
    <definedName name="T19_Name2_3">#REF!</definedName>
    <definedName name="T19_Name2_4">#REF!</definedName>
    <definedName name="T19_Name2_5">#REF!</definedName>
    <definedName name="T2.1?axis?R?ПЭ">'[3]2.1'!$C$19:$D$22,'[3]2.1'!$C$36:$D$42,'[3]2.1'!$C$46:$D$49,'[3]2.1'!$C$56:$D$62,'[3]2.1'!$C$66:$D$69,'[3]2.1'!$C$9:$D$15</definedName>
    <definedName name="T2.1?axis?R?ПЭ?">'[3]2.1'!$B$19:$B$22,'[3]2.1'!$B$36:$B$42,'[3]2.1'!$B$46:$B$49,'[3]2.1'!$B$56:$B$62,'[3]2.1'!$B$66:$B$69,'[3]2.1'!$B$9:$B$15</definedName>
    <definedName name="T2.1?Data">'[3]2.1'!$C$66:$D$69,'[3]2.1'!$C$9:$D$15,P1_T2.1?Data</definedName>
    <definedName name="T2.1?Data_1">#N/A</definedName>
    <definedName name="T2.1?Data_2">#N/A</definedName>
    <definedName name="T2.1?Data_3">#N/A</definedName>
    <definedName name="T2.1?Data_4">#N/A</definedName>
    <definedName name="T2.1?Data_5">#N/A</definedName>
    <definedName name="T2.1?unit?МКВТЧ">'[3]2.1'!$C$29:$D$29,'[3]2.1'!$C$31:$D$31,'[3]2.1'!$C$33:$D$72,'[3]2.1'!$C$6:$D$27</definedName>
    <definedName name="T2.1?unit?ПРЦ">'[3]2.1'!$C$32:$D$32,'[3]2.1'!$C$28:$D$28</definedName>
    <definedName name="T2.2?Data">'[3]2.2'!$C$10:$D$16,'[3]2.2'!$C$18:$D$21,'[3]2.2'!$C$23:$D$25,'[3]2.2'!$C$6:$D$8</definedName>
    <definedName name="T2.2?unit?МКВТЧ">'[3]2.2'!$C$6:$D$16,'[3]2.2'!$C$18:$D$21,'[3]2.2'!$C$23:$D$25</definedName>
    <definedName name="T2_DiapProt">P1_T2_DiapProt,P2_T2_DiapProt</definedName>
    <definedName name="T20.1?axis?R?ИФИН">'[3]20.1'!$F$10:$F$13,'[3]20.1'!$F$24:$F$25,'[3]20.1'!$F$37:$F$40,'[3]20.1'!$F$52:$F$54,'[3]20.1'!$F$65:$F$74</definedName>
    <definedName name="T20.1?axis?R?ИФИН?">'[3]20.1'!$G$10:$G$13,'[3]20.1'!$G$24:$G$25,'[3]20.1'!$G$37:$G$40,'[3]20.1'!$G$52:$G$54,'[3]20.1'!$G$65:$G$74</definedName>
    <definedName name="T20.1?axis?R?СТРО">'[3]20.1'!$B$10:$F$13,'[3]20.1'!$B$24:$F$25,'[3]20.1'!$B$37:$F$40,'[3]20.1'!$B$52:$F$54,'[3]20.1'!$B$65:$F$74</definedName>
    <definedName name="T20.1?axis?R?СТРО?">'[3]20.1'!$A$65:$A$74,'[3]20.1'!$A$52:$A$54,'[3]20.1'!$A$37:$A$40,'[3]20.1'!$A$24:$A$25,'[3]20.1'!$A$10:$A$13</definedName>
    <definedName name="T20.1?Data">'[3]20.1'!$B$27:$F$27,'[3]20.1'!$B$42:$F$42,'[3]20.1'!$B$56:$F$56,'[3]20.1'!$B$76:$F$76,'[3]20.1'!$B$15:$F$15,'[3]20.1'!$B$10:$G$13,'[3]20.1'!$B$37:$G$40,'[3]20.1'!$B$52:$G$54,'[3]20.1'!$B$65:$G$74,'[3]20.1'!$B$24:$G$25</definedName>
    <definedName name="T20.1?item_ext?ИТОГО">#REF!</definedName>
    <definedName name="T20.1?item_ext?ИТОГО.ВСЕГО">#REF!</definedName>
    <definedName name="T20.1?item_ext?ИТОГО.ВСЕГО_2">#REF!</definedName>
    <definedName name="T20.1?item_ext?ИТОГО.ВСЕГО_3">#REF!</definedName>
    <definedName name="T20.1?item_ext?ИТОГО.ВСЕГО_4">#REF!</definedName>
    <definedName name="T20.1?item_ext?ИТОГО.ВСЕГО_5">#REF!</definedName>
    <definedName name="T20.1?item_ext?ИТОГО_2">#REF!</definedName>
    <definedName name="T20.1?item_ext?ИТОГО_3">#REF!</definedName>
    <definedName name="T20.1?item_ext?ИТОГО_4">#REF!</definedName>
    <definedName name="T20.1?item_ext?ИТОГО_5">#REF!</definedName>
    <definedName name="T20.1?item_ext?ПТЭ">#REF!</definedName>
    <definedName name="T20.1?item_ext?ПТЭ.ВСЕГО">#REF!</definedName>
    <definedName name="T20.1?item_ext?ПТЭ.ВСЕГО_2">#REF!</definedName>
    <definedName name="T20.1?item_ext?ПТЭ.ВСЕГО_3">#REF!</definedName>
    <definedName name="T20.1?item_ext?ПТЭ.ВСЕГО_4">#REF!</definedName>
    <definedName name="T20.1?item_ext?ПТЭ.ВСЕГО_5">#REF!</definedName>
    <definedName name="T20.1?item_ext?ПТЭ_2">#REF!</definedName>
    <definedName name="T20.1?item_ext?ПТЭ_3">#REF!</definedName>
    <definedName name="T20.1?item_ext?ПТЭ_4">#REF!</definedName>
    <definedName name="T20.1?item_ext?ПТЭ_5">#REF!</definedName>
    <definedName name="T20.1?item_ext?ПЭ">#REF!</definedName>
    <definedName name="T20.1?item_ext?ПЭ.ВСЕГО">#REF!</definedName>
    <definedName name="T20.1?item_ext?ПЭ.ВСЕГО_2">#REF!</definedName>
    <definedName name="T20.1?item_ext?ПЭ.ВСЕГО_3">#REF!</definedName>
    <definedName name="T20.1?item_ext?ПЭ.ВСЕГО_4">#REF!</definedName>
    <definedName name="T20.1?item_ext?ПЭ.ВСЕГО_5">#REF!</definedName>
    <definedName name="T20.1?item_ext?ПЭ_2">#REF!</definedName>
    <definedName name="T20.1?item_ext?ПЭ_3">#REF!</definedName>
    <definedName name="T20.1?item_ext?ПЭ_4">#REF!</definedName>
    <definedName name="T20.1?item_ext?ПЭ_5">#REF!</definedName>
    <definedName name="T20.1?item_ext?ТЭ">#REF!</definedName>
    <definedName name="T20.1?item_ext?ТЭ.ВСЕГО">#REF!</definedName>
    <definedName name="T20.1?item_ext?ТЭ.ВСЕГО_2">#REF!</definedName>
    <definedName name="T20.1?item_ext?ТЭ.ВСЕГО_3">#REF!</definedName>
    <definedName name="T20.1?item_ext?ТЭ.ВСЕГО_4">#REF!</definedName>
    <definedName name="T20.1?item_ext?ТЭ.ВСЕГО_5">#REF!</definedName>
    <definedName name="T20.1?item_ext?ТЭ_2">#REF!</definedName>
    <definedName name="T20.1?item_ext?ТЭ_3">#REF!</definedName>
    <definedName name="T20.1?item_ext?ТЭ_4">#REF!</definedName>
    <definedName name="T20.1?item_ext?ТЭ_5">#REF!</definedName>
    <definedName name="T20.1?item_ext?ЭЭ">#REF!</definedName>
    <definedName name="T20.1?item_ext?ЭЭ.ВСЕГО">#REF!</definedName>
    <definedName name="T20.1?item_ext?ЭЭ.ВСЕГО_2">#REF!</definedName>
    <definedName name="T20.1?item_ext?ЭЭ.ВСЕГО_3">#REF!</definedName>
    <definedName name="T20.1?item_ext?ЭЭ.ВСЕГО_4">#REF!</definedName>
    <definedName name="T20.1?item_ext?ЭЭ.ВСЕГО_5">#REF!</definedName>
    <definedName name="T20.1?item_ext?ЭЭ_2">#REF!</definedName>
    <definedName name="T20.1?item_ext?ЭЭ_3">#REF!</definedName>
    <definedName name="T20.1?item_ext?ЭЭ_4">#REF!</definedName>
    <definedName name="T20.1?item_ext?ЭЭ_5">#REF!</definedName>
    <definedName name="T20.1?L2">'[3]20.1'!$B$24:$B$25,'[3]20.1'!$B$27,'[3]20.1'!$B$37:$B$40,'[3]20.1'!$B$42,'[3]20.1'!$B$52:$B$54,'[3]20.1'!$B$56,'[3]20.1'!$B$65:$B$74,'[3]20.1'!$B$76,'[3]20.1'!$B$10:$B$13,'[3]20.1'!$B$15</definedName>
    <definedName name="T20.1?L3">'[3]20.1'!$C$24:$C$25,'[3]20.1'!$C$27,'[3]20.1'!$C$37:$C$40,'[3]20.1'!$C$42,'[3]20.1'!$C$52:$C$54,'[3]20.1'!$C$56,'[3]20.1'!$C$65:$C$74,'[3]20.1'!$C$76,'[3]20.1'!$C$10:$C$13,'[3]20.1'!$C$15</definedName>
    <definedName name="T20.1?L4">'[3]20.1'!$D$24:$D$25,'[3]20.1'!$D$27,'[3]20.1'!$D$37:$D$40,'[3]20.1'!$D$42,'[3]20.1'!$D$52:$D$54,'[3]20.1'!$D$56,'[3]20.1'!$D$65:$D$74,'[3]20.1'!$D$76,'[3]20.1'!$D$10:$D$13,'[3]20.1'!$D$15</definedName>
    <definedName name="T20.1?L5">'[3]20.1'!$E$24:$E$25,'[3]20.1'!$E$27,'[3]20.1'!$E$37:$E$40,'[3]20.1'!$E$42,'[3]20.1'!$E$52:$E$54,'[3]20.1'!$E$56,'[3]20.1'!$E$65:$E$74,'[3]20.1'!$E$76,'[3]20.1'!$E$10:$E$13,'[3]20.1'!$E$15</definedName>
    <definedName name="T20.1?L6">'[3]20.1'!$F$24:$F$25,'[3]20.1'!$F$27,'[3]20.1'!$F$37:$F$40,'[3]20.1'!$F$42,'[3]20.1'!$F$52:$F$54,'[3]20.1'!$F$56,'[3]20.1'!$F$65:$F$74,'[3]20.1'!$F$76,'[3]20.1'!$F$10:$F$13,'[3]20.1'!$F$15</definedName>
    <definedName name="T20.1?Name">#REF!</definedName>
    <definedName name="T20.1?Name_2">#REF!</definedName>
    <definedName name="T20.1?Name_3">#REF!</definedName>
    <definedName name="T20.1?Name_4">#REF!</definedName>
    <definedName name="T20.1?Name_5">#REF!</definedName>
    <definedName name="T20.1?Table">#REF!</definedName>
    <definedName name="T20.1?Table_2">#REF!</definedName>
    <definedName name="T20.1?Table_3">#REF!</definedName>
    <definedName name="T20.1?Table_4">#REF!</definedName>
    <definedName name="T20.1?Table_5">#REF!</definedName>
    <definedName name="T20.1?Title">#REF!</definedName>
    <definedName name="T20.1?Title_2">#REF!</definedName>
    <definedName name="T20.1?Title_3">#REF!</definedName>
    <definedName name="T20.1?Title_4">#REF!</definedName>
    <definedName name="T20.1?Title_5">#REF!</definedName>
    <definedName name="T20.1?unit?ТРУБ">#REF!</definedName>
    <definedName name="T20.1?unit?ТРУБ_2">#REF!</definedName>
    <definedName name="T20.1?unit?ТРУБ_3">#REF!</definedName>
    <definedName name="T20.1?unit?ТРУБ_4">#REF!</definedName>
    <definedName name="T20.1?unit?ТРУБ_5">#REF!</definedName>
    <definedName name="T20?axis?ПРД?БАЗ">'[3]20'!$E$7:$E$26,'[3]20'!$I$7:$I$26,'[3]20'!$K$7:$K$26,'[3]20'!$G$7:$G$26,'[3]20'!$C$7:$C$26</definedName>
    <definedName name="T20?axis?ПРД?РЕГ">'[3]20'!$F$7:$F$26,'[3]20'!$J$7:$J$26,'[3]20'!$L$7:$L$26,'[3]20'!$H$7:$H$26,'[3]20'!$D$7:$D$26</definedName>
    <definedName name="T20?Data">'[3]20'!$C$7:$L$7,'[3]20'!$C$9:$L$11,'[3]20'!$C$13:$L$26</definedName>
    <definedName name="T20?item_ext?ВСЕГО">#REF!</definedName>
    <definedName name="T20?item_ext?ВСЕГО_2">#REF!</definedName>
    <definedName name="T20?item_ext?ВСЕГО_3">#REF!</definedName>
    <definedName name="T20?item_ext?ВСЕГО_4">#REF!</definedName>
    <definedName name="T20?item_ext?ВСЕГО_5">#REF!</definedName>
    <definedName name="T20?item_ext?ПТЭ">#REF!</definedName>
    <definedName name="T20?item_ext?ПТЭ_2">#REF!</definedName>
    <definedName name="T20?item_ext?ПТЭ_3">#REF!</definedName>
    <definedName name="T20?item_ext?ПТЭ_4">#REF!</definedName>
    <definedName name="T20?item_ext?ПТЭ_5">#REF!</definedName>
    <definedName name="T20?item_ext?ПЭ">#REF!</definedName>
    <definedName name="T20?item_ext?ПЭ_2">#REF!</definedName>
    <definedName name="T20?item_ext?ПЭ_3">#REF!</definedName>
    <definedName name="T20?item_ext?ПЭ_4">#REF!</definedName>
    <definedName name="T20?item_ext?ПЭ_5">#REF!</definedName>
    <definedName name="T20?item_ext?ТЭ">#REF!</definedName>
    <definedName name="T20?item_ext?ТЭ_2">#REF!</definedName>
    <definedName name="T20?item_ext?ТЭ_3">#REF!</definedName>
    <definedName name="T20?item_ext?ТЭ_4">#REF!</definedName>
    <definedName name="T20?item_ext?ТЭ_5">#REF!</definedName>
    <definedName name="T20?item_ext?ЭЭ">#REF!</definedName>
    <definedName name="T20?item_ext?ЭЭ_2">#REF!</definedName>
    <definedName name="T20?item_ext?ЭЭ_3">#REF!</definedName>
    <definedName name="T20?item_ext?ЭЭ_4">#REF!</definedName>
    <definedName name="T20?item_ext?ЭЭ_5">#REF!</definedName>
    <definedName name="T20?L1">#REF!</definedName>
    <definedName name="T20?L1.1">#REF!</definedName>
    <definedName name="T20?L1.1_2">#REF!</definedName>
    <definedName name="T20?L1.1_3">#REF!</definedName>
    <definedName name="T20?L1.1_4">#REF!</definedName>
    <definedName name="T20?L1.1_5">#REF!</definedName>
    <definedName name="T20?L1.2">#REF!</definedName>
    <definedName name="T20?L1.2_2">#REF!</definedName>
    <definedName name="T20?L1.2_3">#REF!</definedName>
    <definedName name="T20?L1.2_4">#REF!</definedName>
    <definedName name="T20?L1.2_5">#REF!</definedName>
    <definedName name="T20?L1_2">#REF!</definedName>
    <definedName name="T20?L1_3">#REF!</definedName>
    <definedName name="T20?L1_4">#REF!</definedName>
    <definedName name="T20?L1_5">#REF!</definedName>
    <definedName name="T20?L2">#REF!</definedName>
    <definedName name="T20?L2.1">#REF!</definedName>
    <definedName name="T20?L2.1_2">#REF!</definedName>
    <definedName name="T20?L2.1_3">#REF!</definedName>
    <definedName name="T20?L2.1_4">#REF!</definedName>
    <definedName name="T20?L2.1_5">#REF!</definedName>
    <definedName name="T20?L2.10">#REF!</definedName>
    <definedName name="T20?L2.10.1">#REF!</definedName>
    <definedName name="T20?L2.10.1_2">#REF!</definedName>
    <definedName name="T20?L2.10.1_3">#REF!</definedName>
    <definedName name="T20?L2.10.1_4">#REF!</definedName>
    <definedName name="T20?L2.10.1_5">#REF!</definedName>
    <definedName name="T20?L2.10.2">#REF!</definedName>
    <definedName name="T20?L2.10.2_2">#REF!</definedName>
    <definedName name="T20?L2.10.2_3">#REF!</definedName>
    <definedName name="T20?L2.10.2_4">#REF!</definedName>
    <definedName name="T20?L2.10.2_5">#REF!</definedName>
    <definedName name="T20?L2.10.3">#REF!</definedName>
    <definedName name="T20?L2.10.3_2">#REF!</definedName>
    <definedName name="T20?L2.10.3_3">#REF!</definedName>
    <definedName name="T20?L2.10.3_4">#REF!</definedName>
    <definedName name="T20?L2.10.3_5">#REF!</definedName>
    <definedName name="T20?L2.10.4">#REF!</definedName>
    <definedName name="T20?L2.10.4_2">#REF!</definedName>
    <definedName name="T20?L2.10.4_3">#REF!</definedName>
    <definedName name="T20?L2.10.4_4">#REF!</definedName>
    <definedName name="T20?L2.10.4_5">#REF!</definedName>
    <definedName name="T20?L2.10_2">#REF!</definedName>
    <definedName name="T20?L2.10_3">#REF!</definedName>
    <definedName name="T20?L2.10_4">#REF!</definedName>
    <definedName name="T20?L2.10_5">#REF!</definedName>
    <definedName name="T20?L2.2">#REF!</definedName>
    <definedName name="T20?L2.2_2">#REF!</definedName>
    <definedName name="T20?L2.2_3">#REF!</definedName>
    <definedName name="T20?L2.2_4">#REF!</definedName>
    <definedName name="T20?L2.2_5">#REF!</definedName>
    <definedName name="T20?L2.3">#REF!</definedName>
    <definedName name="T20?L2.3_2">#REF!</definedName>
    <definedName name="T20?L2.3_3">#REF!</definedName>
    <definedName name="T20?L2.3_4">#REF!</definedName>
    <definedName name="T20?L2.3_5">#REF!</definedName>
    <definedName name="T20?L2.4">#REF!</definedName>
    <definedName name="T20?L2.4_2">#REF!</definedName>
    <definedName name="T20?L2.4_3">#REF!</definedName>
    <definedName name="T20?L2.4_4">#REF!</definedName>
    <definedName name="T20?L2.4_5">#REF!</definedName>
    <definedName name="T20?L2.5">#REF!</definedName>
    <definedName name="T20?L2.5_2">#REF!</definedName>
    <definedName name="T20?L2.5_3">#REF!</definedName>
    <definedName name="T20?L2.5_4">#REF!</definedName>
    <definedName name="T20?L2.5_5">#REF!</definedName>
    <definedName name="T20?L2.6">#REF!</definedName>
    <definedName name="T20?L2.6_2">#REF!</definedName>
    <definedName name="T20?L2.6_3">#REF!</definedName>
    <definedName name="T20?L2.6_4">#REF!</definedName>
    <definedName name="T20?L2.6_5">#REF!</definedName>
    <definedName name="T20?L2.7">#REF!</definedName>
    <definedName name="T20?L2.7_2">#REF!</definedName>
    <definedName name="T20?L2.7_3">#REF!</definedName>
    <definedName name="T20?L2.7_4">#REF!</definedName>
    <definedName name="T20?L2.7_5">#REF!</definedName>
    <definedName name="T20?L2.8">#REF!</definedName>
    <definedName name="T20?L2.8_2">#REF!</definedName>
    <definedName name="T20?L2.8_3">#REF!</definedName>
    <definedName name="T20?L2.8_4">#REF!</definedName>
    <definedName name="T20?L2.8_5">#REF!</definedName>
    <definedName name="T20?L2.9">#REF!</definedName>
    <definedName name="T20?L2.9_2">#REF!</definedName>
    <definedName name="T20?L2.9_3">#REF!</definedName>
    <definedName name="T20?L2.9_4">#REF!</definedName>
    <definedName name="T20?L2.9_5">#REF!</definedName>
    <definedName name="T20?L2_2">#REF!</definedName>
    <definedName name="T20?L2_3">#REF!</definedName>
    <definedName name="T20?L2_4">#REF!</definedName>
    <definedName name="T20?L2_5">#REF!</definedName>
    <definedName name="T20?Name">#REF!</definedName>
    <definedName name="T20?Name_2">#REF!</definedName>
    <definedName name="T20?Name_3">#REF!</definedName>
    <definedName name="T20?Name_4">#REF!</definedName>
    <definedName name="T20?Name_5">#REF!</definedName>
    <definedName name="T20?Table">#REF!</definedName>
    <definedName name="T20?Table_2">#REF!</definedName>
    <definedName name="T20?Table_3">#REF!</definedName>
    <definedName name="T20?Table_4">#REF!</definedName>
    <definedName name="T20?Table_5">#REF!</definedName>
    <definedName name="T20?Title">#REF!</definedName>
    <definedName name="T20?Title_2">#REF!</definedName>
    <definedName name="T20?Title_3">#REF!</definedName>
    <definedName name="T20?Title_4">#REF!</definedName>
    <definedName name="T20?Title_5">#REF!</definedName>
    <definedName name="T20?unit?ТРУБ">#REF!</definedName>
    <definedName name="T20?unit?ТРУБ_2">#REF!</definedName>
    <definedName name="T20?unit?ТРУБ_3">#REF!</definedName>
    <definedName name="T20?unit?ТРУБ_4">#REF!</definedName>
    <definedName name="T20?unit?ТРУБ_5">#REF!</definedName>
    <definedName name="T20_1_Copy1">#REF!</definedName>
    <definedName name="T20_1_Copy1_1">#REF!</definedName>
    <definedName name="T20_1_Copy1_2">#REF!</definedName>
    <definedName name="T20_1_Copy1_3">#REF!</definedName>
    <definedName name="T20_1_Copy1_4">#REF!</definedName>
    <definedName name="T20_1_Copy1_5">#REF!</definedName>
    <definedName name="T20_1_Copy2">#REF!</definedName>
    <definedName name="T20_1_Copy2_1">#REF!</definedName>
    <definedName name="T20_1_Copy2_2">#REF!</definedName>
    <definedName name="T20_1_Copy2_3">#REF!</definedName>
    <definedName name="T20_1_Copy2_4">#REF!</definedName>
    <definedName name="T20_1_Copy2_5">#REF!</definedName>
    <definedName name="T20_1_Copy3">#REF!</definedName>
    <definedName name="T20_1_Copy3_1">#REF!</definedName>
    <definedName name="T20_1_Copy3_2">#REF!</definedName>
    <definedName name="T20_1_Copy3_3">#REF!</definedName>
    <definedName name="T20_1_Copy3_4">#REF!</definedName>
    <definedName name="T20_1_Copy3_5">#REF!</definedName>
    <definedName name="T20_1_Copy4">#REF!</definedName>
    <definedName name="T20_1_Copy4_1">#REF!</definedName>
    <definedName name="T20_1_Copy4_2">#REF!</definedName>
    <definedName name="T20_1_Copy4_3">#REF!</definedName>
    <definedName name="T20_1_Copy4_4">#REF!</definedName>
    <definedName name="T20_1_Copy4_5">#REF!</definedName>
    <definedName name="T20_1_Copy5">#REF!</definedName>
    <definedName name="T20_1_Copy5_1">#REF!</definedName>
    <definedName name="T20_1_Copy5_2">#REF!</definedName>
    <definedName name="T20_1_Copy5_3">#REF!</definedName>
    <definedName name="T20_1_Copy5_4">#REF!</definedName>
    <definedName name="T20_1_Copy5_5">#REF!</definedName>
    <definedName name="T20_1_Name1">#REF!</definedName>
    <definedName name="T20_1_Name1_2">#REF!</definedName>
    <definedName name="T20_1_Name1_3">#REF!</definedName>
    <definedName name="T20_1_Name1_4">#REF!</definedName>
    <definedName name="T20_1_Name1_5">#REF!</definedName>
    <definedName name="T20_1_Name2">#REF!</definedName>
    <definedName name="T20_1_Name2_2">#REF!</definedName>
    <definedName name="T20_1_Name2_3">#REF!</definedName>
    <definedName name="T20_1_Name2_4">#REF!</definedName>
    <definedName name="T20_1_Name2_5">#REF!</definedName>
    <definedName name="T20_1_Name3">#REF!</definedName>
    <definedName name="T20_1_Name3_2">#REF!</definedName>
    <definedName name="T20_1_Name3_3">#REF!</definedName>
    <definedName name="T20_1_Name3_4">#REF!</definedName>
    <definedName name="T20_1_Name3_5">#REF!</definedName>
    <definedName name="T20_1_Name4">#REF!</definedName>
    <definedName name="T20_1_Name4_2">#REF!</definedName>
    <definedName name="T20_1_Name4_3">#REF!</definedName>
    <definedName name="T20_1_Name4_4">#REF!</definedName>
    <definedName name="T20_1_Name4_5">#REF!</definedName>
    <definedName name="T20_1_Name5">#REF!</definedName>
    <definedName name="T20_1_Name5_2">#REF!</definedName>
    <definedName name="T20_1_Name5_3">#REF!</definedName>
    <definedName name="T20_1_Name5_4">#REF!</definedName>
    <definedName name="T20_1_Name5_5">#REF!</definedName>
    <definedName name="T21.1?axis?R?ВРАС">'[3]21.1'!$C$34:$Y$35,'[3]21.1'!$C$22:$Y$24</definedName>
    <definedName name="T21.1?axis?R?ВРАС?">'[3]21.1'!$B$34:$B$35,'[3]21.1'!$B$22:$B$24</definedName>
    <definedName name="T21.1?axis?ПРД?БАЗ">'[3]21.1'!$F$8:$F$37,'[3]21.1'!$C$8:$C$37,'[3]21.1'!$X$8:$X$37,P1_T21.1?axis?ПРД?БАЗ</definedName>
    <definedName name="T21.1?axis?ПРД?БАЗ_1">#N/A</definedName>
    <definedName name="T21.1?axis?ПРД?БАЗ_2">#N/A</definedName>
    <definedName name="T21.1?axis?ПРД?БАЗ_3">#N/A</definedName>
    <definedName name="T21.1?axis?ПРД?БАЗ_4">#N/A</definedName>
    <definedName name="T21.1?axis?ПРД?БАЗ_5">#N/A</definedName>
    <definedName name="T21.1?axis?ПРД?РЕГ">'[3]21.1'!$U$8:$U$37,'[3]21.1'!$Y$8:$Y$37,'[3]21.1'!$D$8:$D$37,P1_T21.1?axis?ПРД?РЕГ</definedName>
    <definedName name="T21.1?axis?ПРД?РЕГ_1">#N/A</definedName>
    <definedName name="T21.1?axis?ПРД?РЕГ_2">#N/A</definedName>
    <definedName name="T21.1?axis?ПРД?РЕГ_3">#N/A</definedName>
    <definedName name="T21.1?axis?ПРД?РЕГ_4">#N/A</definedName>
    <definedName name="T21.1?axis?ПРД?РЕГ_5">#N/A</definedName>
    <definedName name="T21.1?Data">'[3]21.1'!$C$26:$D$27,'[3]21.1'!$F$29:$Y$32,'[3]21.1'!$C$29:$D$32,'[3]21.1'!$F$34:$Y$35,'[3]21.1'!$C$34:$D$35,'[3]21.1'!$F$37:$Y$37,'[3]21.1'!$C$37:$D$37,'[3]21.1'!$F$8:$Y$8,P1_T21.1?Data</definedName>
    <definedName name="T21.1?Data_1">#N/A</definedName>
    <definedName name="T21.1?Data_2">#N/A</definedName>
    <definedName name="T21.1?Data_3">#N/A</definedName>
    <definedName name="T21.1?Data_4">#N/A</definedName>
    <definedName name="T21.1?Data_5">#N/A</definedName>
    <definedName name="T21.1?L1">'[3]21.1'!$F$8:$Y$8,'[3]21.1'!$C$8:$D$8</definedName>
    <definedName name="T21.1?L1.1">'[3]21.1'!$F$10:$Y$10,'[3]21.1'!$C$10:$D$10</definedName>
    <definedName name="T21.1?L2">'[3]21.1'!$F$11:$Y$11,'[3]21.1'!$C$11:$D$11</definedName>
    <definedName name="T21.1?L2.1">'[3]21.1'!$F$13:$Y$13,'[3]21.1'!$C$13:$D$13</definedName>
    <definedName name="T21.1?L3">'[3]21.1'!$F$14:$Y$14,'[3]21.1'!$C$14:$D$14</definedName>
    <definedName name="T21.1?L4">'[3]21.1'!$F$15:$Y$15,'[3]21.1'!$C$15:$D$15</definedName>
    <definedName name="T21.1?L5">'[3]21.1'!$F$16:$Y$16,'[3]21.1'!$C$16:$D$16</definedName>
    <definedName name="T21.1?L5.1">'[3]21.1'!$F$18:$Y$18,'[3]21.1'!$C$18:$D$18</definedName>
    <definedName name="T21.1?L5.2">'[3]21.1'!$F$19:$Y$19,'[3]21.1'!$C$19:$D$19</definedName>
    <definedName name="T21.1?L5.3">'[3]21.1'!$F$20:$Y$20,'[3]21.1'!$C$20:$D$20</definedName>
    <definedName name="T21.1?L5.3.x">'[3]21.1'!$F$22:$Y$24,'[3]21.1'!$C$22:$D$24</definedName>
    <definedName name="T21.1?L6">'[3]21.1'!$F$26:$Y$26,'[3]21.1'!$C$26:$D$26</definedName>
    <definedName name="T21.1?L7">'[3]21.1'!$F$27:$Y$27,'[3]21.1'!$C$27:$D$27</definedName>
    <definedName name="T21.1?L7.1">'[3]21.1'!$F$29:$Y$29,'[3]21.1'!$C$29:$D$29</definedName>
    <definedName name="T21.1?L7.2">'[3]21.1'!$F$30:$Y$30,'[3]21.1'!$C$30:$D$30</definedName>
    <definedName name="T21.1?L7.3">'[3]21.1'!$F$31:$Y$31,'[3]21.1'!$C$31:$D$31</definedName>
    <definedName name="T21.1?L7.4">'[3]21.1'!$F$32:$Y$32,'[3]21.1'!$C$32:$D$32</definedName>
    <definedName name="T21.1?L7.4.x">'[3]21.1'!$F$34:$Y$35,'[3]21.1'!$C$34:$D$35</definedName>
    <definedName name="T21.1?L8">'[3]21.1'!$F$37:$Y$37,'[3]21.1'!$C$37:$D$37</definedName>
    <definedName name="T21.1_Name3">'[3]21.1'!$V$4,'[3]21.1'!$T$4,'[3]21.1'!$R$4,'[3]21.1'!$P$4,'[3]21.1'!$N$4,'[3]21.1'!$L$4,'[3]21.1'!$J$4,'[3]21.1'!$H$4,'[3]21.1'!$F$4,'[3]21.1'!$X$4</definedName>
    <definedName name="T21.2.1?axis?C?ПЭ">#REF!</definedName>
    <definedName name="T21.2.1?axis?C?ПЭ?">#REF!</definedName>
    <definedName name="T21.2.1?axis?C?ПЭ?_2">#REF!</definedName>
    <definedName name="T21.2.1?axis?C?ПЭ?_3">#REF!</definedName>
    <definedName name="T21.2.1?axis?C?ПЭ?_4">#REF!</definedName>
    <definedName name="T21.2.1?axis?C?ПЭ?_5">#REF!</definedName>
    <definedName name="T21.2.1?axis?C?ПЭ_2">#REF!</definedName>
    <definedName name="T21.2.1?axis?C?ПЭ_3">#REF!</definedName>
    <definedName name="T21.2.1?axis?C?ПЭ_4">#REF!</definedName>
    <definedName name="T21.2.1?axis?C?ПЭ_5">#REF!</definedName>
    <definedName name="T21.2.1?axis?R?ВРАС">'[3]21.2.1'!$C$35:$AQ$36,'[3]21.2.1'!$C$23:$AQ$25</definedName>
    <definedName name="T21.2.1?axis?R?ВРАС?">'[3]21.2.1'!$B$35:$B$36,'[3]21.2.1'!$B$23:$B$25</definedName>
    <definedName name="T21.2.1?axis?ПРД?БАЗ">'[3]21.2.1'!$F$9:$F$38,'[3]21.2.1'!$H$9:$H$38,'[3]21.2.1'!$J$9:$J$38,'[3]21.2.1'!$L$9:$L$38,'[3]21.2.1'!$N$9:$N$38,'[3]21.2.1'!$P$9:$P$38,'[3]21.2.1'!$AP$9:$AP$38,'[3]21.2.1'!$C$9:$C$38</definedName>
    <definedName name="T21.2.1?axis?ПРД?РЕГ">'[3]21.2.1'!$Q$9:$Q$38,'[3]21.2.1'!$O$9:$O$38,'[3]21.2.1'!$M$9:$M$38,'[3]21.2.1'!$K$9:$K$38,'[3]21.2.1'!$I$9:$I$38,'[3]21.2.1'!$G$9:$G$38,'[3]21.2.1'!$D$9:$D$38,'[3]21.2.1'!$AQ$9:$AQ$38</definedName>
    <definedName name="T21.2.1?Data">P1_T21.2.1?Data,P2_T21.2.1?Data</definedName>
    <definedName name="T21.2.1?Data_1">#N/A</definedName>
    <definedName name="T21.2.1?Data_2">#N/A</definedName>
    <definedName name="T21.2.1?Data_3">#N/A</definedName>
    <definedName name="T21.2.1?Data_4">#N/A</definedName>
    <definedName name="T21.2.1?Data_5">#N/A</definedName>
    <definedName name="T21.2.1?L1">'[3]21.2.1'!$F$9:$AQ$9,'[3]21.2.1'!$C$9:$D$9</definedName>
    <definedName name="T21.2.1?L1.1">'[3]21.2.1'!$F$11:$AQ$11,'[3]21.2.1'!$C$11:$D$11</definedName>
    <definedName name="T21.2.1?L2">'[3]21.2.1'!$F$12:$AQ$12,'[3]21.2.1'!$C$12:$D$12</definedName>
    <definedName name="T21.2.1?L2.1">'[3]21.2.1'!$F$14:$AQ$14,'[3]21.2.1'!$C$14:$D$14</definedName>
    <definedName name="T21.2.1?L3">'[3]21.2.1'!$F$15:$AQ$15,'[3]21.2.1'!$C$15:$D$15</definedName>
    <definedName name="T21.2.1?L4">'[3]21.2.1'!$F$16:$AQ$16,'[3]21.2.1'!$C$16:$D$16</definedName>
    <definedName name="T21.2.1?L5">'[3]21.2.1'!$F$17:$AQ$17,'[3]21.2.1'!$C$17:$D$17</definedName>
    <definedName name="T21.2.1?L5.1">'[3]21.2.1'!$F$19:$AQ$19,'[3]21.2.1'!$C$19:$D$19</definedName>
    <definedName name="T21.2.1?L5.2">'[3]21.2.1'!$F$20:$AQ$20,'[3]21.2.1'!$C$20:$D$20</definedName>
    <definedName name="T21.2.1?L5.3">'[3]21.2.1'!$F$21:$AQ$21,'[3]21.2.1'!$C$21:$D$21</definedName>
    <definedName name="T21.2.1?L5.3.x">'[3]21.2.1'!$F$23:$AQ$25,'[3]21.2.1'!$C$23:$D$25</definedName>
    <definedName name="T21.2.1?L6">'[3]21.2.1'!$F$27:$AQ$27,'[3]21.2.1'!$C$27:$D$27</definedName>
    <definedName name="T21.2.1?L7">'[3]21.2.1'!$F$28:$AQ$28,'[3]21.2.1'!$C$28:$D$28</definedName>
    <definedName name="T21.2.1?L7.1">'[3]21.2.1'!$F$30:$AQ$30,'[3]21.2.1'!$C$30:$D$30</definedName>
    <definedName name="T21.2.1?L7.2">'[3]21.2.1'!$F$31:$AQ$31,'[3]21.2.1'!$C$31:$D$31</definedName>
    <definedName name="T21.2.1?L7.3">'[3]21.2.1'!$F$32:$AQ$32,'[3]21.2.1'!$C$32:$D$32</definedName>
    <definedName name="T21.2.1?L7.4">'[3]21.2.1'!$F$33:$AQ$33,'[3]21.2.1'!$C$33:$D$33</definedName>
    <definedName name="T21.2.1?L7.4.x">'[3]21.2.1'!$F$35:$AQ$36,'[3]21.2.1'!$C$35:$D$36</definedName>
    <definedName name="T21.2.1?L8">'[3]21.2.1'!$F$38:$AQ$38,'[3]21.2.1'!$C$38:$D$38</definedName>
    <definedName name="T21.2.1?Name">#REF!</definedName>
    <definedName name="T21.2.1?Name_2">#REF!</definedName>
    <definedName name="T21.2.1?Name_3">#REF!</definedName>
    <definedName name="T21.2.1?Name_4">#REF!</definedName>
    <definedName name="T21.2.1?Name_5">#REF!</definedName>
    <definedName name="T21.2.1?Table">#REF!</definedName>
    <definedName name="T21.2.1?Table_2">#REF!</definedName>
    <definedName name="T21.2.1?Table_3">#REF!</definedName>
    <definedName name="T21.2.1?Table_4">#REF!</definedName>
    <definedName name="T21.2.1?Table_5">#REF!</definedName>
    <definedName name="T21.2.1?Title">#REF!</definedName>
    <definedName name="T21.2.1?Title_2">#REF!</definedName>
    <definedName name="T21.2.1?Title_3">#REF!</definedName>
    <definedName name="T21.2.1?Title_4">#REF!</definedName>
    <definedName name="T21.2.1?Title_5">#REF!</definedName>
    <definedName name="T21.2.1?unit?ТРУБ">#REF!</definedName>
    <definedName name="T21.2.1?unit?ТРУБ_2">#REF!</definedName>
    <definedName name="T21.2.1?unit?ТРУБ_3">#REF!</definedName>
    <definedName name="T21.2.1?unit?ТРУБ_4">#REF!</definedName>
    <definedName name="T21.2.1?unit?ТРУБ_5">#REF!</definedName>
    <definedName name="T21.2.1_Copy1">#REF!</definedName>
    <definedName name="T21.2.1_Copy1_1">#REF!</definedName>
    <definedName name="T21.2.1_Copy1_2">#REF!</definedName>
    <definedName name="T21.2.1_Copy1_3">#REF!</definedName>
    <definedName name="T21.2.1_Copy1_4">#REF!</definedName>
    <definedName name="T21.2.1_Copy1_5">#REF!</definedName>
    <definedName name="T21.2.1_Copy2">#REF!</definedName>
    <definedName name="T21.2.1_Copy2_1">#REF!</definedName>
    <definedName name="T21.2.1_Copy2_2">#REF!</definedName>
    <definedName name="T21.2.1_Copy2_3">#REF!</definedName>
    <definedName name="T21.2.1_Copy2_4">#REF!</definedName>
    <definedName name="T21.2.1_Copy2_5">#REF!</definedName>
    <definedName name="T21.2.1_Copy3">#REF!</definedName>
    <definedName name="T21.2.1_Copy3_1">#REF!</definedName>
    <definedName name="T21.2.1_Copy3_2">#REF!</definedName>
    <definedName name="T21.2.1_Copy3_3">#REF!</definedName>
    <definedName name="T21.2.1_Copy3_4">#REF!</definedName>
    <definedName name="T21.2.1_Copy3_5">#REF!</definedName>
    <definedName name="T21.2.1_Name1">#REF!</definedName>
    <definedName name="T21.2.1_Name1_2">#REF!</definedName>
    <definedName name="T21.2.1_Name1_3">#REF!</definedName>
    <definedName name="T21.2.1_Name1_4">#REF!</definedName>
    <definedName name="T21.2.1_Name1_5">#REF!</definedName>
    <definedName name="T21.2.1_Name2">#REF!</definedName>
    <definedName name="T21.2.1_Name2_2">#REF!</definedName>
    <definedName name="T21.2.1_Name2_3">#REF!</definedName>
    <definedName name="T21.2.1_Name2_4">#REF!</definedName>
    <definedName name="T21.2.1_Name2_5">#REF!</definedName>
    <definedName name="T21.2.1_Name3">'[3]21.2.1'!$P$4,'[3]21.2.1'!$N$4,'[3]21.2.1'!$L$4,'[3]21.2.1'!$J$4,'[3]21.2.1'!$H$4,'[3]21.2.1'!$F$4,'[3]21.2.1'!$AP$4</definedName>
    <definedName name="T21.2.2?axis?C?СЦТ">#REF!</definedName>
    <definedName name="T21.2.2?axis?C?СЦТ?">#REF!</definedName>
    <definedName name="T21.2.2?axis?C?СЦТ?_2">#REF!</definedName>
    <definedName name="T21.2.2?axis?C?СЦТ?_3">#REF!</definedName>
    <definedName name="T21.2.2?axis?C?СЦТ?_4">#REF!</definedName>
    <definedName name="T21.2.2?axis?C?СЦТ?_5">#REF!</definedName>
    <definedName name="T21.2.2?axis?C?СЦТ_2">#REF!</definedName>
    <definedName name="T21.2.2?axis?C?СЦТ_3">#REF!</definedName>
    <definedName name="T21.2.2?axis?C?СЦТ_4">#REF!</definedName>
    <definedName name="T21.2.2?axis?C?СЦТ_5">#REF!</definedName>
    <definedName name="T21.2.2?axis?R?ВРАС">'[3]21.2.2'!$C$35:$AR$36,'[3]21.2.2'!$C$23:$AR$25</definedName>
    <definedName name="T21.2.2?axis?R?ВРАС?">'[3]21.2.2'!$B$35:$B$36,'[3]21.2.2'!$B$23:$B$25</definedName>
    <definedName name="T21.2.2?axis?ПРД?БАЗ">'[3]21.2.2'!$F$9:$F$38,'[3]21.2.2'!$H$9:$H$38,'[3]21.2.2'!$J$9:$J$38,'[3]21.2.2'!$AP$9:$AP$39,'[3]21.2.2'!$C$9:$C$38</definedName>
    <definedName name="T21.2.2?axis?ПРД?РЕГ">'[3]21.2.2'!$G$9:$G$38,'[3]21.2.2'!$I$9:$I$38,'[3]21.2.2'!$K$9:$K$38,'[3]21.2.2'!$AQ$9:$AQ$38,'[3]21.2.2'!$D$9:$D$38</definedName>
    <definedName name="T21.2.2?Data">P1_T21.2.2?Data,P2_T21.2.2?Data</definedName>
    <definedName name="T21.2.2?Data_1">#N/A</definedName>
    <definedName name="T21.2.2?Data_2">#N/A</definedName>
    <definedName name="T21.2.2?Data_3">#N/A</definedName>
    <definedName name="T21.2.2?Data_4">#N/A</definedName>
    <definedName name="T21.2.2?Data_5">#N/A</definedName>
    <definedName name="T21.2.2?L1">'[3]21.2.2'!$F$9:$AQ$9,'[3]21.2.2'!$C$9:$D$9</definedName>
    <definedName name="T21.2.2?L1.1">'[3]21.2.2'!$F$11:$AQ$11,'[3]21.2.2'!$C$11:$D$11</definedName>
    <definedName name="T21.2.2?L2">'[3]21.2.2'!$F$12:$AQ$12,'[3]21.2.2'!$C$12:$D$12</definedName>
    <definedName name="T21.2.2?L2.1">'[3]21.2.2'!$F$14:$AQ$14,'[3]21.2.2'!$C$14:$D$14</definedName>
    <definedName name="T21.2.2?L3">'[3]21.2.2'!$F$15:$AQ$15,'[3]21.2.2'!$C$15:$D$15</definedName>
    <definedName name="T21.2.2?L4">'[3]21.2.2'!$F$16:$AQ$16,'[3]21.2.2'!$C$16:$D$16</definedName>
    <definedName name="T21.2.2?L5">'[3]21.2.2'!$F$17:$AQ$17,'[3]21.2.2'!$C$17:$D$17</definedName>
    <definedName name="T21.2.2?L5.1">'[3]21.2.2'!$F$19:$AQ$19,'[3]21.2.2'!$C$19:$D$19</definedName>
    <definedName name="T21.2.2?L5.2">'[3]21.2.2'!$F$20:$AQ$20,'[3]21.2.2'!$C$20:$D$20</definedName>
    <definedName name="T21.2.2?L5.3">'[3]21.2.2'!$F$21:$AQ$21,'[3]21.2.2'!$C$21:$D$21</definedName>
    <definedName name="T21.2.2?L5.3.x">'[3]21.2.2'!$F$23:$AQ$25,'[3]21.2.2'!$C$23:$D$25</definedName>
    <definedName name="T21.2.2?L6">'[3]21.2.2'!$F$27:$AQ$27,'[3]21.2.2'!$C$27:$D$27</definedName>
    <definedName name="T21.2.2?L7">'[3]21.2.2'!$F$28:$AQ$28,'[3]21.2.2'!$C$28:$D$28</definedName>
    <definedName name="T21.2.2?L7.1">'[3]21.2.2'!$F$30:$AQ$30,'[3]21.2.2'!$C$30:$D$30</definedName>
    <definedName name="T21.2.2?L7.2">'[3]21.2.2'!$F$31:$AQ$31,'[3]21.2.2'!$C$31:$D$31</definedName>
    <definedName name="T21.2.2?L7.3">'[3]21.2.2'!$F$32:$AQ$32,'[3]21.2.2'!$C$32:$D$32</definedName>
    <definedName name="T21.2.2?L7.4">'[3]21.2.2'!$F$33:$AQ$33,'[3]21.2.2'!$C$33:$D$33</definedName>
    <definedName name="T21.2.2?L7.4.x">'[3]21.2.2'!$F$35:$AQ$36,'[3]21.2.2'!$C$35:$D$36</definedName>
    <definedName name="T21.2.2?L8">'[3]21.2.2'!$F$38:$AQ$38,'[3]21.2.2'!$C$38:$D$38</definedName>
    <definedName name="T21.2.2?Name">#REF!</definedName>
    <definedName name="T21.2.2?Name_2">#REF!</definedName>
    <definedName name="T21.2.2?Name_3">#REF!</definedName>
    <definedName name="T21.2.2?Name_4">#REF!</definedName>
    <definedName name="T21.2.2?Name_5">#REF!</definedName>
    <definedName name="T21.2.2?Table">#REF!</definedName>
    <definedName name="T21.2.2?Table_2">#REF!</definedName>
    <definedName name="T21.2.2?Table_3">#REF!</definedName>
    <definedName name="T21.2.2?Table_4">#REF!</definedName>
    <definedName name="T21.2.2?Table_5">#REF!</definedName>
    <definedName name="T21.2.2?Title">#REF!</definedName>
    <definedName name="T21.2.2?Title_2">#REF!</definedName>
    <definedName name="T21.2.2?Title_3">#REF!</definedName>
    <definedName name="T21.2.2?Title_4">#REF!</definedName>
    <definedName name="T21.2.2?Title_5">#REF!</definedName>
    <definedName name="T21.2.2?unit?ТРУБ">#REF!</definedName>
    <definedName name="T21.2.2?unit?ТРУБ_2">#REF!</definedName>
    <definedName name="T21.2.2?unit?ТРУБ_3">#REF!</definedName>
    <definedName name="T21.2.2?unit?ТРУБ_4">#REF!</definedName>
    <definedName name="T21.2.2?unit?ТРУБ_5">#REF!</definedName>
    <definedName name="T21.2.2_Copy1">#REF!</definedName>
    <definedName name="T21.2.2_Copy1_1">#REF!</definedName>
    <definedName name="T21.2.2_Copy1_2">#REF!</definedName>
    <definedName name="T21.2.2_Copy1_3">#REF!</definedName>
    <definedName name="T21.2.2_Copy1_4">#REF!</definedName>
    <definedName name="T21.2.2_Copy1_5">#REF!</definedName>
    <definedName name="T21.2.2_Copy2">#REF!</definedName>
    <definedName name="T21.2.2_Copy2_1">#REF!</definedName>
    <definedName name="T21.2.2_Copy2_2">#REF!</definedName>
    <definedName name="T21.2.2_Copy2_3">#REF!</definedName>
    <definedName name="T21.2.2_Copy2_4">#REF!</definedName>
    <definedName name="T21.2.2_Copy2_5">#REF!</definedName>
    <definedName name="T21.2.2_Copy3">#REF!</definedName>
    <definedName name="T21.2.2_Copy3_1">#REF!</definedName>
    <definedName name="T21.2.2_Copy3_2">#REF!</definedName>
    <definedName name="T21.2.2_Copy3_3">#REF!</definedName>
    <definedName name="T21.2.2_Copy3_4">#REF!</definedName>
    <definedName name="T21.2.2_Copy3_5">#REF!</definedName>
    <definedName name="T21.2.2_Name1">#REF!</definedName>
    <definedName name="T21.2.2_Name1_2">#REF!</definedName>
    <definedName name="T21.2.2_Name1_3">#REF!</definedName>
    <definedName name="T21.2.2_Name1_4">#REF!</definedName>
    <definedName name="T21.2.2_Name1_5">#REF!</definedName>
    <definedName name="T21.2.2_Name2">#REF!</definedName>
    <definedName name="T21.2.2_Name2_2">#REF!</definedName>
    <definedName name="T21.2.2_Name2_3">#REF!</definedName>
    <definedName name="T21.2.2_Name2_4">#REF!</definedName>
    <definedName name="T21.2.2_Name2_5">#REF!</definedName>
    <definedName name="T21.2.2_Name3">'[3]21.2.2'!$J$4,'[3]21.2.2'!$H$4,'[3]21.2.2'!$F$4,'[3]21.2.2'!$AP$4</definedName>
    <definedName name="T21.3?axis?R?ВРАС">'[3]21.3'!$C$28:$F$30,'[3]21.3'!$C$48:$F$49</definedName>
    <definedName name="T21.3?axis?R?ВРАС?">'[3]21.3'!$B$28:$B$30,'[3]21.3'!$B$48:$B$49</definedName>
    <definedName name="T21.3?axis?R?НАП">'[3]21.3'!$C$13:$F$16,'[3]21.3'!$C$36:$F$39,'[3]21.3'!$C$41:$F$44,'[3]21.3'!$C$53:$F$56</definedName>
    <definedName name="T21.3?axis?R?НАП?">'[3]21.3'!$B$13:$B$16,'[3]21.3'!$B$36:$B$39,'[3]21.3'!$B$41:$B$44,'[3]21.3'!$B$53:$B$56</definedName>
    <definedName name="T21.3?Data">'[3]21.3'!$C$12:$F$17,'[3]21.3'!$C$19:$F$22,'[3]21.3'!$C$24:$F$26,'[3]21.3'!$C$28:$F$30,'[3]21.3'!$C$32:$F$33,'[3]21.3'!$C$35:$F$46,'[3]21.3'!$C$48:$F$49,'[3]21.3'!$C$51:$F$51,'[3]21.3'!$C$53:$F$56,'[3]21.3'!$C$10:$F$10</definedName>
    <definedName name="T21.3?item_ext?ВСЕГО">'[3]21.3'!$C$10:$C$56,'[3]21.3'!$E$10:$E$56</definedName>
    <definedName name="T21.3?item_ext?СБЫТ">'[3]21.3'!$D$10:$D$56,'[3]21.3'!$F$10:$F$56</definedName>
    <definedName name="T21.4?axis?C?СЦТ">#REF!</definedName>
    <definedName name="T21.4?axis?C?СЦТ?">#REF!</definedName>
    <definedName name="T21.4?axis?C?СЦТ?_2">#REF!</definedName>
    <definedName name="T21.4?axis?C?СЦТ?_3">#REF!</definedName>
    <definedName name="T21.4?axis?C?СЦТ?_4">#REF!</definedName>
    <definedName name="T21.4?axis?C?СЦТ?_5">#REF!</definedName>
    <definedName name="T21.4?axis?C?СЦТ_2">#REF!</definedName>
    <definedName name="T21.4?axis?C?СЦТ_3">#REF!</definedName>
    <definedName name="T21.4?axis?C?СЦТ_4">#REF!</definedName>
    <definedName name="T21.4?axis?C?СЦТ_5">#REF!</definedName>
    <definedName name="T21.4?axis?R?ВРАС">'[3]21.4'!$C$25:$AQ$27,'[3]21.4'!$C$37:$AQ$38</definedName>
    <definedName name="T21.4?axis?R?ВРАС?">'[3]21.4'!$B$25:$B$27,'[3]21.4'!$B$37:$B$38</definedName>
    <definedName name="T21.4?axis?ПРД?БАЗ">'[3]21.4'!$F$11:$F$43,'[3]21.4'!$T$11:$T$43,'[3]21.4'!$V$11:$V$43,'[3]21.4'!$AP$11:$AP$43,'[3]21.4'!$C$11:$C$43</definedName>
    <definedName name="T21.4?axis?ПРД?РЕГ">'[3]21.4'!$G$11:$G$43,'[3]21.4'!$U$11:$U$43,'[3]21.4'!$W$11:$W$43,'[3]21.4'!$AQ$11:$AQ$43,'[3]21.4'!$D$11:$D$43</definedName>
    <definedName name="T21.4?Data">P1_T21.4?Data,P2_T21.4?Data</definedName>
    <definedName name="T21.4?Data_1">#N/A</definedName>
    <definedName name="T21.4?Data_2">#N/A</definedName>
    <definedName name="T21.4?Data_3">#N/A</definedName>
    <definedName name="T21.4?Data_4">#N/A</definedName>
    <definedName name="T21.4?Data_5">#N/A</definedName>
    <definedName name="T21.4?L1">'[3]21.4'!$F$11:$AQ$11,'[3]21.4'!$C$11:$D$11</definedName>
    <definedName name="T21.4?L1.1">'[3]21.4'!$F$13:$AQ$13,'[3]21.4'!$C$13:$D$13</definedName>
    <definedName name="T21.4?L2">'[3]21.4'!$F$14:$AQ$14,'[3]21.4'!$C$14:$D$14</definedName>
    <definedName name="T21.4?L2.1">'[3]21.4'!$F$16:$AQ$16,'[3]21.4'!$C$16:$D$16</definedName>
    <definedName name="T21.4?L3">'[3]21.4'!$F$17:$AQ$17,'[3]21.4'!$C$17:$D$17</definedName>
    <definedName name="T21.4?L4">'[3]21.4'!$F$18:$AQ$18,'[3]21.4'!$C$18:$D$18</definedName>
    <definedName name="T21.4?L5">'[3]21.4'!$F$19:$AQ$19,'[3]21.4'!$C$19:$D$19</definedName>
    <definedName name="T21.4?L5.1">'[3]21.4'!$F$21:$AQ$21,'[3]21.4'!$C$21:$D$21</definedName>
    <definedName name="T21.4?L5.2">'[3]21.4'!$F$22:$AQ$22,'[3]21.4'!$C$22:$D$22</definedName>
    <definedName name="T21.4?L5.3">'[3]21.4'!$F$23:$AQ$23,'[3]21.4'!$C$23:$D$23</definedName>
    <definedName name="T21.4?L5.3.x">'[3]21.4'!$F$25:$AQ$27,'[3]21.4'!$C$25:$D$27</definedName>
    <definedName name="T21.4?L6">'[3]21.4'!$F$29:$AQ$29,'[3]21.4'!$C$29:$D$29</definedName>
    <definedName name="T21.4?L7">'[3]21.4'!$F$30:$AQ$30,'[3]21.4'!$C$30:$D$30</definedName>
    <definedName name="T21.4?L7.1">'[3]21.4'!$F$32:$AQ$32,'[3]21.4'!$C$32:$D$32</definedName>
    <definedName name="T21.4?L7.2">'[3]21.4'!$F$33:$AQ$33,'[3]21.4'!$C$33:$D$33</definedName>
    <definedName name="T21.4?L7.3">'[3]21.4'!$F$34:$AQ$34,'[3]21.4'!$C$34:$D$34</definedName>
    <definedName name="T21.4?L7.4">'[3]21.4'!$F$35:$AQ$35,'[3]21.4'!$C$35:$D$35</definedName>
    <definedName name="T21.4?L7.4.x">'[3]21.4'!$F$37:$AQ$38,'[3]21.4'!$C$37:$D$38</definedName>
    <definedName name="T21.4?L8">'[3]21.4'!$F$40:$AQ$40,'[3]21.4'!$C$40:$D$40</definedName>
    <definedName name="T21.4?L8.1">'[3]21.4'!$F$42:$AQ$42,'[3]21.4'!$C$42:$D$42</definedName>
    <definedName name="T21.4?L8.2">'[3]21.4'!$F$43:$AQ$43,'[3]21.4'!$C$43:$D$43</definedName>
    <definedName name="T21.4?Name">#REF!</definedName>
    <definedName name="T21.4?Name_2">#REF!</definedName>
    <definedName name="T21.4?Name_3">#REF!</definedName>
    <definedName name="T21.4?Name_4">#REF!</definedName>
    <definedName name="T21.4?Name_5">#REF!</definedName>
    <definedName name="T21.4?Table">#REF!</definedName>
    <definedName name="T21.4?Table_2">#REF!</definedName>
    <definedName name="T21.4?Table_3">#REF!</definedName>
    <definedName name="T21.4?Table_4">#REF!</definedName>
    <definedName name="T21.4?Table_5">#REF!</definedName>
    <definedName name="T21.4?Title">#REF!</definedName>
    <definedName name="T21.4?Title_2">#REF!</definedName>
    <definedName name="T21.4?Title_3">#REF!</definedName>
    <definedName name="T21.4?Title_4">#REF!</definedName>
    <definedName name="T21.4?Title_5">#REF!</definedName>
    <definedName name="T21.4?unit?ТРУБ">#REF!</definedName>
    <definedName name="T21.4?unit?ТРУБ_2">#REF!</definedName>
    <definedName name="T21.4?unit?ТРУБ_3">#REF!</definedName>
    <definedName name="T21.4?unit?ТРУБ_4">#REF!</definedName>
    <definedName name="T21.4?unit?ТРУБ_5">#REF!</definedName>
    <definedName name="T21.4_Copy1">#REF!</definedName>
    <definedName name="T21.4_Copy1_1">#REF!</definedName>
    <definedName name="T21.4_Copy1_2">#REF!</definedName>
    <definedName name="T21.4_Copy1_3">#REF!</definedName>
    <definedName name="T21.4_Copy1_4">#REF!</definedName>
    <definedName name="T21.4_Copy1_5">#REF!</definedName>
    <definedName name="T21.4_Copy2">#REF!</definedName>
    <definedName name="T21.4_Copy2_1">#REF!</definedName>
    <definedName name="T21.4_Copy2_2">#REF!</definedName>
    <definedName name="T21.4_Copy2_3">#REF!</definedName>
    <definedName name="T21.4_Copy2_4">#REF!</definedName>
    <definedName name="T21.4_Copy2_5">#REF!</definedName>
    <definedName name="T21.4_Copy3">#REF!</definedName>
    <definedName name="T21.4_Copy3_1">#REF!</definedName>
    <definedName name="T21.4_Copy3_2">#REF!</definedName>
    <definedName name="T21.4_Copy3_3">#REF!</definedName>
    <definedName name="T21.4_Copy3_4">#REF!</definedName>
    <definedName name="T21.4_Copy3_5">#REF!</definedName>
    <definedName name="T21.4_Name1">#REF!</definedName>
    <definedName name="T21.4_Name1_2">#REF!</definedName>
    <definedName name="T21.4_Name1_3">#REF!</definedName>
    <definedName name="T21.4_Name1_4">#REF!</definedName>
    <definedName name="T21.4_Name1_5">#REF!</definedName>
    <definedName name="T21.4_Name2">#REF!</definedName>
    <definedName name="T21.4_Name2_2">#REF!</definedName>
    <definedName name="T21.4_Name2_3">#REF!</definedName>
    <definedName name="T21.4_Name2_4">#REF!</definedName>
    <definedName name="T21.4_Name2_5">#REF!</definedName>
    <definedName name="T21.4_Name3">'[3]21.4'!$V$4,'[3]21.4'!$T$4,'[3]21.4'!$F$4,'[3]21.4'!$AP$4</definedName>
    <definedName name="T21?axis?R?ВРАС">'[3]21'!$C$20:$D$22,'[3]21'!$C$32:$D$33</definedName>
    <definedName name="T21?axis?R?ВРАС?">'[3]21'!$B$20:$B$22,'[3]21'!$B$32:$B$33</definedName>
    <definedName name="T21?axis?ПРД?БАЗ">#REF!</definedName>
    <definedName name="T21?axis?ПРД?БАЗ_2">#REF!</definedName>
    <definedName name="T21?axis?ПРД?БАЗ_3">#REF!</definedName>
    <definedName name="T21?axis?ПРД?БАЗ_4">#REF!</definedName>
    <definedName name="T21?axis?ПРД?БАЗ_5">#REF!</definedName>
    <definedName name="T21?axis?ПРД?РЕГ">#REF!</definedName>
    <definedName name="T21?axis?ПРД?РЕГ_2">#REF!</definedName>
    <definedName name="T21?axis?ПРД?РЕГ_3">#REF!</definedName>
    <definedName name="T21?axis?ПРД?РЕГ_4">#REF!</definedName>
    <definedName name="T21?axis?ПРД?РЕГ_5">#REF!</definedName>
    <definedName name="T21?Data">'[3]21'!$C$8:$D$9,'[3]21'!$C$11:$D$14,'[3]21'!$C$16:$D$18,'[3]21'!$C$20:$D$22,'[3]21'!$C$24:$D$25,'[3]21'!$C$27:$D$30,'[3]21'!$C$32:$D$33,'[3]21'!$C$35:$D$35,'[3]21'!$C$37:$D$40,'[3]21'!$C$6:$D$6</definedName>
    <definedName name="T21?L1">#REF!</definedName>
    <definedName name="T21?L1.1">#REF!</definedName>
    <definedName name="T21?L1.1_2">#REF!</definedName>
    <definedName name="T21?L1.1_3">#REF!</definedName>
    <definedName name="T21?L1.1_4">#REF!</definedName>
    <definedName name="T21?L1.1_5">#REF!</definedName>
    <definedName name="T21?L1_2">#REF!</definedName>
    <definedName name="T21?L1_3">#REF!</definedName>
    <definedName name="T21?L1_4">#REF!</definedName>
    <definedName name="T21?L1_5">#REF!</definedName>
    <definedName name="T21?L2">#REF!</definedName>
    <definedName name="T21?L2.1">#REF!</definedName>
    <definedName name="T21?L2.1_2">#REF!</definedName>
    <definedName name="T21?L2.1_3">#REF!</definedName>
    <definedName name="T21?L2.1_4">#REF!</definedName>
    <definedName name="T21?L2.1_5">#REF!</definedName>
    <definedName name="T21?L2_2">#REF!</definedName>
    <definedName name="T21?L2_3">#REF!</definedName>
    <definedName name="T21?L2_4">#REF!</definedName>
    <definedName name="T21?L2_5">#REF!</definedName>
    <definedName name="T21?L3">#REF!</definedName>
    <definedName name="T21?L3_2">#REF!</definedName>
    <definedName name="T21?L3_3">#REF!</definedName>
    <definedName name="T21?L3_4">#REF!</definedName>
    <definedName name="T21?L3_5">#REF!</definedName>
    <definedName name="T21?L4">#REF!</definedName>
    <definedName name="T21?L4_2">#REF!</definedName>
    <definedName name="T21?L4_3">#REF!</definedName>
    <definedName name="T21?L4_4">#REF!</definedName>
    <definedName name="T21?L4_5">#REF!</definedName>
    <definedName name="T21?L5">#REF!</definedName>
    <definedName name="T21?L5.1">#REF!</definedName>
    <definedName name="T21?L5.1_2">#REF!</definedName>
    <definedName name="T21?L5.1_3">#REF!</definedName>
    <definedName name="T21?L5.1_4">#REF!</definedName>
    <definedName name="T21?L5.1_5">#REF!</definedName>
    <definedName name="T21?L5.2">#REF!</definedName>
    <definedName name="T21?L5.2_2">#REF!</definedName>
    <definedName name="T21?L5.2_3">#REF!</definedName>
    <definedName name="T21?L5.2_4">#REF!</definedName>
    <definedName name="T21?L5.2_5">#REF!</definedName>
    <definedName name="T21?L5.3">#REF!</definedName>
    <definedName name="T21?L5.3.x">#REF!</definedName>
    <definedName name="T21?L5.3.x_2">#REF!</definedName>
    <definedName name="T21?L5.3.x_3">#REF!</definedName>
    <definedName name="T21?L5.3.x_4">#REF!</definedName>
    <definedName name="T21?L5.3.x_5">#REF!</definedName>
    <definedName name="T21?L5.3_2">#REF!</definedName>
    <definedName name="T21?L5.3_3">#REF!</definedName>
    <definedName name="T21?L5.3_4">#REF!</definedName>
    <definedName name="T21?L5.3_5">#REF!</definedName>
    <definedName name="T21?L5_2">#REF!</definedName>
    <definedName name="T21?L5_3">#REF!</definedName>
    <definedName name="T21?L5_4">#REF!</definedName>
    <definedName name="T21?L5_5">#REF!</definedName>
    <definedName name="T21?L6">#REF!</definedName>
    <definedName name="T21?L6_2">#REF!</definedName>
    <definedName name="T21?L6_3">#REF!</definedName>
    <definedName name="T21?L6_4">#REF!</definedName>
    <definedName name="T21?L6_5">#REF!</definedName>
    <definedName name="T21?L7">#REF!</definedName>
    <definedName name="T21?L7.1">#REF!</definedName>
    <definedName name="T21?L7.1_2">#REF!</definedName>
    <definedName name="T21?L7.1_3">#REF!</definedName>
    <definedName name="T21?L7.1_4">#REF!</definedName>
    <definedName name="T21?L7.1_5">#REF!</definedName>
    <definedName name="T21?L7.2">#REF!</definedName>
    <definedName name="T21?L7.2_2">#REF!</definedName>
    <definedName name="T21?L7.2_3">#REF!</definedName>
    <definedName name="T21?L7.2_4">#REF!</definedName>
    <definedName name="T21?L7.2_5">#REF!</definedName>
    <definedName name="T21?L7.3">#REF!</definedName>
    <definedName name="T21?L7.3_2">#REF!</definedName>
    <definedName name="T21?L7.3_3">#REF!</definedName>
    <definedName name="T21?L7.3_4">#REF!</definedName>
    <definedName name="T21?L7.3_5">#REF!</definedName>
    <definedName name="T21?L7.4">#REF!</definedName>
    <definedName name="T21?L7.4.x">#REF!</definedName>
    <definedName name="T21?L7.4.x_2">#REF!</definedName>
    <definedName name="T21?L7.4.x_3">#REF!</definedName>
    <definedName name="T21?L7.4.x_4">#REF!</definedName>
    <definedName name="T21?L7.4.x_5">#REF!</definedName>
    <definedName name="T21?L7.4_2">#REF!</definedName>
    <definedName name="T21?L7.4_3">#REF!</definedName>
    <definedName name="T21?L7.4_4">#REF!</definedName>
    <definedName name="T21?L7.4_5">#REF!</definedName>
    <definedName name="T21?L7_2">#REF!</definedName>
    <definedName name="T21?L7_3">#REF!</definedName>
    <definedName name="T21?L7_4">#REF!</definedName>
    <definedName name="T21?L7_5">#REF!</definedName>
    <definedName name="T21?L8">#REF!</definedName>
    <definedName name="T21?L8.1">#REF!</definedName>
    <definedName name="T21?L8.1_2">#REF!</definedName>
    <definedName name="T21?L8.1_3">#REF!</definedName>
    <definedName name="T21?L8.1_4">#REF!</definedName>
    <definedName name="T21?L8.1_5">#REF!</definedName>
    <definedName name="T21?L8.2">#REF!</definedName>
    <definedName name="T21?L8.2_2">#REF!</definedName>
    <definedName name="T21?L8.2_3">#REF!</definedName>
    <definedName name="T21?L8.2_4">#REF!</definedName>
    <definedName name="T21?L8.2_5">#REF!</definedName>
    <definedName name="T21?L8.3">#REF!</definedName>
    <definedName name="T21?L8.3_2">#REF!</definedName>
    <definedName name="T21?L8.3_3">#REF!</definedName>
    <definedName name="T21?L8.3_4">#REF!</definedName>
    <definedName name="T21?L8.3_5">#REF!</definedName>
    <definedName name="T21?L8.4">#REF!</definedName>
    <definedName name="T21?L8.4_2">#REF!</definedName>
    <definedName name="T21?L8.4_3">#REF!</definedName>
    <definedName name="T21?L8.4_4">#REF!</definedName>
    <definedName name="T21?L8.4_5">#REF!</definedName>
    <definedName name="T21?L8_2">#REF!</definedName>
    <definedName name="T21?L8_3">#REF!</definedName>
    <definedName name="T21?L8_4">#REF!</definedName>
    <definedName name="T21?L8_5">#REF!</definedName>
    <definedName name="T21?Name">#REF!</definedName>
    <definedName name="T21?Name_2">#REF!</definedName>
    <definedName name="T21?Name_3">#REF!</definedName>
    <definedName name="T21?Name_4">#REF!</definedName>
    <definedName name="T21?Name_5">#REF!</definedName>
    <definedName name="T21?Table">#REF!</definedName>
    <definedName name="T21?Table_2">#REF!</definedName>
    <definedName name="T21?Table_3">#REF!</definedName>
    <definedName name="T21?Table_4">#REF!</definedName>
    <definedName name="T21?Table_5">#REF!</definedName>
    <definedName name="T21?Title">#REF!</definedName>
    <definedName name="T21?Title_2">#REF!</definedName>
    <definedName name="T21?Title_3">#REF!</definedName>
    <definedName name="T21?Title_4">#REF!</definedName>
    <definedName name="T21?Title_5">#REF!</definedName>
    <definedName name="T21?unit?ТРУБ">#REF!</definedName>
    <definedName name="T21?unit?ТРУБ_2">#REF!</definedName>
    <definedName name="T21?unit?ТРУБ_3">#REF!</definedName>
    <definedName name="T21?unit?ТРУБ_4">#REF!</definedName>
    <definedName name="T21?unit?ТРУБ_5">#REF!</definedName>
    <definedName name="T21_Copy1">#REF!</definedName>
    <definedName name="T21_Copy1_1">#REF!</definedName>
    <definedName name="T21_Copy1_2">#REF!</definedName>
    <definedName name="T21_Copy1_3">#REF!</definedName>
    <definedName name="T21_Copy1_4">#REF!</definedName>
    <definedName name="T21_Copy1_5">#REF!</definedName>
    <definedName name="T21_Copy2">#REF!</definedName>
    <definedName name="T21_Copy2_1">#REF!</definedName>
    <definedName name="T21_Copy2_2">#REF!</definedName>
    <definedName name="T21_Copy2_3">#REF!</definedName>
    <definedName name="T21_Copy2_4">#REF!</definedName>
    <definedName name="T21_Copy2_5">#REF!</definedName>
    <definedName name="T21_Name1">#REF!</definedName>
    <definedName name="T21_Name1_2">#REF!</definedName>
    <definedName name="T21_Name1_3">#REF!</definedName>
    <definedName name="T21_Name1_4">#REF!</definedName>
    <definedName name="T21_Name1_5">#REF!</definedName>
    <definedName name="T21_Name2">#REF!</definedName>
    <definedName name="T21_Name2_2">#REF!</definedName>
    <definedName name="T21_Name2_3">#REF!</definedName>
    <definedName name="T21_Name2_4">#REF!</definedName>
    <definedName name="T21_Name2_5">#REF!</definedName>
    <definedName name="T22?axis?C?СЦТ">'[3]22'!$H$7:$K$268,'[3]22'!$M$7:$M$268</definedName>
    <definedName name="T22?axis?C?СЦТ?">'[3]22'!$H$5:$K$5,'[3]22'!$M$5</definedName>
    <definedName name="T22?Data">'[3]22'!$H$7:$K$268,'[3]22'!$M$7:$N$268,'[3]22'!$E$7:$F$268</definedName>
    <definedName name="T22?L1">'[3]22'!$E$7:$F$7,'[3]22'!$H$7:$K$7,'[3]22'!$M$7:$N$7</definedName>
    <definedName name="T22?L1.1">'[3]22'!$E$8:$F$8,'[3]22'!$H$8:$K$8,'[3]22'!$M$8:$N$8</definedName>
    <definedName name="T22?L1.1.x">'[3]22'!$E$10:$F$19,'[3]22'!$H$10:$K$19,'[3]22'!$M$10:$N$19</definedName>
    <definedName name="T22?L1.2">'[3]22'!$N$21,'[3]22'!$E$21:$F$21</definedName>
    <definedName name="T22?L1.3">'[3]22'!$N$22,'[3]22'!$E$22:$F$22</definedName>
    <definedName name="T22?L1.4">'[3]22'!$N$23,'[3]22'!$E$23:$F$23</definedName>
    <definedName name="T22?L1.4.x">'[3]22'!$N$25:$N$27,'[3]22'!$E$25:$F$27</definedName>
    <definedName name="T22?L2">'[3]22'!$E$31:$F$31,'[3]22'!$H$31:$K$31,'[3]22'!$M$31:$N$31</definedName>
    <definedName name="T22?L2.1">'[3]22'!$E$32:$F$32,'[3]22'!$H$32:$K$32,'[3]22'!$M$32:$N$32</definedName>
    <definedName name="T22?L2.1.x">'[3]22'!$E$34:$F$43,'[3]22'!$H$34:$K$43,'[3]22'!$M$34:$N$43</definedName>
    <definedName name="T22?L2.2">'[3]22'!$N$45,'[3]22'!$E$45:$F$45</definedName>
    <definedName name="T22?L2.3">'[3]22'!$N$46,'[3]22'!$E$46:$F$46</definedName>
    <definedName name="T22?L2.4">'[3]22'!$N$47,'[3]22'!$E$47:$F$47</definedName>
    <definedName name="T22?L2.4.x">'[3]22'!$N$49:$N$51,'[3]22'!$E$49:$F$51</definedName>
    <definedName name="T22?L3">'[3]22'!$E$55:$F$55,'[3]22'!$H$55:$K$55,'[3]22'!$M$55:$N$55</definedName>
    <definedName name="T22?L3.1">'[3]22'!$E$56:$F$56,'[3]22'!$H$56:$K$56,'[3]22'!$M$56:$N$56</definedName>
    <definedName name="T22?L3.1.x">'[3]22'!$E$58:$F$67,'[3]22'!$H$58:$K$67,'[3]22'!$M$58:$N$67</definedName>
    <definedName name="T22?L3.2">'[3]22'!$N$69,'[3]22'!$E$69:$F$69</definedName>
    <definedName name="T22?L3.3">'[3]22'!$N$70,'[3]22'!$E$70:$F$70</definedName>
    <definedName name="T22?L3.4">'[3]22'!$E$71:$F$71,'[3]22'!$N$71</definedName>
    <definedName name="T22?L3.4.x">'[3]22'!$N$73:$N$75,'[3]22'!$E$73:$F$75</definedName>
    <definedName name="T22?L4">'[3]22'!$E$79:$F$79,'[3]22'!$H$79:$K$79,'[3]22'!$M$79:$N$79</definedName>
    <definedName name="T22?L4.1">'[3]22'!$E$80:$F$80,'[3]22'!$H$80:$K$80,'[3]22'!$M$80:$N$80</definedName>
    <definedName name="T22?L4.1.x">'[3]22'!$E$82:$F$91,'[3]22'!$H$82:$K$91,'[3]22'!$M$82:$N$91</definedName>
    <definedName name="T22?L4.2">'[3]22'!$N$93,'[3]22'!$E$93:$F$93</definedName>
    <definedName name="T22?L4.3">'[3]22'!$N$94,'[3]22'!$E$94:$F$94</definedName>
    <definedName name="T22?L4.4">'[3]22'!$N$95,'[3]22'!$E$95:$F$95</definedName>
    <definedName name="T22?L4.4.x">'[3]22'!$N$97:$N$99,'[3]22'!$E$97:$F$99</definedName>
    <definedName name="T22?L5.1">'[3]22'!$E$104:$F$104,'[3]22'!$H$104:$K$104,'[3]22'!$M$104:$N$104</definedName>
    <definedName name="T22?L5.1.x">'[3]22'!$E$106:$F$115,'[3]22'!$H$106:$K$115,'[3]22'!$M$106:$N$115</definedName>
    <definedName name="T22?L5.2">'[3]22'!$N$117,'[3]22'!$E$117:$F$117</definedName>
    <definedName name="T22?L5.3">'[3]22'!$N$118,'[3]22'!$E$118:$F$118</definedName>
    <definedName name="T22?L5.4">'[3]22'!$N$119,'[3]22'!$E$119:$F$119</definedName>
    <definedName name="T22?L5.4.x">'[3]22'!$N$121:$N$123,'[3]22'!$E$121:$F$123</definedName>
    <definedName name="T22?L6">'[3]22'!$E$127:$F$127,'[3]22'!$H$127:$K$127,'[3]22'!$M$127:$N$127</definedName>
    <definedName name="T22?L6.1">'[3]22'!$E$128:$F$128,'[3]22'!$H$128:$K$128,'[3]22'!$M$128:$N$128</definedName>
    <definedName name="T22?L6.1.x">'[3]22'!$E$130:$F$139,'[3]22'!$H$130:$K$139,'[3]22'!$M$130:$N$139</definedName>
    <definedName name="T22?L6.2">'[3]22'!$N$141,'[3]22'!$E$141:$F$141</definedName>
    <definedName name="T22?L6.3">'[3]22'!$N$142,'[3]22'!$E$142:$F$142</definedName>
    <definedName name="T22?L6.4">'[3]22'!$N$143,'[3]22'!$E$143:$F$143</definedName>
    <definedName name="T22?L6.4.x">'[3]22'!$N$145:$N$147,'[3]22'!$E$145:$F$147</definedName>
    <definedName name="T22?L7.1">'[3]22'!$E$152:$F$152,'[3]22'!$H$152:$K$152,'[3]22'!$M$152</definedName>
    <definedName name="T22?L8.1">'[3]22'!$E$176:$F$176,'[3]22'!$H$176:$K$176,'[3]22'!$M$176</definedName>
    <definedName name="T22?L8.1.x">'[3]22'!$E$178:$F$187,'[3]22'!$H$178:$K$187,'[3]22'!$M$178:$M$187</definedName>
    <definedName name="T22?L9.1">'[3]22'!$E$200:$F$200,'[3]22'!$H$200:$K$200,'[3]22'!$M$200</definedName>
    <definedName name="T22?L9.1.x">'[3]22'!$E$202:$F$211,'[3]22'!$H$202:$K$211,'[3]22'!$M$202:$M$211</definedName>
    <definedName name="T22?unit?РУБ.ТКВТЧ">'[3]22'!$A$247:$N$268,'[3]22'!$A$199:$N$220</definedName>
    <definedName name="T22?unit?ТРУБ">'[3]22'!$A$7:$N$28,'[3]22'!$A$31:$N$52,'[3]22'!$A$55:$N$76,'[3]22'!$A$79:$N$100,'[3]22'!$A$127:$N$148</definedName>
    <definedName name="T23?axis?ПРД?БАЗ">#REF!</definedName>
    <definedName name="T23?axis?ПРД?БАЗ_2">#REF!</definedName>
    <definedName name="T23?axis?ПРД?БАЗ_3">#REF!</definedName>
    <definedName name="T23?axis?ПРД?БАЗ_4">#REF!</definedName>
    <definedName name="T23?axis?ПРД?БАЗ_5">#REF!</definedName>
    <definedName name="T23?axis?ПРД?РЕГ">#REF!</definedName>
    <definedName name="T23?axis?ПРД?РЕГ_2">#REF!</definedName>
    <definedName name="T23?axis?ПРД?РЕГ_3">#REF!</definedName>
    <definedName name="T23?axis?ПРД?РЕГ_4">#REF!</definedName>
    <definedName name="T23?axis?ПРД?РЕГ_5">#REF!</definedName>
    <definedName name="T23?Data">'[3]23'!$D$6:$E$6,'[3]23'!$D$8:$E$11,'[3]23'!$D$13:$E$28</definedName>
    <definedName name="T23?L1">#REF!</definedName>
    <definedName name="T23?L1.1">#REF!</definedName>
    <definedName name="T23?L1.1.1">#REF!</definedName>
    <definedName name="T23?L1.1.1_2">#REF!</definedName>
    <definedName name="T23?L1.1.1_3">#REF!</definedName>
    <definedName name="T23?L1.1.1_4">#REF!</definedName>
    <definedName name="T23?L1.1.1_5">#REF!</definedName>
    <definedName name="T23?L1.1_2">#REF!</definedName>
    <definedName name="T23?L1.1_3">#REF!</definedName>
    <definedName name="T23?L1.1_4">#REF!</definedName>
    <definedName name="T23?L1.1_5">#REF!</definedName>
    <definedName name="T23?L1.2">#REF!</definedName>
    <definedName name="T23?L1.2_2">#REF!</definedName>
    <definedName name="T23?L1.2_3">#REF!</definedName>
    <definedName name="T23?L1.2_4">#REF!</definedName>
    <definedName name="T23?L1.2_5">#REF!</definedName>
    <definedName name="T23?L1_2">#REF!</definedName>
    <definedName name="T23?L1_3">#REF!</definedName>
    <definedName name="T23?L1_4">#REF!</definedName>
    <definedName name="T23?L1_5">#REF!</definedName>
    <definedName name="T23?L2">#REF!</definedName>
    <definedName name="T23?L2.1">#REF!</definedName>
    <definedName name="T23?L2.1.1">#REF!</definedName>
    <definedName name="T23?L2.1.1_2">#REF!</definedName>
    <definedName name="T23?L2.1.1_3">#REF!</definedName>
    <definedName name="T23?L2.1.1_4">#REF!</definedName>
    <definedName name="T23?L2.1.1_5">#REF!</definedName>
    <definedName name="T23?L2.1_2">#REF!</definedName>
    <definedName name="T23?L2.1_3">#REF!</definedName>
    <definedName name="T23?L2.1_4">#REF!</definedName>
    <definedName name="T23?L2.1_5">#REF!</definedName>
    <definedName name="T23?L2.2">#REF!</definedName>
    <definedName name="T23?L2.2_2">#REF!</definedName>
    <definedName name="T23?L2.2_3">#REF!</definedName>
    <definedName name="T23?L2.2_4">#REF!</definedName>
    <definedName name="T23?L2.2_5">#REF!</definedName>
    <definedName name="T23?L2_2">#REF!</definedName>
    <definedName name="T23?L2_3">#REF!</definedName>
    <definedName name="T23?L2_4">#REF!</definedName>
    <definedName name="T23?L2_5">#REF!</definedName>
    <definedName name="T23?L3">#REF!</definedName>
    <definedName name="T23?L3_2">#REF!</definedName>
    <definedName name="T23?L3_3">#REF!</definedName>
    <definedName name="T23?L3_4">#REF!</definedName>
    <definedName name="T23?L3_5">#REF!</definedName>
    <definedName name="T23?L4">#REF!</definedName>
    <definedName name="T23?L4.1">#REF!</definedName>
    <definedName name="T23?L4.1_2">#REF!</definedName>
    <definedName name="T23?L4.1_3">#REF!</definedName>
    <definedName name="T23?L4.1_4">#REF!</definedName>
    <definedName name="T23?L4.1_5">#REF!</definedName>
    <definedName name="T23?L4.2">#REF!</definedName>
    <definedName name="T23?L4.2_2">#REF!</definedName>
    <definedName name="T23?L4.2_3">#REF!</definedName>
    <definedName name="T23?L4.2_4">#REF!</definedName>
    <definedName name="T23?L4.2_5">#REF!</definedName>
    <definedName name="T23?L4_2">#REF!</definedName>
    <definedName name="T23?L4_3">#REF!</definedName>
    <definedName name="T23?L4_4">#REF!</definedName>
    <definedName name="T23?L4_5">#REF!</definedName>
    <definedName name="T23?L5">#REF!</definedName>
    <definedName name="T23?L5.1">#REF!</definedName>
    <definedName name="T23?L5.1_2">#REF!</definedName>
    <definedName name="T23?L5.1_3">#REF!</definedName>
    <definedName name="T23?L5.1_4">#REF!</definedName>
    <definedName name="T23?L5.1_5">#REF!</definedName>
    <definedName name="T23?L5.2">#REF!</definedName>
    <definedName name="T23?L5.2_2">#REF!</definedName>
    <definedName name="T23?L5.2_3">#REF!</definedName>
    <definedName name="T23?L5.2_4">#REF!</definedName>
    <definedName name="T23?L5.2_5">#REF!</definedName>
    <definedName name="T23?L5_2">#REF!</definedName>
    <definedName name="T23?L5_3">#REF!</definedName>
    <definedName name="T23?L5_4">#REF!</definedName>
    <definedName name="T23?L5_5">#REF!</definedName>
    <definedName name="T23?L6">#REF!</definedName>
    <definedName name="T23?L6.1">#REF!</definedName>
    <definedName name="T23?L6.1_2">#REF!</definedName>
    <definedName name="T23?L6.1_3">#REF!</definedName>
    <definedName name="T23?L6.1_4">#REF!</definedName>
    <definedName name="T23?L6.1_5">#REF!</definedName>
    <definedName name="T23?L6.2">#REF!</definedName>
    <definedName name="T23?L6.2_2">#REF!</definedName>
    <definedName name="T23?L6.2_3">#REF!</definedName>
    <definedName name="T23?L6.2_4">#REF!</definedName>
    <definedName name="T23?L6.2_5">#REF!</definedName>
    <definedName name="T23?L6_2">#REF!</definedName>
    <definedName name="T23?L6_3">#REF!</definedName>
    <definedName name="T23?L6_4">#REF!</definedName>
    <definedName name="T23?L6_5">#REF!</definedName>
    <definedName name="T23?L7">#REF!</definedName>
    <definedName name="T23?L7.1">#REF!</definedName>
    <definedName name="T23?L7.1_2">#REF!</definedName>
    <definedName name="T23?L7.1_3">#REF!</definedName>
    <definedName name="T23?L7.1_4">#REF!</definedName>
    <definedName name="T23?L7.1_5">#REF!</definedName>
    <definedName name="T23?L7.2">#REF!</definedName>
    <definedName name="T23?L7.2_2">#REF!</definedName>
    <definedName name="T23?L7.2_3">#REF!</definedName>
    <definedName name="T23?L7.2_4">#REF!</definedName>
    <definedName name="T23?L7.2_5">#REF!</definedName>
    <definedName name="T23?L7_2">#REF!</definedName>
    <definedName name="T23?L7_3">#REF!</definedName>
    <definedName name="T23?L7_4">#REF!</definedName>
    <definedName name="T23?L7_5">#REF!</definedName>
    <definedName name="T23?Name">#REF!</definedName>
    <definedName name="T23?Name_2">#REF!</definedName>
    <definedName name="T23?Name_3">#REF!</definedName>
    <definedName name="T23?Name_4">#REF!</definedName>
    <definedName name="T23?Name_5">#REF!</definedName>
    <definedName name="T23?Table">#REF!</definedName>
    <definedName name="T23?Table_2">#REF!</definedName>
    <definedName name="T23?Table_3">#REF!</definedName>
    <definedName name="T23?Table_4">#REF!</definedName>
    <definedName name="T23?Table_5">#REF!</definedName>
    <definedName name="T23?Title">#REF!</definedName>
    <definedName name="T23?Title_2">#REF!</definedName>
    <definedName name="T23?Title_3">#REF!</definedName>
    <definedName name="T23?Title_4">#REF!</definedName>
    <definedName name="T23?Title_5">#REF!</definedName>
    <definedName name="T23?unit?МВТ">'[3]23'!$D$11:$E$11,'[3]23'!$D$13:$E$15</definedName>
    <definedName name="T23?unit?МКВТЧ">'[3]23'!$D$6:$E$6,'[3]23'!$D$8:$E$10</definedName>
    <definedName name="T23?unit?РУБ.ТКВТ">'[3]23'!$D$19:$E$19,'[3]23'!$D$22:$E$22,'[3]23'!$D$25:$E$25,'[3]23'!$D$28:$E$28</definedName>
    <definedName name="T23?unit?РУБ.ТКВТЧ">'[3]23'!$D$17:$E$18,'[3]23'!$D$20:$E$21,'[3]23'!$D$23:$E$24,'[3]23'!$D$26:$E$27</definedName>
    <definedName name="T23?unit?ЧСЛ">#REF!</definedName>
    <definedName name="T23?unit?ЧСЛ_2">#REF!</definedName>
    <definedName name="T23?unit?ЧСЛ_3">#REF!</definedName>
    <definedName name="T23?unit?ЧСЛ_4">#REF!</definedName>
    <definedName name="T23?unit?ЧСЛ_5">#REF!</definedName>
    <definedName name="T24.1?axis?ПРД?БАЗ">'[3]24.1'!$K$8:$K$29,'[3]24.1'!$I$8:$I$29,'[3]24.1'!$G$8:$G$29,'[3]24.1'!$D$8:$D$29,'[3]24.1'!$M$8:$M$29</definedName>
    <definedName name="T24.1?axis?ПРД?РЕГ">'[3]24.1'!$L$8:$L$29,'[3]24.1'!$J$8:$J$29,'[3]24.1'!$H$8:$H$29,'[3]24.1'!$E$8:$E$29,'[3]24.1'!$N$8:$N$29</definedName>
    <definedName name="T24.1?Data">'[3]24.1'!$D$8:$N$8,'[3]24.1'!$D$10:$N$29</definedName>
    <definedName name="T24.1?unit?ТРУБ">'[3]24.1'!$D$8:$N$19,'[3]24.1'!$D$21:$N$23</definedName>
    <definedName name="T24?axis?R?НАП">'[3]24'!$D$7:$E$8,'[3]24'!$D$10:$E$12,'[3]24'!$D$14:$E$15,'[3]24'!$D$17:$E$19,'[3]24'!$D$22:$E$23,'[3]24'!$D$25:$E$27,'[3]24'!$D$33:$E$34,'[3]24'!$D$36:$E$38,'[3]24'!$D$40:$E$41,'[3]24'!$D$43:$E$45</definedName>
    <definedName name="T24?axis?R?НАП?">'[3]24'!$B$7:$B$8,'[3]24'!$B$10:$B$12,'[3]24'!$B$14:$B$15,'[3]24'!$B$17:$B$19,'[3]24'!$B$22:$B$23,'[3]24'!$B$25:$B$27,'[3]24'!$B$33:$B$34,'[3]24'!$B$36:$B$38,'[3]24'!$B$40:$B$41,'[3]24'!$B$43:$B$45</definedName>
    <definedName name="T24?Data">'[3]24'!$D$40:$E$40,'[3]24'!$D$36:$E$38,'[3]24'!$D$33:$E$33,'[3]24'!$D$25:$E$31,'[3]24'!$D$6:$E$8,'[3]24'!$D$10:$E$15,'[3]24'!$D$17:$E$23,'[3]24'!$D$43:$E$45</definedName>
    <definedName name="T24?L1.1">'[3]24'!$D$7:$E$8,'[3]24'!$D$10:$E$12</definedName>
    <definedName name="T24?L2.1">'[3]24'!$D$14:$E$15,'[3]24'!$D$17:$E$19</definedName>
    <definedName name="T24?L4.1">'[3]24'!$D$22:$E$23,'[3]24'!$D$25:$E$27</definedName>
    <definedName name="T24?L5.1">'[3]24'!$D$33:$E$33,'[3]24'!$D$36:$E$38</definedName>
    <definedName name="T24?L6.1">'[3]24'!$D$40:$E$40,'[3]24'!$D$43:$E$45</definedName>
    <definedName name="T24?unit?ТРУБ">'[3]24'!$D$6:$E$19,'[3]24'!$D$21:$E$27</definedName>
    <definedName name="T24_1_Name">'[3]24.1'!$K$4,'[3]24.1'!$I$4,'[3]24.1'!$G$4,'[3]24.1'!$M$4</definedName>
    <definedName name="T25.1?axis?ПРД?БАЗ">'[3]25.1'!$J$8:$J$22,'[3]25.1'!$H$8:$H$22,'[3]25.1'!$F$8:$F$22,'[3]25.1'!$D$8:$D$22,'[3]25.1'!$L$8:$L$22</definedName>
    <definedName name="T25.1?axis?ПРД?РЕГ">'[3]25.1'!$K$8:$K$22,'[3]25.1'!$I$8:$I$22,'[3]25.1'!$G$8:$G$22,'[3]25.1'!$E$8:$E$22,'[3]25.1'!$M$8:$M$22</definedName>
    <definedName name="T25.1?unit?РУБ.ГКАЛ">'[3]25.1'!$D$8:$M$10,'[3]25.1'!$D$20:$M$22</definedName>
    <definedName name="T25?Data">'[3]25'!$D$6:$E$8,'[3]25'!$D$10:$E$11,'[3]25'!$D$13:$E$15,'[3]25'!$D$17:$E$17,'[3]25'!$D$20:$E$22,'[3]25'!$D$24:$E$25,'[3]25'!$D$27:$E$29,'[3]25'!$D$31:$E$31,'[3]25'!$D$34:$E$36,'[3]25'!$D$38:$E$38,'[3]25'!$D$41:$E$43</definedName>
    <definedName name="T25?L2">'[3]25'!$D$10:$E$11,'[3]25'!$D$13:$E$14</definedName>
    <definedName name="T25?L3">'[3]25'!$D$17:$E$17,'[3]25'!$D$20:$E$22</definedName>
    <definedName name="T25?L4">'[3]25'!$D$24:$E$25,'[3]25'!$D$27:$E$29</definedName>
    <definedName name="T25?L5">'[3]25'!$D$31:$E$31,'[3]25'!$D$34:$E$36</definedName>
    <definedName name="T25?L6">'[3]25'!$D$38:$E$38,'[3]25'!$D$41:$E$43</definedName>
    <definedName name="T25?unit?МКВТЧ">'[3]25'!$D$9:$E$15,'[3]25'!$D$24:$E$29</definedName>
    <definedName name="T25?unit?РУБ.МВТЧ">'[3]25'!$D$38:$E$43,'[3]25'!$D$6:$E$8</definedName>
    <definedName name="T25_1_Name">'[3]25.1'!$J$4,'[3]25.1'!$H$4,'[3]25.1'!$F$4,'[3]25.1'!$L$4</definedName>
    <definedName name="T26?Data">'[3]26'!$D$6:$E$6,'[3]26'!$D$8:$E$16</definedName>
    <definedName name="T26?unit?МКВТЧ">'[3]26'!$D$6:$E$6,'[3]26'!$D$8:$E$10</definedName>
    <definedName name="T27?axis?C?НАП">'[3]27'!$D$8:$BX$34,'[3]27'!$BZ$8:$DC$34</definedName>
    <definedName name="T27?axis?C?НАП?">'[3]27'!$BZ$6:$DC$6,'[3]27'!$D$6:$BX$6</definedName>
    <definedName name="T27?axis?C?ПОТ">'[3]27'!$D$8:$BX$34,'[3]27'!$BZ$8:$DC$34</definedName>
    <definedName name="T27?axis?C?ПОТ?">'[3]27'!$D$5:$BX$5,'[3]27'!$BZ$5:$DC$5</definedName>
    <definedName name="T27?Data">'[3]27'!$K$8:$BX$34,'[3]27'!$BZ$8:$DC$34,'[3]27'!$D$8:$I$34</definedName>
    <definedName name="T27?L1">'[3]27'!$BZ$8:$DC$8,'[3]27'!$D$8:$I$8,'[3]27'!$K$8:$BX$8</definedName>
    <definedName name="T27?L2">'[3]27'!$BZ$9:$DC$9,'[3]27'!$D$9:$I$9,'[3]27'!$K$9:$BX$9</definedName>
    <definedName name="T27?L3">'[3]27'!$D$11:$I$11,'[3]27'!$BZ$11:$CW$11,'[3]27'!$K$11:$BX$11</definedName>
    <definedName name="T27?L3.1">'[3]27'!$X$12:$AB$12,'[3]27'!$AD$12:$AH$12,'[3]27'!$AJ$12:$AN$12,'[3]27'!$AP$12:$AT$12,'[3]27'!$AV$12:$AZ$12,P1_T27?L3.1</definedName>
    <definedName name="T27?L3.1_1">'[3]27'!$X$12:$AB$12,'[3]27'!$AD$12:$AH$12,'[3]27'!$AJ$12:$AN$12,'[3]27'!$AP$12:$AT$12,'[3]27'!$AV$12:$AZ$12,P1_T27?L3.1</definedName>
    <definedName name="T27?L3.1_2">'[3]27'!$X$12:$AB$12,'[3]27'!$AD$12:$AH$12,'[3]27'!$AJ$12:$AN$12,'[3]27'!$AP$12:$AT$12,'[3]27'!$AV$12:$AZ$12,P1_T27?L3.1</definedName>
    <definedName name="T27?L3.1_3">'[3]27'!$X$12:$AB$12,'[3]27'!$AD$12:$AH$12,'[3]27'!$AJ$12:$AN$12,'[3]27'!$AP$12:$AT$12,'[3]27'!$AV$12:$AZ$12,P1_T27?L3.1</definedName>
    <definedName name="T27?L3.1_4">'[3]27'!$X$12:$AB$12,'[3]27'!$AD$12:$AH$12,'[3]27'!$AJ$12:$AN$12,'[3]27'!$AP$12:$AT$12,'[3]27'!$AV$12:$AZ$12,P1_T27?L3.1</definedName>
    <definedName name="T27?L3.1_5">'[3]27'!$X$12:$AB$12,'[3]27'!$AD$12:$AH$12,'[3]27'!$AJ$12:$AN$12,'[3]27'!$AP$12:$AT$12,'[3]27'!$AV$12:$AZ$12,P1_T27?L3.1</definedName>
    <definedName name="T27?L3.2">'[3]27'!$AV$13:$AZ$13,'[3]27'!$AP$13:$AT$13,'[3]27'!$AJ$13:$AN$13,'[3]27'!$AD$13:$AH$13,'[3]27'!$X$13:$AB$13,P1_T27?L3.2</definedName>
    <definedName name="T27?L3.2_1">'[3]27'!$AV$13:$AZ$13,'[3]27'!$AP$13:$AT$13,'[3]27'!$AJ$13:$AN$13,'[3]27'!$AD$13:$AH$13,'[3]27'!$X$13:$AB$13,P1_T27?L3.2</definedName>
    <definedName name="T27?L3.2_2">'[3]27'!$AV$13:$AZ$13,'[3]27'!$AP$13:$AT$13,'[3]27'!$AJ$13:$AN$13,'[3]27'!$AD$13:$AH$13,'[3]27'!$X$13:$AB$13,P1_T27?L3.2</definedName>
    <definedName name="T27?L3.2_3">'[3]27'!$AV$13:$AZ$13,'[3]27'!$AP$13:$AT$13,'[3]27'!$AJ$13:$AN$13,'[3]27'!$AD$13:$AH$13,'[3]27'!$X$13:$AB$13,P1_T27?L3.2</definedName>
    <definedName name="T27?L3.2_4">'[3]27'!$AV$13:$AZ$13,'[3]27'!$AP$13:$AT$13,'[3]27'!$AJ$13:$AN$13,'[3]27'!$AD$13:$AH$13,'[3]27'!$X$13:$AB$13,P1_T27?L3.2</definedName>
    <definedName name="T27?L3.2_5">'[3]27'!$AV$13:$AZ$13,'[3]27'!$AP$13:$AT$13,'[3]27'!$AJ$13:$AN$13,'[3]27'!$AD$13:$AH$13,'[3]27'!$X$13:$AB$13,P1_T27?L3.2</definedName>
    <definedName name="T27?L4">'[3]27'!$Y$15:$AC$15,'[3]27'!$AE$15:$AI$15,'[3]27'!$AK$15:$AO$15,'[3]27'!$AQ$15:$AU$15,'[3]27'!$AW$15:$BA$15,'[3]27'!$BC$15:$BG$15,'[3]27'!$BI$15:$BM$15,'[3]27'!$BO$15:$BS$15,P1_T27?L4</definedName>
    <definedName name="T27?L4.1">'[3]27'!$S$16:$V$16,'[3]27'!$Y$16:$AB$16,'[3]27'!$AE$16:$AH$16,'[3]27'!$AK$16:$AN$16,'[3]27'!$AQ$16:$AT$16,'[3]27'!$F$16:$I$16,'[3]27'!$AW$16:$AZ$16,P1_T27?L4.1</definedName>
    <definedName name="T27?L4.1.1">'[3]27'!$F$17:$I$17,'[3]27'!$CZ$17:$DC$17,'[3]27'!$CT$17:$CW$17,'[3]27'!$CN$17:$CQ$17,'[3]27'!$CH$17:$CK$17,'[3]27'!$CB$17:$CE$17,'[3]27'!$BU$17:$BX$17,P1_T27?L4.1.1</definedName>
    <definedName name="T27?L4.1.1.1">'[3]27'!$AK$18:$AN$18,'[3]27'!$AQ$18:$AT$18,'[3]27'!$AW$18:$AZ$18,'[3]27'!$BC$18:$BF$18,'[3]27'!$BI$18:$BL$18,'[3]27'!$BO$18:$BR$18,'[3]27'!$BU$18:$BX$18,P1_T27?L4.1.1.1</definedName>
    <definedName name="T27?L4.1.1.1_1">'[3]27'!$AK$18:$AN$18,'[3]27'!$AQ$18:$AT$18,'[3]27'!$AW$18:$AZ$18,'[3]27'!$BC$18:$BF$18,'[3]27'!$BI$18:$BL$18,'[3]27'!$BO$18:$BR$18,'[3]27'!$BU$18:$BX$18,P1_T27?L4.1.1.1</definedName>
    <definedName name="T27?L4.1.1.1_2">'[3]27'!$AK$18:$AN$18,'[3]27'!$AQ$18:$AT$18,'[3]27'!$AW$18:$AZ$18,'[3]27'!$BC$18:$BF$18,'[3]27'!$BI$18:$BL$18,'[3]27'!$BO$18:$BR$18,'[3]27'!$BU$18:$BX$18,P1_T27?L4.1.1.1</definedName>
    <definedName name="T27?L4.1.1.1_3">'[3]27'!$AK$18:$AN$18,'[3]27'!$AQ$18:$AT$18,'[3]27'!$AW$18:$AZ$18,'[3]27'!$BC$18:$BF$18,'[3]27'!$BI$18:$BL$18,'[3]27'!$BO$18:$BR$18,'[3]27'!$BU$18:$BX$18,P1_T27?L4.1.1.1</definedName>
    <definedName name="T27?L4.1.1.1_4">'[3]27'!$AK$18:$AN$18,'[3]27'!$AQ$18:$AT$18,'[3]27'!$AW$18:$AZ$18,'[3]27'!$BC$18:$BF$18,'[3]27'!$BI$18:$BL$18,'[3]27'!$BO$18:$BR$18,'[3]27'!$BU$18:$BX$18,P1_T27?L4.1.1.1</definedName>
    <definedName name="T27?L4.1.1.1_5">'[3]27'!$AK$18:$AN$18,'[3]27'!$AQ$18:$AT$18,'[3]27'!$AW$18:$AZ$18,'[3]27'!$BC$18:$BF$18,'[3]27'!$BI$18:$BL$18,'[3]27'!$BO$18:$BR$18,'[3]27'!$BU$18:$BX$18,P1_T27?L4.1.1.1</definedName>
    <definedName name="T27?L4.1.1_1">'[3]27'!$F$17:$I$17,'[3]27'!$CZ$17:$DC$17,'[3]27'!$CT$17:$CW$17,'[3]27'!$CN$17:$CQ$17,'[3]27'!$CH$17:$CK$17,'[3]27'!$CB$17:$CE$17,'[3]27'!$BU$17:$BX$17,P1_T27?L4.1.1</definedName>
    <definedName name="T27?L4.1.1_2">'[3]27'!$F$17:$I$17,'[3]27'!$CZ$17:$DC$17,'[3]27'!$CT$17:$CW$17,'[3]27'!$CN$17:$CQ$17,'[3]27'!$CH$17:$CK$17,'[3]27'!$CB$17:$CE$17,'[3]27'!$BU$17:$BX$17,P1_T27?L4.1.1</definedName>
    <definedName name="T27?L4.1.1_3">'[3]27'!$F$17:$I$17,'[3]27'!$CZ$17:$DC$17,'[3]27'!$CT$17:$CW$17,'[3]27'!$CN$17:$CQ$17,'[3]27'!$CH$17:$CK$17,'[3]27'!$CB$17:$CE$17,'[3]27'!$BU$17:$BX$17,P1_T27?L4.1.1</definedName>
    <definedName name="T27?L4.1.1_4">'[3]27'!$F$17:$I$17,'[3]27'!$CZ$17:$DC$17,'[3]27'!$CT$17:$CW$17,'[3]27'!$CN$17:$CQ$17,'[3]27'!$CH$17:$CK$17,'[3]27'!$CB$17:$CE$17,'[3]27'!$BU$17:$BX$17,P1_T27?L4.1.1</definedName>
    <definedName name="T27?L4.1.1_5">'[3]27'!$F$17:$I$17,'[3]27'!$CZ$17:$DC$17,'[3]27'!$CT$17:$CW$17,'[3]27'!$CN$17:$CQ$17,'[3]27'!$CH$17:$CK$17,'[3]27'!$CB$17:$CE$17,'[3]27'!$BU$17:$BX$17,P1_T27?L4.1.1</definedName>
    <definedName name="T27?L4.1.2">'[3]27'!$BU$19:$BX$19,'[3]27'!$BO$19:$BR$19,'[3]27'!$BI$19:$BL$19,'[3]27'!$BC$19:$BF$19,'[3]27'!$AW$19:$AZ$19,'[3]27'!$AQ$19:$AT$19,'[3]27'!$AK$19:$AN$19,P1_T27?L4.1.2</definedName>
    <definedName name="T27?L4.1.2_1">'[3]27'!$BU$19:$BX$19,'[3]27'!$BO$19:$BR$19,'[3]27'!$BI$19:$BL$19,'[3]27'!$BC$19:$BF$19,'[3]27'!$AW$19:$AZ$19,'[3]27'!$AQ$19:$AT$19,'[3]27'!$AK$19:$AN$19,P1_T27?L4.1.2</definedName>
    <definedName name="T27?L4.1.2_2">'[3]27'!$BU$19:$BX$19,'[3]27'!$BO$19:$BR$19,'[3]27'!$BI$19:$BL$19,'[3]27'!$BC$19:$BF$19,'[3]27'!$AW$19:$AZ$19,'[3]27'!$AQ$19:$AT$19,'[3]27'!$AK$19:$AN$19,P1_T27?L4.1.2</definedName>
    <definedName name="T27?L4.1.2_3">'[3]27'!$BU$19:$BX$19,'[3]27'!$BO$19:$BR$19,'[3]27'!$BI$19:$BL$19,'[3]27'!$BC$19:$BF$19,'[3]27'!$AW$19:$AZ$19,'[3]27'!$AQ$19:$AT$19,'[3]27'!$AK$19:$AN$19,P1_T27?L4.1.2</definedName>
    <definedName name="T27?L4.1.2_4">'[3]27'!$BU$19:$BX$19,'[3]27'!$BO$19:$BR$19,'[3]27'!$BI$19:$BL$19,'[3]27'!$BC$19:$BF$19,'[3]27'!$AW$19:$AZ$19,'[3]27'!$AQ$19:$AT$19,'[3]27'!$AK$19:$AN$19,P1_T27?L4.1.2</definedName>
    <definedName name="T27?L4.1.2_5">'[3]27'!$BU$19:$BX$19,'[3]27'!$BO$19:$BR$19,'[3]27'!$BI$19:$BL$19,'[3]27'!$BC$19:$BF$19,'[3]27'!$AW$19:$AZ$19,'[3]27'!$AQ$19:$AT$19,'[3]27'!$AK$19:$AN$19,P1_T27?L4.1.2</definedName>
    <definedName name="T27?L4.1_1">'[3]27'!$S$16:$V$16,'[3]27'!$Y$16:$AB$16,'[3]27'!$AE$16:$AH$16,'[3]27'!$AK$16:$AN$16,'[3]27'!$AQ$16:$AT$16,'[3]27'!$F$16:$I$16,'[3]27'!$AW$16:$AZ$16,P1_T27?L4.1</definedName>
    <definedName name="T27?L4.1_2">'[3]27'!$S$16:$V$16,'[3]27'!$Y$16:$AB$16,'[3]27'!$AE$16:$AH$16,'[3]27'!$AK$16:$AN$16,'[3]27'!$AQ$16:$AT$16,'[3]27'!$F$16:$I$16,'[3]27'!$AW$16:$AZ$16,P1_T27?L4.1</definedName>
    <definedName name="T27?L4.1_3">'[3]27'!$S$16:$V$16,'[3]27'!$Y$16:$AB$16,'[3]27'!$AE$16:$AH$16,'[3]27'!$AK$16:$AN$16,'[3]27'!$AQ$16:$AT$16,'[3]27'!$F$16:$I$16,'[3]27'!$AW$16:$AZ$16,P1_T27?L4.1</definedName>
    <definedName name="T27?L4.1_4">'[3]27'!$S$16:$V$16,'[3]27'!$Y$16:$AB$16,'[3]27'!$AE$16:$AH$16,'[3]27'!$AK$16:$AN$16,'[3]27'!$AQ$16:$AT$16,'[3]27'!$F$16:$I$16,'[3]27'!$AW$16:$AZ$16,P1_T27?L4.1</definedName>
    <definedName name="T27?L4.1_5">'[3]27'!$S$16:$V$16,'[3]27'!$Y$16:$AB$16,'[3]27'!$AE$16:$AH$16,'[3]27'!$AK$16:$AN$16,'[3]27'!$AQ$16:$AT$16,'[3]27'!$F$16:$I$16,'[3]27'!$AW$16:$AZ$16,P1_T27?L4.1</definedName>
    <definedName name="T27?L4.2">'[3]27'!$CB$21:$CE$21,'[3]27'!$CH$21:$CK$21,'[3]27'!$CN$21:$CQ$21,'[3]27'!$CT$21:$CW$21,'[3]27'!$E$21:$I$21,'[3]27'!$M$21:$P$21,P1_T27?L4.2</definedName>
    <definedName name="T27?L4.2_1">'[3]27'!$CB$21:$CE$21,'[3]27'!$CH$21:$CK$21,'[3]27'!$CN$21:$CQ$21,'[3]27'!$CT$21:$CW$21,'[3]27'!$E$21:$I$21,'[3]27'!$M$21:$P$21,P1_T27?L4.2</definedName>
    <definedName name="T27?L4.2_2">'[3]27'!$CB$21:$CE$21,'[3]27'!$CH$21:$CK$21,'[3]27'!$CN$21:$CQ$21,'[3]27'!$CT$21:$CW$21,'[3]27'!$E$21:$I$21,'[3]27'!$M$21:$P$21,P1_T27?L4.2</definedName>
    <definedName name="T27?L4.2_3">'[3]27'!$CB$21:$CE$21,'[3]27'!$CH$21:$CK$21,'[3]27'!$CN$21:$CQ$21,'[3]27'!$CT$21:$CW$21,'[3]27'!$E$21:$I$21,'[3]27'!$M$21:$P$21,P1_T27?L4.2</definedName>
    <definedName name="T27?L4.2_4">'[3]27'!$CB$21:$CE$21,'[3]27'!$CH$21:$CK$21,'[3]27'!$CN$21:$CQ$21,'[3]27'!$CT$21:$CW$21,'[3]27'!$E$21:$I$21,'[3]27'!$M$21:$P$21,P1_T27?L4.2</definedName>
    <definedName name="T27?L4.2_5">'[3]27'!$CB$21:$CE$21,'[3]27'!$CH$21:$CK$21,'[3]27'!$CN$21:$CQ$21,'[3]27'!$CT$21:$CW$21,'[3]27'!$E$21:$I$21,'[3]27'!$M$21:$P$21,P1_T27?L4.2</definedName>
    <definedName name="T27?L4_1">'[3]27'!$Y$15:$AC$15,'[3]27'!$AE$15:$AI$15,'[3]27'!$AK$15:$AO$15,'[3]27'!$AQ$15:$AU$15,'[3]27'!$AW$15:$BA$15,'[3]27'!$BC$15:$BG$15,'[3]27'!$BI$15:$BM$15,'[3]27'!$BO$15:$BS$15,P1_T27?L4</definedName>
    <definedName name="T27?L4_2">'[3]27'!$Y$15:$AC$15,'[3]27'!$AE$15:$AI$15,'[3]27'!$AK$15:$AO$15,'[3]27'!$AQ$15:$AU$15,'[3]27'!$AW$15:$BA$15,'[3]27'!$BC$15:$BG$15,'[3]27'!$BI$15:$BM$15,'[3]27'!$BO$15:$BS$15,P1_T27?L4</definedName>
    <definedName name="T27?L4_3">'[3]27'!$Y$15:$AC$15,'[3]27'!$AE$15:$AI$15,'[3]27'!$AK$15:$AO$15,'[3]27'!$AQ$15:$AU$15,'[3]27'!$AW$15:$BA$15,'[3]27'!$BC$15:$BG$15,'[3]27'!$BI$15:$BM$15,'[3]27'!$BO$15:$BS$15,P1_T27?L4</definedName>
    <definedName name="T27?L4_4">'[3]27'!$Y$15:$AC$15,'[3]27'!$AE$15:$AI$15,'[3]27'!$AK$15:$AO$15,'[3]27'!$AQ$15:$AU$15,'[3]27'!$AW$15:$BA$15,'[3]27'!$BC$15:$BG$15,'[3]27'!$BI$15:$BM$15,'[3]27'!$BO$15:$BS$15,P1_T27?L4</definedName>
    <definedName name="T27?L4_5">'[3]27'!$Y$15:$AC$15,'[3]27'!$AE$15:$AI$15,'[3]27'!$AK$15:$AO$15,'[3]27'!$AQ$15:$AU$15,'[3]27'!$AW$15:$BA$15,'[3]27'!$BC$15:$BG$15,'[3]27'!$BI$15:$BM$15,'[3]27'!$BO$15:$BS$15,P1_T27?L4</definedName>
    <definedName name="T27?L5">'[3]27'!$BZ$23:$CX$23,'[3]27'!$CZ$23:$DC$23,'[3]27'!$D$23:$I$23,'[3]27'!$K$23:$BX$23</definedName>
    <definedName name="T27?L5.1">'[3]27'!$BZ$24:$CX$24,'[3]27'!$CZ$24:$DC$24,'[3]27'!$D$24:$I$24,'[3]27'!$K$24:$BX$24</definedName>
    <definedName name="T27?L5.2">'[3]27'!$BZ$25:$CX$25,'[3]27'!$CZ$25:$DC$25,'[3]27'!$D$25:$I$25,'[3]27'!$K$25:$BX$25</definedName>
    <definedName name="T27?L6">'[3]27'!$BZ$27:$CX$27,'[3]27'!$CZ$27:$DC$27,'[3]27'!$D$27:$I$27,'[3]27'!$K$27:$BX$27</definedName>
    <definedName name="T27?L6.1">'[3]27'!$BZ$29:$CX$29,'[3]27'!$CZ$29:$DC$29,'[3]27'!$D$29:$I$29,'[3]27'!$K$29:$BX$29</definedName>
    <definedName name="T27?L6.2">'[3]27'!$BZ$30:$CX$30,'[3]27'!$CZ$30:$DC$30,'[3]27'!$D$30:$I$30,'[3]27'!$K$30:$BX$30</definedName>
    <definedName name="T27?L6.2.1">'[3]27'!$BZ$31:$CX$31,'[3]27'!$CZ$31:$DC$31,'[3]27'!$D$31:$I$31,'[3]27'!$K$31:$BX$31</definedName>
    <definedName name="T27?L6.3.1">'[3]27'!$BZ$33:$CX$33,'[3]27'!$CZ$33:$DC$33,'[3]27'!$D$33:$I$33,'[3]27'!$K$33:$BX$33</definedName>
    <definedName name="T27?L6.3.2">'[3]27'!$BZ$34:$CX$34,'[3]27'!$CZ$34:$DC$34,'[3]27'!$D$34:$I$34,'[3]27'!$K$34:$BX$34</definedName>
    <definedName name="T27?unit?РУБ.МВТ">'[3]27'!$D$12:$DC$12,'[3]27'!$D$18:$DC$18,'[3]27'!$D$24:$DC$24</definedName>
    <definedName name="T27?unit?РУБ.МВТЧ">'[3]27'!$D$11:$DC$11,'[3]27'!$D$15:$DC$17,'[3]27'!$D$19:$DC$19,'[3]27'!$D$21:$DC$21,'[3]27'!$D$23:$DC$23,'[3]27'!$D$25:$DC$25,'[3]27'!$D$13:$DC$13</definedName>
    <definedName name="T27?unit?ТРУБ">'[3]27'!$D$27:$DC$27,'[3]27'!$D$29:$DC$31,'[3]27'!$D$33:$DC$34</definedName>
    <definedName name="T27_Name">'[3]27'!$BM$4,'[3]27'!$BG$4,'[3]27'!$BA$4,'[3]27'!$AU$4,'[3]27'!$AO$4,'[3]27'!$AI$4,'[3]27'!$AC$4,'[3]27'!$W$4,'[3]27'!$Q$4,'[3]27'!$K$4,'[3]27'!$BS$4</definedName>
    <definedName name="T28.1?axis?C?СЦТ">#REF!</definedName>
    <definedName name="T28.1?axis?C?СЦТ?">#REF!</definedName>
    <definedName name="T28.1?axis?C?СЦТ?_2">#REF!</definedName>
    <definedName name="T28.1?axis?C?СЦТ?_3">#REF!</definedName>
    <definedName name="T28.1?axis?C?СЦТ?_4">#REF!</definedName>
    <definedName name="T28.1?axis?C?СЦТ?_5">#REF!</definedName>
    <definedName name="T28.1?axis?C?СЦТ_2">#REF!</definedName>
    <definedName name="T28.1?axis?C?СЦТ_3">#REF!</definedName>
    <definedName name="T28.1?axis?C?СЦТ_4">#REF!</definedName>
    <definedName name="T28.1?axis?C?СЦТ_5">#REF!</definedName>
    <definedName name="T28.1?axis?ПРД?БАЗ">'[3]28.1'!$K$8:$K$12,'[3]28.1'!$I$8:$I$12,'[3]28.1'!$G$8:$G$12,'[3]28.1'!$D$8:$D$12,'[3]28.1'!$AQ$8:$AQ$12</definedName>
    <definedName name="T28.1?axis?ПРД?РЕГ">'[3]28.1'!$L$8:$L$12,'[3]28.1'!$J$8:$J$12,'[3]28.1'!$H$8:$H$12,'[3]28.1'!$E$8:$E$12,'[3]28.1'!$AR$8:$AR$12</definedName>
    <definedName name="T28.1?Data">#REF!</definedName>
    <definedName name="T28.1?Data_2">#REF!</definedName>
    <definedName name="T28.1?Data_3">#REF!</definedName>
    <definedName name="T28.1?Data_4">#REF!</definedName>
    <definedName name="T28.1?Data_5">#REF!</definedName>
    <definedName name="T28.1?L1">#REF!</definedName>
    <definedName name="T28.1?L1_2">#REF!</definedName>
    <definedName name="T28.1?L1_3">#REF!</definedName>
    <definedName name="T28.1?L1_4">#REF!</definedName>
    <definedName name="T28.1?L1_5">#REF!</definedName>
    <definedName name="T28.1?L2">#REF!</definedName>
    <definedName name="T28.1?L2_2">#REF!</definedName>
    <definedName name="T28.1?L2_3">#REF!</definedName>
    <definedName name="T28.1?L2_4">#REF!</definedName>
    <definedName name="T28.1?L2_5">#REF!</definedName>
    <definedName name="T28.1?L3">#REF!</definedName>
    <definedName name="T28.1?L3_2">#REF!</definedName>
    <definedName name="T28.1?L3_3">#REF!</definedName>
    <definedName name="T28.1?L3_4">#REF!</definedName>
    <definedName name="T28.1?L3_5">#REF!</definedName>
    <definedName name="T28.1?Name">#REF!</definedName>
    <definedName name="T28.1?Name_2">#REF!</definedName>
    <definedName name="T28.1?Name_3">#REF!</definedName>
    <definedName name="T28.1?Name_4">#REF!</definedName>
    <definedName name="T28.1?Name_5">#REF!</definedName>
    <definedName name="T28.1?Table">#REF!</definedName>
    <definedName name="T28.1?Table_2">#REF!</definedName>
    <definedName name="T28.1?Table_3">#REF!</definedName>
    <definedName name="T28.1?Table_4">#REF!</definedName>
    <definedName name="T28.1?Table_5">#REF!</definedName>
    <definedName name="T28.1?Title">#REF!</definedName>
    <definedName name="T28.1?Title_2">#REF!</definedName>
    <definedName name="T28.1?Title_3">#REF!</definedName>
    <definedName name="T28.1?Title_4">#REF!</definedName>
    <definedName name="T28.1?Title_5">#REF!</definedName>
    <definedName name="T28.1?unit?ГКАЛЧ">#REF!</definedName>
    <definedName name="T28.1?unit?ГКАЛЧ_2">#REF!</definedName>
    <definedName name="T28.1?unit?ГКАЛЧ_3">#REF!</definedName>
    <definedName name="T28.1?unit?ГКАЛЧ_4">#REF!</definedName>
    <definedName name="T28.1?unit?ГКАЛЧ_5">#REF!</definedName>
    <definedName name="T28.1?unit?РУБ.ГКАЛЧ">#REF!</definedName>
    <definedName name="T28.1?unit?РУБ.ГКАЛЧ_2">#REF!</definedName>
    <definedName name="T28.1?unit?РУБ.ГКАЛЧ_3">#REF!</definedName>
    <definedName name="T28.1?unit?РУБ.ГКАЛЧ_4">#REF!</definedName>
    <definedName name="T28.1?unit?РУБ.ГКАЛЧ_5">#REF!</definedName>
    <definedName name="T28.1?unit?ТРУБ">#REF!</definedName>
    <definedName name="T28.1?unit?ТРУБ_2">#REF!</definedName>
    <definedName name="T28.1?unit?ТРУБ_3">#REF!</definedName>
    <definedName name="T28.1?unit?ТРУБ_4">#REF!</definedName>
    <definedName name="T28.1?unit?ТРУБ_5">#REF!</definedName>
    <definedName name="T28.2?axis?C?СЦТ">#REF!</definedName>
    <definedName name="T28.2?axis?C?СЦТ?">#REF!</definedName>
    <definedName name="T28.2?axis?C?СЦТ?_2">#REF!</definedName>
    <definedName name="T28.2?axis?C?СЦТ?_3">#REF!</definedName>
    <definedName name="T28.2?axis?C?СЦТ?_4">#REF!</definedName>
    <definedName name="T28.2?axis?C?СЦТ?_5">#REF!</definedName>
    <definedName name="T28.2?axis?C?СЦТ_2">#REF!</definedName>
    <definedName name="T28.2?axis?C?СЦТ_3">#REF!</definedName>
    <definedName name="T28.2?axis?C?СЦТ_4">#REF!</definedName>
    <definedName name="T28.2?axis?C?СЦТ_5">#REF!</definedName>
    <definedName name="T28.2?axis?R?ПАР">'[3]28.2'!$E$15:$F$20,'[3]28.2'!$E$22:$F$27,'[3]28.2'!$H$15:$AS$20,'[3]28.2'!$H$22:$AS$27</definedName>
    <definedName name="T28.2?axis?R?ПАР?">'[3]28.2'!$C$22:$C$27,'[3]28.2'!$C$15:$C$20</definedName>
    <definedName name="T28.2?axis?ПРД?БАЗ">'[3]28.2'!$L$8:$L$30,'[3]28.2'!$J$8:$J$30,'[3]28.2'!$H$8:$H$30,'[3]28.2'!$AR$8:$AR$30,'[3]28.2'!$E$8:$E$30</definedName>
    <definedName name="T28.2?axis?ПРД?РЕГ">'[3]28.2'!$M$8:$M$30,'[3]28.2'!$K$8:$K$30,'[3]28.2'!$I$8:$I$30,'[3]28.2'!$AS$8:$AS$30,'[3]28.2'!$F$8:$F$30</definedName>
    <definedName name="T28.2?Data">'[3]28.2'!$E$13:$F$13,'[3]28.2'!$H$13:$AS$13,'[3]28.2'!$E$15:$F$20,'[3]28.2'!$H$15:$AS$20,'[3]28.2'!$E$22:$F$29,'[3]28.2'!$H$22:$AS$29,'[3]28.2'!$E$9:$F$11,'[3]28.2'!$H$9:$AS$11</definedName>
    <definedName name="T28.2?L0.1">'[3]28.2'!$E$9:$F$9,'[3]28.2'!$H$9:$AS$9</definedName>
    <definedName name="T28.2?L0.2">'[3]28.2'!$H$10:$AS$10,'[3]28.2'!$E$10:$F$10</definedName>
    <definedName name="T28.2?L0.3">'[3]28.2'!$H$11:$AS$11,'[3]28.2'!$E$11:$F$11</definedName>
    <definedName name="T28.2?L1">'[3]28.2'!$E$13:$F$13,'[3]28.2'!$H$13:$AS$13</definedName>
    <definedName name="T28.2?L1.1">'[3]28.2'!$H$15:$AS$20,'[3]28.2'!$E$15:$F$20</definedName>
    <definedName name="T28.2?L2">'[3]28.2'!$E$22:$F$26,'[3]28.2'!$H$22:$AS$26</definedName>
    <definedName name="T28.2?L3">'[3]28.2'!$E$27:$F$27,'[3]28.2'!$H$27:$AS$27</definedName>
    <definedName name="T28.2?L4">'[3]28.2'!$E$28:$F$28,'[3]28.2'!$H$28:$AS$28</definedName>
    <definedName name="T28.2?L5">'[3]28.2'!$E$29:$F$29,'[3]28.2'!$H$29:$AS$29</definedName>
    <definedName name="T28.2?Name">#REF!</definedName>
    <definedName name="T28.2?Name_2">#REF!</definedName>
    <definedName name="T28.2?Name_3">#REF!</definedName>
    <definedName name="T28.2?Name_4">#REF!</definedName>
    <definedName name="T28.2?Name_5">#REF!</definedName>
    <definedName name="T28.2?Table">#REF!</definedName>
    <definedName name="T28.2?Table_2">#REF!</definedName>
    <definedName name="T28.2?Table_3">#REF!</definedName>
    <definedName name="T28.2?Table_4">#REF!</definedName>
    <definedName name="T28.2?Table_5">#REF!</definedName>
    <definedName name="T28.2?Title">#REF!</definedName>
    <definedName name="T28.2?Title_2">#REF!</definedName>
    <definedName name="T28.2?Title_3">#REF!</definedName>
    <definedName name="T28.2?Title_4">#REF!</definedName>
    <definedName name="T28.2?Title_5">#REF!</definedName>
    <definedName name="T28.2?unit?КГ.ГКАЛ">'[3]28.2'!$E$28:$AS$28,'[3]28.2'!$E$13:$AS$13</definedName>
    <definedName name="T28.2?unit?РУБ.ГКАЛ">'[3]28.2'!$E$29:$AS$29,'[3]28.2'!$E$22:$AS$27</definedName>
    <definedName name="T28.2?unit?РУБ.ТУТ">#REF!</definedName>
    <definedName name="T28.2?unit?РУБ.ТУТ_2">#REF!</definedName>
    <definedName name="T28.2?unit?РУБ.ТУТ_3">#REF!</definedName>
    <definedName name="T28.2?unit?РУБ.ТУТ_4">#REF!</definedName>
    <definedName name="T28.2?unit?РУБ.ТУТ_5">#REF!</definedName>
    <definedName name="T28.2?unit?ТГКАЛ">#REF!</definedName>
    <definedName name="T28.2?unit?ТГКАЛ_2">#REF!</definedName>
    <definedName name="T28.2?unit?ТГКАЛ_3">#REF!</definedName>
    <definedName name="T28.2?unit?ТГКАЛ_4">#REF!</definedName>
    <definedName name="T28.2?unit?ТГКАЛ_5">#REF!</definedName>
    <definedName name="T28.2?unit?ТРУБ">#REF!</definedName>
    <definedName name="T28.2?unit?ТРУБ_2">#REF!</definedName>
    <definedName name="T28.2?unit?ТРУБ_3">#REF!</definedName>
    <definedName name="T28.2?unit?ТРУБ_4">#REF!</definedName>
    <definedName name="T28.2?unit?ТРУБ_5">#REF!</definedName>
    <definedName name="T28.2?unit?ЧСЛ">#REF!</definedName>
    <definedName name="T28.2?unit?ЧСЛ_2">#REF!</definedName>
    <definedName name="T28.2?unit?ЧСЛ_3">#REF!</definedName>
    <definedName name="T28.2?unit?ЧСЛ_4">#REF!</definedName>
    <definedName name="T28.2?unit?ЧСЛ_5">#REF!</definedName>
    <definedName name="T28.2_Copy">#REF!</definedName>
    <definedName name="T28.2_Copy_1">#REF!</definedName>
    <definedName name="T28.2_Copy_2">#REF!</definedName>
    <definedName name="T28.2_Copy_3">#REF!</definedName>
    <definedName name="T28.2_Copy_4">#REF!</definedName>
    <definedName name="T28.2_Copy_5">#REF!</definedName>
    <definedName name="T28.2_Name">'[3]28.2'!$L$4,'[3]28.2'!$J$4,'[3]28.2'!$H$4,'[3]28.2'!$AR$4</definedName>
    <definedName name="T28.3?axis?C?ПАР">'[3]28.3'!$E$89:$S$105,'[3]28.3'!$E$64:$S$80,'[3]28.3'!$E$39:$S$55,'[3]28.3'!$E$14:$S$30,'[3]28.3'!$E$114:$S$130</definedName>
    <definedName name="T28.3?axis?C?ПАР?">#REF!</definedName>
    <definedName name="T28.3?axis?C?ПАР?_2">#REF!</definedName>
    <definedName name="T28.3?axis?C?ПАР?_3">#REF!</definedName>
    <definedName name="T28.3?axis?C?ПАР?_4">#REF!</definedName>
    <definedName name="T28.3?axis?C?ПАР?_5">#REF!</definedName>
    <definedName name="T28.3?axis?C?ПОТ">'[3]28.3'!$E$89:$S$105,'[3]28.3'!$E$64:$S$80,'[3]28.3'!$E$39:$S$55,'[3]28.3'!$E$14:$S$30,'[3]28.3'!$E$114:$S$130</definedName>
    <definedName name="T28.3?axis?C?ПОТ?">#REF!</definedName>
    <definedName name="T28.3?axis?C?ПОТ?_2">#REF!</definedName>
    <definedName name="T28.3?axis?C?ПОТ?_3">#REF!</definedName>
    <definedName name="T28.3?axis?C?ПОТ?_4">#REF!</definedName>
    <definedName name="T28.3?axis?C?ПОТ?_5">#REF!</definedName>
    <definedName name="T28.3?axis?R?СЦТ">'[3]28.3'!$E$89:$S$105,'[3]28.3'!$E$64:$S$80,'[3]28.3'!$E$39:$S$55,'[3]28.3'!$E$14:$S$30,'[3]28.3'!$E$114:$S$130</definedName>
    <definedName name="T28.3?axis?R?СЦТ?">'[3]28.3'!$C$89:$C$105,'[3]28.3'!$C$64:$C$80,'[3]28.3'!$C$39:$C$55,'[3]28.3'!$C$14:$C$30,'[3]28.3'!$C$114:$C$130</definedName>
    <definedName name="T28.3?Data">'[3]28.3'!$E$89:$S$105,'[3]28.3'!$E$64:$S$80,'[3]28.3'!$E$39:$S$55,'[3]28.3'!$E$14:$S$30,'[3]28.3'!$E$114:$S$130</definedName>
    <definedName name="T28.3?L1">'[3]28.3'!$E$39:$S$39,'[3]28.3'!$E$14:$S$14,'[3]28.3'!$E$114:$S$114,'[3]28.3'!$E$89:$S$89,'[3]28.3'!$E$64:$S$64</definedName>
    <definedName name="T28.3?L2">'[3]28.3'!$E$40:$S$40,'[3]28.3'!$E$115:$S$115,'[3]28.3'!$E$15:$S$15,'[3]28.3'!$E$90:$S$90,'[3]28.3'!$E$65:$S$65</definedName>
    <definedName name="T28.3?L3">'[3]28.3'!$E$42:$S$42,'[3]28.3'!$E$17:$S$17,'[3]28.3'!$E$117:$S$117,'[3]28.3'!$E$92:$S$92,'[3]28.3'!$E$67:$S$67</definedName>
    <definedName name="T28.3?L3.1">'[3]28.3'!$E$43:$S$43,'[3]28.3'!$E$118:$S$118,'[3]28.3'!$E$18:$S$18,'[3]28.3'!$E$93:$S$93,'[3]28.3'!$E$68:$S$68</definedName>
    <definedName name="T28.3?L3.2">'[3]28.3'!$E$44:$S$44,'[3]28.3'!$E$19:$S$19,'[3]28.3'!$E$119:$S$119,'[3]28.3'!$E$94:$S$94,'[3]28.3'!$E$69:$S$69</definedName>
    <definedName name="T28.3?L4">'[3]28.3'!$E$46:$S$46,'[3]28.3'!$E$121:$S$121,'[3]28.3'!$E$21:$S$21,'[3]28.3'!$E$96:$S$96,'[3]28.3'!$E$71:$S$71</definedName>
    <definedName name="T28.3?L4.1">'[3]28.3'!$E$47:$S$47,'[3]28.3'!$E$22:$S$22,'[3]28.3'!$E$122:$S$122,'[3]28.3'!$E$97:$S$97,'[3]28.3'!$E$72:$S$72</definedName>
    <definedName name="T28.3?L4.2">'[3]28.3'!$E$48:$S$48,'[3]28.3'!$E$123:$S$123,'[3]28.3'!$E$23:$S$23,'[3]28.3'!$E$98:$S$98,'[3]28.3'!$E$73:$S$73</definedName>
    <definedName name="T28.3?L5">'[3]28.3'!$E$50:$S$50,'[3]28.3'!$E$125:$S$125,'[3]28.3'!$E$25:$S$25,'[3]28.3'!$E$100:$S$100,'[3]28.3'!$E$75:$S$75</definedName>
    <definedName name="T28.3?L6">'[3]28.3'!$E$52:$S$52,'[3]28.3'!$E$27:$S$27,'[3]28.3'!$E$127:$S$127,'[3]28.3'!$E$102:$S$102,'[3]28.3'!$E$77:$S$77</definedName>
    <definedName name="T28.3?L6.1">'[3]28.3'!$E$54:$S$54,'[3]28.3'!$E$129:$S$129,'[3]28.3'!$E$29:$S$29,'[3]28.3'!$E$104:$S$104,'[3]28.3'!$E$79:$S$79</definedName>
    <definedName name="T28.3?L6.2">'[3]28.3'!$E$55:$S$55,'[3]28.3'!$E$30:$S$30,'[3]28.3'!$E$130:$S$130,'[3]28.3'!$E$105:$S$105,'[3]28.3'!$E$80:$S$80</definedName>
    <definedName name="T28.3?Name">#REF!</definedName>
    <definedName name="T28.3?Name_2">#REF!</definedName>
    <definedName name="T28.3?Name_3">#REF!</definedName>
    <definedName name="T28.3?Name_4">#REF!</definedName>
    <definedName name="T28.3?Name_5">#REF!</definedName>
    <definedName name="T28.3?Table">#REF!</definedName>
    <definedName name="T28.3?Table_2">#REF!</definedName>
    <definedName name="T28.3?Table_3">#REF!</definedName>
    <definedName name="T28.3?Table_4">#REF!</definedName>
    <definedName name="T28.3?Table_5">#REF!</definedName>
    <definedName name="T28.3?Title">#REF!</definedName>
    <definedName name="T28.3?Title_2">#REF!</definedName>
    <definedName name="T28.3?Title_3">#REF!</definedName>
    <definedName name="T28.3?Title_4">#REF!</definedName>
    <definedName name="T28.3?Title_5">#REF!</definedName>
    <definedName name="T28.3?unit?ГКАЛЧ">'[3]28.3'!$A$90:$S$90,'[3]28.3'!$A$65:$S$65,'[3]28.3'!$A$40:$S$40,'[3]28.3'!$A$115:$S$115,'[3]28.3'!$A$15:$S$15</definedName>
    <definedName name="T28.3?unit?РУБ.ГКАЛ">P1_T28.3?unit?РУБ.ГКАЛ,P2_T28.3?unit?РУБ.ГКАЛ</definedName>
    <definedName name="T28.3?unit?РУБ.ГКАЛ_1">#N/A</definedName>
    <definedName name="T28.3?unit?РУБ.ГКАЛ_2">#N/A</definedName>
    <definedName name="T28.3?unit?РУБ.ГКАЛ_3">#N/A</definedName>
    <definedName name="T28.3?unit?РУБ.ГКАЛ_4">#N/A</definedName>
    <definedName name="T28.3?unit?РУБ.ГКАЛ_5">#N/A</definedName>
    <definedName name="T28.3?unit?РУБ.ГКАЛЧ">'[3]28.3'!$A$93:$S$93,'[3]28.3'!$A$68:$S$68,'[3]28.3'!$A$43:$S$43,'[3]28.3'!$A$118:$S$118,'[3]28.3'!$A$18:$S$18</definedName>
    <definedName name="T28.3?unit?ТГКАЛ">'[3]28.3'!$A$89:$S$89,'[3]28.3'!$A$64:$S$64,'[3]28.3'!$A$39:$S$39,'[3]28.3'!$A$14:$S$14,'[3]28.3'!$A$114:$S$114</definedName>
    <definedName name="T28.3?unit?ТРУБ">'[3]28.3'!$A$104:$S$105,'[3]28.3'!$A$102:$S$102,'[3]28.3'!$A$79:$S$80,'[3]28.3'!$A$77:$S$77,'[3]28.3'!$A$54:$S$55,'[3]28.3'!$A$52:$S$52,'[3]28.3'!$A$27:$S$27,'[3]28.3'!$A$127:$S$127,'[3]28.3'!$A$29:$S$30,'[3]28.3'!$A$129:$S$130</definedName>
    <definedName name="T28?axis?R?ПАР">'[3]28'!$E$56:$J$62,'[3]28'!$E$41:$J$47,'[3]28'!$E$26:$J$32,'[3]28'!$E$10:$J$16,'[3]28'!$E$71:$J$77</definedName>
    <definedName name="T28?axis?R?ПАР?">'[3]28'!$D$56:$D$62,'[3]28'!$D$41:$D$47,'[3]28'!$D$26:$D$32,'[3]28'!$D$71:$D$77,'[3]28'!$D$10:$D$16</definedName>
    <definedName name="T28?axis?R?СЦТ">'[3]28'!$E$56:$J$62,'[3]28'!$E$41:$J$47,'[3]28'!$E$26:$J$32,'[3]28'!$E$10:$J$16,'[3]28'!$E$71:$J$77</definedName>
    <definedName name="T28?axis?R?СЦТ?">'[3]28'!$C$56:$C$62,'[3]28'!$C$41:$C$47,'[3]28'!$C$26:$C$32,'[3]28'!$C$71:$C$77,'[3]28'!$C$10:$C$16</definedName>
    <definedName name="T28?Data">'[3]28'!$E$56:$J$62,'[3]28'!$E$41:$J$47,'[3]28'!$E$26:$J$32,'[3]28'!$E$10:$J$16,'[3]28'!$E$71:$J$77</definedName>
    <definedName name="T28?L3">'[3]28'!$E$26:$E$32,'[3]28'!$E$10:$E$16,'[3]28'!$E$71:$E$77,'[3]28'!$E$56:$E$62,'[3]28'!$E$41:$E$47</definedName>
    <definedName name="T28?L4">'[3]28'!$F$26:$F$32,'[3]28'!$F$10:$F$16,'[3]28'!$F$71:$F$77,'[3]28'!$F$56:$F$62,'[3]28'!$F$41:$F$47</definedName>
    <definedName name="T28?L5">'[3]28'!$G$26:$G$32,'[3]28'!$G$10:$G$16,'[3]28'!$G$71:$G$77,'[3]28'!$G$56:$G$62,'[3]28'!$G$41:$G$47</definedName>
    <definedName name="T28?L6">'[3]28'!$H$26:$H$32,'[3]28'!$H$10:$H$16,'[3]28'!$H$71:$H$77,'[3]28'!$H$56:$H$62,'[3]28'!$H$41:$H$47</definedName>
    <definedName name="T28?L7">'[3]28'!$I$26:$I$32,'[3]28'!$I$10:$I$16,'[3]28'!$I$71:$I$77,'[3]28'!$I$56:$I$62,'[3]28'!$I$41:$I$47</definedName>
    <definedName name="T28?L8">'[3]28'!$J$26:$J$32,'[3]28'!$J$10:$J$16,'[3]28'!$J$71:$J$77,'[3]28'!$J$56:$J$62,'[3]28'!$J$41:$J$47</definedName>
    <definedName name="T28?Name">#REF!</definedName>
    <definedName name="T28?Name_2">#REF!</definedName>
    <definedName name="T28?Name_3">#REF!</definedName>
    <definedName name="T28?Name_4">#REF!</definedName>
    <definedName name="T28?Name_5">#REF!</definedName>
    <definedName name="T28?Table">#REF!</definedName>
    <definedName name="T28?Table_2">#REF!</definedName>
    <definedName name="T28?Table_3">#REF!</definedName>
    <definedName name="T28?Table_4">#REF!</definedName>
    <definedName name="T28?Table_5">#REF!</definedName>
    <definedName name="T28?Title">#REF!</definedName>
    <definedName name="T28?Title_2">#REF!</definedName>
    <definedName name="T28?Title_3">#REF!</definedName>
    <definedName name="T28?Title_4">#REF!</definedName>
    <definedName name="T28?Title_5">#REF!</definedName>
    <definedName name="T28?unit?РУБ.ГКАЛ">#REF!</definedName>
    <definedName name="T28?unit?РУБ.ГКАЛ_2">#REF!</definedName>
    <definedName name="T28?unit?РУБ.ГКАЛ_3">#REF!</definedName>
    <definedName name="T28?unit?РУБ.ГКАЛ_4">#REF!</definedName>
    <definedName name="T28?unit?РУБ.ГКАЛ_5">#REF!</definedName>
    <definedName name="T28?unit?РУБ.ГКАЛЧ">#REF!</definedName>
    <definedName name="T28?unit?РУБ.ГКАЛЧ_2">#REF!</definedName>
    <definedName name="T28?unit?РУБ.ГКАЛЧ_3">#REF!</definedName>
    <definedName name="T28?unit?РУБ.ГКАЛЧ_4">#REF!</definedName>
    <definedName name="T28?unit?РУБ.ГКАЛЧ_5">#REF!</definedName>
    <definedName name="T28?unit?ТГКАЛ">#REF!</definedName>
    <definedName name="T28?unit?ТГКАЛ_2">#REF!</definedName>
    <definedName name="T28?unit?ТГКАЛ_3">#REF!</definedName>
    <definedName name="T28?unit?ТГКАЛ_4">#REF!</definedName>
    <definedName name="T28?unit?ТГКАЛ_5">#REF!</definedName>
    <definedName name="T28?unit?ТРУБ">#REF!</definedName>
    <definedName name="T28?unit?ТРУБ_2">#REF!</definedName>
    <definedName name="T28?unit?ТРУБ_3">#REF!</definedName>
    <definedName name="T28?unit?ТРУБ_4">#REF!</definedName>
    <definedName name="T28?unit?ТРУБ_5">#REF!</definedName>
    <definedName name="T28?unit?ЧАС">#REF!</definedName>
    <definedName name="T28?unit?ЧАС_2">#REF!</definedName>
    <definedName name="T28?unit?ЧАС_3">#REF!</definedName>
    <definedName name="T28?unit?ЧАС_4">#REF!</definedName>
    <definedName name="T28?unit?ЧАС_5">#REF!</definedName>
    <definedName name="T28_1_Copy">#REF!</definedName>
    <definedName name="T28_1_Copy_1">#REF!</definedName>
    <definedName name="T28_1_Copy_2">#REF!</definedName>
    <definedName name="T28_1_Copy_3">#REF!</definedName>
    <definedName name="T28_1_Copy_4">#REF!</definedName>
    <definedName name="T28_1_Copy_5">#REF!</definedName>
    <definedName name="T28_1_Name">'[3]28.1'!$K$4,'[3]28.1'!$I$4,'[3]28.1'!$G$4,'[3]28.1'!$AQ$4</definedName>
    <definedName name="T28_3_Copy">#REF!</definedName>
    <definedName name="T28_3_Copy_1">#REF!</definedName>
    <definedName name="T28_3_Copy_2">#REF!</definedName>
    <definedName name="T28_3_Copy_3">#REF!</definedName>
    <definedName name="T28_3_Copy_4">#REF!</definedName>
    <definedName name="T28_3_Copy_5">#REF!</definedName>
    <definedName name="T28_3_Name">'[3]28.3'!$B$83,'[3]28.3'!$B$58,'[3]28.3'!$B$33,'[3]28.3'!$B$108</definedName>
    <definedName name="T28_Copy">#REF!</definedName>
    <definedName name="T28_Copy_1">#REF!</definedName>
    <definedName name="T28_Copy_2">#REF!</definedName>
    <definedName name="T28_Copy_3">#REF!</definedName>
    <definedName name="T28_Copy_4">#REF!</definedName>
    <definedName name="T28_Copy_5">#REF!</definedName>
    <definedName name="T28_Name">'[3]28'!$B$51,'[3]28'!$B$36,'[3]28'!$B$21,'[3]28'!$B$66</definedName>
    <definedName name="T29?item_ext?1СТ">'[3]29'!$G$72:$X$72,'[3]29'!$G$78:$X$78,'[3]29'!$G$89:$X$89,P1_T29?item_ext?1СТ</definedName>
    <definedName name="T29?item_ext?1СТ.ДО3">'[3]29'!$G$83:$X$83,'[3]29'!$G$97:$X$97</definedName>
    <definedName name="T29?item_ext?1СТ.ДО4">'[3]29'!$G$96:$X$96,'[3]29'!$G$82:$X$82</definedName>
    <definedName name="T29?item_ext?1СТ.ДО5">'[3]29'!$G$95:$X$95,'[3]29'!$G$81:$X$81</definedName>
    <definedName name="T29?item_ext?1СТ.ДО6">'[3]29'!$G$94:$X$94,'[3]29'!$G$80:$X$80</definedName>
    <definedName name="T29?item_ext?1СТ.ДО7">'[3]29'!$G$93:$X$93,'[3]29'!$G$79:$X$79</definedName>
    <definedName name="T29?item_ext?1СТ_1">'[3]29'!$G$72:$X$72,'[3]29'!$G$78:$X$78,'[3]29'!$G$89:$X$89,P1_T29?item_ext?1СТ</definedName>
    <definedName name="T29?item_ext?1СТ_2">'[3]29'!$G$72:$X$72,'[3]29'!$G$78:$X$78,'[3]29'!$G$89:$X$89,P1_T29?item_ext?1СТ</definedName>
    <definedName name="T29?item_ext?1СТ_3">'[3]29'!$G$72:$X$72,'[3]29'!$G$78:$X$78,'[3]29'!$G$89:$X$89,P1_T29?item_ext?1СТ</definedName>
    <definedName name="T29?item_ext?1СТ_4">'[3]29'!$G$72:$X$72,'[3]29'!$G$78:$X$78,'[3]29'!$G$89:$X$89,P1_T29?item_ext?1СТ</definedName>
    <definedName name="T29?item_ext?1СТ_5">'[3]29'!$G$72:$X$72,'[3]29'!$G$78:$X$78,'[3]29'!$G$89:$X$89,P1_T29?item_ext?1СТ</definedName>
    <definedName name="T29?item_ext?2СТ.М">'[3]29'!$G$85:$X$85,'[3]29'!$G$99:$X$99,P1_T29?item_ext?2СТ.М</definedName>
    <definedName name="T29?item_ext?2СТ.М_1">'[3]29'!$G$85:$X$85,'[3]29'!$G$99:$X$99,P1_T29?item_ext?2СТ.М</definedName>
    <definedName name="T29?item_ext?2СТ.М_2">'[3]29'!$G$85:$X$85,'[3]29'!$G$99:$X$99,P1_T29?item_ext?2СТ.М</definedName>
    <definedName name="T29?item_ext?2СТ.М_3">'[3]29'!$G$85:$X$85,'[3]29'!$G$99:$X$99,P1_T29?item_ext?2СТ.М</definedName>
    <definedName name="T29?item_ext?2СТ.М_4">'[3]29'!$G$85:$X$85,'[3]29'!$G$99:$X$99,P1_T29?item_ext?2СТ.М</definedName>
    <definedName name="T29?item_ext?2СТ.М_5">'[3]29'!$G$85:$X$85,'[3]29'!$G$99:$X$99,P1_T29?item_ext?2СТ.М</definedName>
    <definedName name="T29?item_ext?2СТ.Э">'[3]29'!$G$86:$X$86,'[3]29'!$G$100:$X$100,P1_T29?item_ext?2СТ.Э</definedName>
    <definedName name="T29?item_ext?2СТ.Э_1">'[3]29'!$G$86:$X$86,'[3]29'!$G$100:$X$100,P1_T29?item_ext?2СТ.Э</definedName>
    <definedName name="T29?item_ext?2СТ.Э_2">'[3]29'!$G$86:$X$86,'[3]29'!$G$100:$X$100,P1_T29?item_ext?2СТ.Э</definedName>
    <definedName name="T29?item_ext?2СТ.Э_3">'[3]29'!$G$86:$X$86,'[3]29'!$G$100:$X$100,P1_T29?item_ext?2СТ.Э</definedName>
    <definedName name="T29?item_ext?2СТ.Э_4">'[3]29'!$G$86:$X$86,'[3]29'!$G$100:$X$100,P1_T29?item_ext?2СТ.Э</definedName>
    <definedName name="T29?item_ext?2СТ.Э_5">'[3]29'!$G$86:$X$86,'[3]29'!$G$100:$X$100,P1_T29?item_ext?2СТ.Э</definedName>
    <definedName name="T29?L10">'[3]29'!$M$60:$X$60,'[3]29'!$M$66:$X$66,'[3]29'!$M$72:$X$72,P1_T29?L10</definedName>
    <definedName name="T29?L10_1">'[3]29'!$M$60:$X$60,'[3]29'!$M$66:$X$66,'[3]29'!$M$72:$X$72,P1_T29?L10</definedName>
    <definedName name="T29?L10_2">'[3]29'!$M$60:$X$60,'[3]29'!$M$66:$X$66,'[3]29'!$M$72:$X$72,P1_T29?L10</definedName>
    <definedName name="T29?L10_3">'[3]29'!$M$60:$X$60,'[3]29'!$M$66:$X$66,'[3]29'!$M$72:$X$72,P1_T29?L10</definedName>
    <definedName name="T29?L10_4">'[3]29'!$M$60:$X$60,'[3]29'!$M$66:$X$66,'[3]29'!$M$72:$X$72,P1_T29?L10</definedName>
    <definedName name="T29?L10_5">'[3]29'!$M$60:$X$60,'[3]29'!$M$66:$X$66,'[3]29'!$M$72:$X$72,P1_T29?L10</definedName>
    <definedName name="T29?L4">'[3]29'!$G$66,'[3]29'!$G$68:$G$69,'[3]29'!$G$72,'[3]29'!$G$74:$G$75,'[3]29'!$G$78,'[3]29'!$G$85:$G$86,'[3]29'!$G$89,'[3]29'!$G$92,'[3]29'!$G$99:$G$100,'[3]29'!$G$12,'[3]29'!$G$14:$G$15,'[3]29'!$G$18,'[3]29'!$G$20:$G$21,P1_T29?L4</definedName>
    <definedName name="T29?L4_1">'[3]29'!$G$66,'[3]29'!$G$68:$G$69,'[3]29'!$G$72,'[3]29'!$G$74:$G$75,'[3]29'!$G$78,'[3]29'!$G$85:$G$86,'[3]29'!$G$89,'[3]29'!$G$92,'[3]29'!$G$99:$G$100,'[3]29'!$G$12,'[3]29'!$G$14:$G$15,'[3]29'!$G$18,'[3]29'!$G$20:$G$21,P1_T29?L4</definedName>
    <definedName name="T29?L4_2">'[3]29'!$G$66,'[3]29'!$G$68:$G$69,'[3]29'!$G$72,'[3]29'!$G$74:$G$75,'[3]29'!$G$78,'[3]29'!$G$85:$G$86,'[3]29'!$G$89,'[3]29'!$G$92,'[3]29'!$G$99:$G$100,'[3]29'!$G$12,'[3]29'!$G$14:$G$15,'[3]29'!$G$18,'[3]29'!$G$20:$G$21,P1_T29?L4</definedName>
    <definedName name="T29?L4_3">'[3]29'!$G$66,'[3]29'!$G$68:$G$69,'[3]29'!$G$72,'[3]29'!$G$74:$G$75,'[3]29'!$G$78,'[3]29'!$G$85:$G$86,'[3]29'!$G$89,'[3]29'!$G$92,'[3]29'!$G$99:$G$100,'[3]29'!$G$12,'[3]29'!$G$14:$G$15,'[3]29'!$G$18,'[3]29'!$G$20:$G$21,P1_T29?L4</definedName>
    <definedName name="T29?L4_4">'[3]29'!$G$66,'[3]29'!$G$68:$G$69,'[3]29'!$G$72,'[3]29'!$G$74:$G$75,'[3]29'!$G$78,'[3]29'!$G$85:$G$86,'[3]29'!$G$89,'[3]29'!$G$92,'[3]29'!$G$99:$G$100,'[3]29'!$G$12,'[3]29'!$G$14:$G$15,'[3]29'!$G$18,'[3]29'!$G$20:$G$21,P1_T29?L4</definedName>
    <definedName name="T29?L4_5">'[3]29'!$G$66,'[3]29'!$G$68:$G$69,'[3]29'!$G$72,'[3]29'!$G$74:$G$75,'[3]29'!$G$78,'[3]29'!$G$85:$G$86,'[3]29'!$G$89,'[3]29'!$G$92,'[3]29'!$G$99:$G$100,'[3]29'!$G$12,'[3]29'!$G$14:$G$15,'[3]29'!$G$18,'[3]29'!$G$20:$G$21,P1_T29?L4</definedName>
    <definedName name="T29?L41">'[3]29'!$G$66,'[3]29'!$G$68:$G$69,'[3]29'!$G$72,'[3]29'!$G$74:$G$75,'[3]29'!$G$78,'[3]29'!$G$85:$G$86,'[3]29'!$G$89,'[3]29'!$G$92,'[3]29'!$G$99:$G$100,'[3]29'!$G$12,'[3]29'!$G$14:$G$15,'[3]29'!$G$18,'[3]29'!$G$20:$G$21,P1_T29?L4</definedName>
    <definedName name="T29?L5">'[3]29'!$H$21,'[3]29'!$H$24,'[3]29'!$H$27,'[3]29'!$H$30,'[3]29'!$H$33,'[3]29'!$H$36,'[3]29'!$H$39,'[3]29'!$H$42,'[3]29'!$H$45,P1_T29?L5</definedName>
    <definedName name="T29?L5_1">'[3]29'!$H$21,'[3]29'!$H$24,'[3]29'!$H$27,'[3]29'!$H$30,'[3]29'!$H$33,'[3]29'!$H$36,'[3]29'!$H$39,'[3]29'!$H$42,'[3]29'!$H$45,P1_T29?L5</definedName>
    <definedName name="T29?L5_2">'[3]29'!$H$21,'[3]29'!$H$24,'[3]29'!$H$27,'[3]29'!$H$30,'[3]29'!$H$33,'[3]29'!$H$36,'[3]29'!$H$39,'[3]29'!$H$42,'[3]29'!$H$45,P1_T29?L5</definedName>
    <definedName name="T29?L5_3">'[3]29'!$H$21,'[3]29'!$H$24,'[3]29'!$H$27,'[3]29'!$H$30,'[3]29'!$H$33,'[3]29'!$H$36,'[3]29'!$H$39,'[3]29'!$H$42,'[3]29'!$H$45,P1_T29?L5</definedName>
    <definedName name="T29?L5_4">'[3]29'!$H$21,'[3]29'!$H$24,'[3]29'!$H$27,'[3]29'!$H$30,'[3]29'!$H$33,'[3]29'!$H$36,'[3]29'!$H$39,'[3]29'!$H$42,'[3]29'!$H$45,P1_T29?L5</definedName>
    <definedName name="T29?L5_5">'[3]29'!$H$21,'[3]29'!$H$24,'[3]29'!$H$27,'[3]29'!$H$30,'[3]29'!$H$33,'[3]29'!$H$36,'[3]29'!$H$39,'[3]29'!$H$42,'[3]29'!$H$45,P1_T29?L5</definedName>
    <definedName name="T29?L6">'[3]29'!$I$56:$L$57,'[3]29'!$I$60:$L$60,'[3]29'!$I$62:$L$63,'[3]29'!$I$66:$L$66,'[3]29'!$I$68:$L$69,P1_T29?L6,P2_T29?L6</definedName>
    <definedName name="T29?L6_1">'[3]29'!$I$56:$L$57,'[3]29'!$I$60:$L$60,'[3]29'!$I$62:$L$63,'[3]29'!$I$66:$L$66,'[3]29'!$I$68:$L$69,P1_T29?L6,P2_T29?L6</definedName>
    <definedName name="T29?L6_2">'[3]29'!$I$56:$L$57,'[3]29'!$I$60:$L$60,'[3]29'!$I$62:$L$63,'[3]29'!$I$66:$L$66,'[3]29'!$I$68:$L$69,P1_T29?L6,P2_T29?L6</definedName>
    <definedName name="T29?L6_3">'[3]29'!$I$56:$L$57,'[3]29'!$I$60:$L$60,'[3]29'!$I$62:$L$63,'[3]29'!$I$66:$L$66,'[3]29'!$I$68:$L$69,P1_T29?L6,P2_T29?L6</definedName>
    <definedName name="T29?L6_4">'[3]29'!$I$56:$L$57,'[3]29'!$I$60:$L$60,'[3]29'!$I$62:$L$63,'[3]29'!$I$66:$L$66,'[3]29'!$I$68:$L$69,P1_T29?L6,P2_T29?L6</definedName>
    <definedName name="T29?L6_5">'[3]29'!$I$56:$L$57,'[3]29'!$I$60:$L$60,'[3]29'!$I$62:$L$63,'[3]29'!$I$66:$L$66,'[3]29'!$I$68:$L$69,P1_T29?L6,P2_T29?L6</definedName>
    <definedName name="T29_Name">'[3]29'!$B$65,'[3]29'!$B$59,'[3]29'!$B$53,'[3]29'!$B$47,'[3]29'!$B$41,'[3]29'!$B$35,'[3]29'!$B$29,'[3]29'!$B$23,'[3]29'!$B$17,'[3]29'!$B$11,'[3]29'!$B$71</definedName>
    <definedName name="T3?axis?R?ВОБР">'[3]3'!$E$19:$N$27,'[3]3'!$E$30:$N$35</definedName>
    <definedName name="T3?axis?R?ВОБР?">'[3]3'!$C$19:$C$27,'[3]3'!$C$30:$C$35</definedName>
    <definedName name="T3?Data">'[3]3'!$E$7:$N$43,'[3]3'!$E$45:$N$45,'[3]3'!$E$47:$N$47,'[3]3'!$E$49:$N$49</definedName>
    <definedName name="T3?L1.4.1">#REF!</definedName>
    <definedName name="T3?L1.4.1.а">'[3]3'!$E$23:$N$23,'[3]3'!$E$20:$N$20,'[3]3'!$E$26:$N$26</definedName>
    <definedName name="T3?L1.4.1.б">'[3]3'!$E$24:$N$24,'[3]3'!$E$21:$N$21,'[3]3'!$E$27:$N$27</definedName>
    <definedName name="T3?L1.5.1">#REF!</definedName>
    <definedName name="T3?L1.5.1.а">'[3]3'!$E$31:$N$31,'[3]3'!$E$34:$N$34</definedName>
    <definedName name="T3?L1.5.1.б">'[3]3'!$E$32:$N$32,'[3]3'!$E$35:$N$35</definedName>
    <definedName name="T3?unit?КМ">'[3]3'!$E$32:$N$32,'[3]3'!$E$43:$N$43,'[3]3'!$E$35:$N$35</definedName>
    <definedName name="T3?unit?МКВТЧ">'[3]3'!$E$45:$N$45,'[3]3'!$E$47:$N$47,'[3]3'!$E$49:$N$49,'[3]3'!$E$7:$N$8,P1_T3?unit?МКВТЧ</definedName>
    <definedName name="T3?unit?МКВТЧ_1">'[3]3'!$E$45:$N$45,'[3]3'!$E$47:$N$47,'[3]3'!$E$49:$N$49,'[3]3'!$E$7:$N$8,P1_T3?unit?МКВТЧ</definedName>
    <definedName name="T3?unit?МКВТЧ_2">'[3]3'!$E$45:$N$45,'[3]3'!$E$47:$N$47,'[3]3'!$E$49:$N$49,'[3]3'!$E$7:$N$8,P1_T3?unit?МКВТЧ</definedName>
    <definedName name="T3?unit?МКВТЧ_3">'[3]3'!$E$45:$N$45,'[3]3'!$E$47:$N$47,'[3]3'!$E$49:$N$49,'[3]3'!$E$7:$N$8,P1_T3?unit?МКВТЧ</definedName>
    <definedName name="T3?unit?МКВТЧ_4">'[3]3'!$E$45:$N$45,'[3]3'!$E$47:$N$47,'[3]3'!$E$49:$N$49,'[3]3'!$E$7:$N$8,P1_T3?unit?МКВТЧ</definedName>
    <definedName name="T3?unit?МКВТЧ_5">'[3]3'!$E$45:$N$45,'[3]3'!$E$47:$N$47,'[3]3'!$E$49:$N$49,'[3]3'!$E$7:$N$8,P1_T3?unit?МКВТЧ</definedName>
    <definedName name="T3?unit?ТКВТЧ.Г.КМ">'[3]3'!$E$31:$N$31,'[3]3'!$E$42:$N$42,'[3]3'!$E$34:$N$34</definedName>
    <definedName name="T3?unit?ТКВТЧ.Г.ШТ">'[3]3'!$E$23:$N$23,'[3]3'!$E$20:$N$20,'[3]3'!$E$13:$N$13,'[3]3'!$E$16:$N$16,'[3]3'!$E$26:$N$26</definedName>
    <definedName name="T3?unit?ШТ">'[3]3'!$E$24:$N$24,'[3]3'!$E$21:$N$21,'[3]3'!$E$14:$N$14,'[3]3'!$E$17:$N$17,'[3]3'!$E$27:$N$27</definedName>
    <definedName name="T3_Name1">'[3]3'!$B$22,'[3]3'!$B$19,'[3]3'!$B$25</definedName>
    <definedName name="T3_Name2">'[3]3'!$B$30,'[3]3'!$B$33</definedName>
    <definedName name="T4?Data">'[3]4'!$D$9:$G$9,'[3]4'!$I$9:$L$9,'[3]4'!$D$11:$G$21,'[3]4'!$C$14:$C$19,'[3]4'!$C$21,'[3]4'!$H$14:$H$19,'[3]4'!$H$21,'[3]4'!$I$11:$L$21,'[3]4'!$C$23:$L$25,'[3]4'!$C$8:$L$8</definedName>
    <definedName name="T4?L1.1">'[3]4'!$D$11:$G$13,'[3]4'!$I$11:$L$13</definedName>
    <definedName name="T4?L1.1.ВСЕГО">'[3]4'!$D$9:$G$9,'[3]4'!$I$9:$L$9</definedName>
    <definedName name="T4?L4">'[3]4'!$D$20:$G$20,'[3]4'!$I$20:$L$20</definedName>
    <definedName name="T4?unit?МКВТЧ">'[3]4'!$C$8:$L$9,'[3]4'!$C$11:$L$21,'[3]4'!$C$23:$L$25</definedName>
    <definedName name="T5?Data">'[3]5'!$D$9:$G$9,'[3]5'!$I$9:$L$9,'[3]5'!$D$11:$G$13,'[3]5'!$I$11:$L$13,'[3]5'!$C$14:$L$23,'[3]5'!$C$8:$L$8</definedName>
    <definedName name="T5?L1.1">'[3]5'!$D$11:$G$13,'[3]5'!$I$11:$L$13</definedName>
    <definedName name="T5?L1.1.ВСЕГО">'[3]5'!$D$9:$G$9,'[3]5'!$I$9:$L$9</definedName>
    <definedName name="T5?unit?МВТ">'[3]5'!$C$8:$L$17,'[3]5'!$C$19:$L$23</definedName>
    <definedName name="T6?axis?C?НАП">'[3]6'!$C$7:$N$44,'[3]6'!$P$7:$U$44</definedName>
    <definedName name="T6?axis?C?НАП?">'[3]6'!$P$5:$U$5,'[3]6'!$C$5:$N$5</definedName>
    <definedName name="T6?axis?R?ПОТ">'[3]6'!$C$8:$U$8,'[3]6'!$C$10:$U$20,'[3]6'!$C$22:$U$25,'[3]6'!$C$27:$U$27,'[3]6'!$C$29:$U$39,'[3]6'!$C$41:$U$44</definedName>
    <definedName name="T6?axis?R?ПОТ?">'[3]6'!$B$8,'[3]6'!$B$10:$B$20,'[3]6'!$B$22:$B$25,'[3]6'!$B$27,'[3]6'!$B$29:$B$39,'[3]6'!$B$41:$B$44</definedName>
    <definedName name="T6?Data">'[3]6'!$C$8:$U$8,'[3]6'!$C$10:$U$20,'[3]6'!$C$22:$U$25,'[3]6'!$C$27:$U$27,'[3]6'!$C$29:$U$39,'[3]6'!$C$41:$U$44</definedName>
    <definedName name="T6?L1">'[3]6'!$C$22:$H$25,'[3]6'!$C$27:$H$27,'[3]6'!$C$29:$H$39,'[3]6'!$C$41:$H$44,'[3]6'!$C$8:$H$8,'[3]6'!$C$10:$H$20</definedName>
    <definedName name="T6?L2">'[3]6'!$I$22:$N$25,'[3]6'!$I$27:$N$27,'[3]6'!$I$29:$N$39,'[3]6'!$I$41:$N$44,'[3]6'!$I$8:$N$8,'[3]6'!$I$10:$N$20</definedName>
    <definedName name="T6?L3">'[3]6'!$O$22:$O$25,'[3]6'!$O$27,'[3]6'!$O$29:$O$39,'[3]6'!$O$41:$O$44,'[3]6'!$O$8,'[3]6'!$O$10:$O$20</definedName>
    <definedName name="T6?L4">'[3]6'!$P$22:$U$25,'[3]6'!$P$27:$U$27,'[3]6'!$P$29:$U$39,'[3]6'!$P$41:$U$44,'[3]6'!$P$8:$U$8,'[3]6'!$P$10:$U$20</definedName>
    <definedName name="T6_Protect">P1_T6_Protect,P2_T6_Protect</definedName>
    <definedName name="T7?axis?C?ПАР">#REF!</definedName>
    <definedName name="T7?axis?C?ПАР?">#REF!</definedName>
    <definedName name="T7?axis?C?ПАР?_2">#REF!</definedName>
    <definedName name="T7?axis?C?ПАР?_3">#REF!</definedName>
    <definedName name="T7?axis?C?ПАР?_4">#REF!</definedName>
    <definedName name="T7?axis?C?ПАР?_5">#REF!</definedName>
    <definedName name="T7?axis?C?ПАР_2">#REF!</definedName>
    <definedName name="T7?axis?C?ПАР_3">#REF!</definedName>
    <definedName name="T7?axis?C?ПАР_4">#REF!</definedName>
    <definedName name="T7?axis?C?ПАР_5">#REF!</definedName>
    <definedName name="T7?axis?R?ПЭ">#REF!,#REF!,#REF!</definedName>
    <definedName name="T7?axis?R?ПЭ?">#REF!,#REF!,#REF!</definedName>
    <definedName name="T7?axis?R?ПЭ?_2">#REF!,#REF!,#REF!</definedName>
    <definedName name="T7?axis?R?ПЭ?_3">#REF!,#REF!,#REF!</definedName>
    <definedName name="T7?axis?R?ПЭ?_4">#REF!,#REF!,#REF!</definedName>
    <definedName name="T7?axis?R?ПЭ?_5">#REF!,#REF!,#REF!</definedName>
    <definedName name="T7?axis?R?ПЭ_2">#REF!,#REF!,#REF!</definedName>
    <definedName name="T7?axis?R?ПЭ_3">#REF!,#REF!,#REF!</definedName>
    <definedName name="T7?axis?R?ПЭ_4">#REF!,#REF!,#REF!</definedName>
    <definedName name="T7?axis?R?ПЭ_5">#REF!,#REF!,#REF!</definedName>
    <definedName name="T7?axis?R?СЦТ">#REF!,#REF!,#REF!,#REF!,#REF!,#REF!</definedName>
    <definedName name="T7?axis?R?СЦТ?">#REF!,#REF!,#REF!,#REF!,#REF!,#REF!</definedName>
    <definedName name="T7?axis?R?СЦТ?_2">#REF!,#REF!,#REF!,#REF!,#REF!,#REF!</definedName>
    <definedName name="T7?axis?R?СЦТ?_3">#REF!,#REF!,#REF!,#REF!,#REF!,#REF!</definedName>
    <definedName name="T7?axis?R?СЦТ?_4">#REF!,#REF!,#REF!,#REF!,#REF!,#REF!</definedName>
    <definedName name="T7?axis?R?СЦТ?_5">#REF!,#REF!,#REF!,#REF!,#REF!,#REF!</definedName>
    <definedName name="T7?axis?R?СЦТ_2">#REF!,#REF!,#REF!,#REF!,#REF!,#REF!</definedName>
    <definedName name="T7?axis?R?СЦТ_3">#REF!,#REF!,#REF!,#REF!,#REF!,#REF!</definedName>
    <definedName name="T7?axis?R?СЦТ_4">#REF!,#REF!,#REF!,#REF!,#REF!,#REF!</definedName>
    <definedName name="T7?axis?R?СЦТ_5">#REF!,#REF!,#REF!,#REF!,#REF!,#REF!</definedName>
    <definedName name="T7?axis?ПРД?БАЗ">#REF!</definedName>
    <definedName name="T7?axis?ПРД?БАЗ_2">#REF!</definedName>
    <definedName name="T7?axis?ПРД?БАЗ_3">#REF!</definedName>
    <definedName name="T7?axis?ПРД?БАЗ_4">#REF!</definedName>
    <definedName name="T7?axis?ПРД?БАЗ_5">#REF!</definedName>
    <definedName name="T7?axis?ПРД?РЕГ">#REF!</definedName>
    <definedName name="T7?axis?ПРД?РЕГ_2">#REF!</definedName>
    <definedName name="T7?axis?ПРД?РЕГ_3">#REF!</definedName>
    <definedName name="T7?axis?ПРД?РЕГ_4">#REF!</definedName>
    <definedName name="T7?axis?ПРД?РЕГ_5">#REF!</definedName>
    <definedName name="T7?Data">#REF!,#REF!,#REF!,#REF!,#REF!,P1_T7?Data</definedName>
    <definedName name="T7?Data_1">#N/A</definedName>
    <definedName name="T7?Data_2">#REF!,#REF!,#REF!,#REF!,#REF!,P1_T7?Data_2</definedName>
    <definedName name="T7?Data_3">#REF!,#REF!,#REF!,#REF!,#REF!,P1_T7?Data_3</definedName>
    <definedName name="T7?Data_4">#REF!,#REF!,#REF!,#REF!,#REF!,P1_T7?Data_4</definedName>
    <definedName name="T7?Data_5">#REF!,#REF!,#REF!,#REF!,#REF!,P1_T7?Data_5</definedName>
    <definedName name="T7?item_ext?ВСЕГО">#REF!,#REF!,#REF!,#REF!,#REF!,#REF!</definedName>
    <definedName name="T7?item_ext?ВСЕГО_1">#REF!,#REF!,#REF!,#REF!,#REF!,#REF!</definedName>
    <definedName name="T7?item_ext?ВСЕГО_2">#REF!,#REF!,#REF!,#REF!,#REF!,#REF!</definedName>
    <definedName name="T7?item_ext?ВСЕГО_3">#REF!,#REF!,#REF!,#REF!,#REF!,#REF!</definedName>
    <definedName name="T7?item_ext?ВСЕГО_4">#REF!,#REF!,#REF!,#REF!,#REF!,#REF!</definedName>
    <definedName name="T7?item_ext?ВСЕГО_5">#REF!,#REF!,#REF!,#REF!,#REF!,#REF!</definedName>
    <definedName name="T7?item_ext?КОТ">#REF!</definedName>
    <definedName name="T7?item_ext?КОТ_2">#REF!</definedName>
    <definedName name="T7?item_ext?КОТ_3">#REF!</definedName>
    <definedName name="T7?item_ext?КОТ_4">#REF!</definedName>
    <definedName name="T7?item_ext?КОТ_5">#REF!</definedName>
    <definedName name="T7?item_ext?ТЭС">#REF!</definedName>
    <definedName name="T7?item_ext?ТЭС_2">#REF!</definedName>
    <definedName name="T7?item_ext?ТЭС_3">#REF!</definedName>
    <definedName name="T7?item_ext?ТЭС_4">#REF!</definedName>
    <definedName name="T7?item_ext?ТЭС_5">#REF!</definedName>
    <definedName name="T7?item_ext?ЭБОЙЛ">#REF!</definedName>
    <definedName name="T7?item_ext?ЭБОЙЛ_2">#REF!</definedName>
    <definedName name="T7?item_ext?ЭБОЙЛ_3">#REF!</definedName>
    <definedName name="T7?item_ext?ЭБОЙЛ_4">#REF!</definedName>
    <definedName name="T7?item_ext?ЭБОЙЛ_5">#REF!</definedName>
    <definedName name="T7?L1">#REF!,#REF!,#REF!,#REF!,#REF!,#REF!</definedName>
    <definedName name="T7?L1.1">#REF!</definedName>
    <definedName name="T7?L1.1_2">#REF!</definedName>
    <definedName name="T7?L1.1_3">#REF!</definedName>
    <definedName name="T7?L1.1_4">#REF!</definedName>
    <definedName name="T7?L1.1_5">#REF!</definedName>
    <definedName name="T7?L1_2">#REF!,#REF!,#REF!,#REF!,#REF!,#REF!</definedName>
    <definedName name="T7?L1_3">#REF!,#REF!,#REF!,#REF!,#REF!,#REF!</definedName>
    <definedName name="T7?L1_4">#REF!,#REF!,#REF!,#REF!,#REF!,#REF!</definedName>
    <definedName name="T7?L1_5">#REF!,#REF!,#REF!,#REF!,#REF!,#REF!</definedName>
    <definedName name="T7?L2">#REF!</definedName>
    <definedName name="T7?L2_2">#REF!</definedName>
    <definedName name="T7?L2_3">#REF!</definedName>
    <definedName name="T7?L2_4">#REF!</definedName>
    <definedName name="T7?L2_5">#REF!</definedName>
    <definedName name="T7?L3">#REF!,#REF!</definedName>
    <definedName name="T7?L3_2">#REF!,#REF!</definedName>
    <definedName name="T7?L3_3">#REF!,#REF!</definedName>
    <definedName name="T7?L3_4">#REF!,#REF!</definedName>
    <definedName name="T7?L3_5">#REF!,#REF!</definedName>
    <definedName name="T7?L4">#REF!,#REF!</definedName>
    <definedName name="T7?L4.1">#REF!,#REF!</definedName>
    <definedName name="T7?L4.1_2">#REF!,#REF!</definedName>
    <definedName name="T7?L4.1_3">#REF!,#REF!</definedName>
    <definedName name="T7?L4.1_4">#REF!,#REF!</definedName>
    <definedName name="T7?L4.1_5">#REF!,#REF!</definedName>
    <definedName name="T7?L4_2">#REF!,#REF!</definedName>
    <definedName name="T7?L4_3">#REF!,#REF!</definedName>
    <definedName name="T7?L4_4">#REF!,#REF!</definedName>
    <definedName name="T7?L4_5">#REF!,#REF!</definedName>
    <definedName name="T7?L5">#REF!,#REF!</definedName>
    <definedName name="T7?L5.1">#REF!,#REF!</definedName>
    <definedName name="T7?L5.1_2">#REF!,#REF!</definedName>
    <definedName name="T7?L5.1_3">#REF!,#REF!</definedName>
    <definedName name="T7?L5.1_4">#REF!,#REF!</definedName>
    <definedName name="T7?L5.1_5">#REF!,#REF!</definedName>
    <definedName name="T7?L5_1">#REF!,#REF!</definedName>
    <definedName name="T7?L5_2">#REF!,#REF!</definedName>
    <definedName name="T7?L5_3">#REF!,#REF!</definedName>
    <definedName name="T7?L5_4">#REF!,#REF!</definedName>
    <definedName name="T7?L5_5">#REF!,#REF!</definedName>
    <definedName name="T7?Name">#REF!</definedName>
    <definedName name="T7?Name_2">#REF!</definedName>
    <definedName name="T7?Name_3">#REF!</definedName>
    <definedName name="T7?Name_4">#REF!</definedName>
    <definedName name="T7?Name_5">#REF!</definedName>
    <definedName name="T7?Table">#REF!</definedName>
    <definedName name="T7?Table_2">#REF!</definedName>
    <definedName name="T7?Table_3">#REF!</definedName>
    <definedName name="T7?Table_4">#REF!</definedName>
    <definedName name="T7?Table_5">#REF!</definedName>
    <definedName name="T7?Title">#REF!</definedName>
    <definedName name="T7?Title_2">#REF!</definedName>
    <definedName name="T7?Title_3">#REF!</definedName>
    <definedName name="T7?Title_4">#REF!</definedName>
    <definedName name="T7?Title_5">#REF!</definedName>
    <definedName name="T7?unit?ПРЦ">#REF!</definedName>
    <definedName name="T7?unit?ПРЦ_2">#REF!</definedName>
    <definedName name="T7?unit?ПРЦ_3">#REF!</definedName>
    <definedName name="T7?unit?ПРЦ_4">#REF!</definedName>
    <definedName name="T7?unit?ПРЦ_5">#REF!</definedName>
    <definedName name="T7?unit?ТГКАЛ">#REF!,#REF!</definedName>
    <definedName name="T7?unit?ТГКАЛ_2">#REF!,#REF!</definedName>
    <definedName name="T7?unit?ТГКАЛ_3">#REF!,#REF!</definedName>
    <definedName name="T7?unit?ТГКАЛ_4">#REF!,#REF!</definedName>
    <definedName name="T7?unit?ТГКАЛ_5">#REF!,#REF!</definedName>
    <definedName name="T7_Copy1">#REF!</definedName>
    <definedName name="T7_Copy1_1">#REF!</definedName>
    <definedName name="T7_Copy1_2">#REF!</definedName>
    <definedName name="T7_Copy1_3">#REF!</definedName>
    <definedName name="T7_Copy1_4">#REF!</definedName>
    <definedName name="T7_Copy1_5">#REF!</definedName>
    <definedName name="T7_Copy2">#REF!</definedName>
    <definedName name="T7_Copy2_1">#REF!</definedName>
    <definedName name="T7_Copy2_2">#REF!</definedName>
    <definedName name="T7_Copy2_3">#REF!</definedName>
    <definedName name="T7_Copy2_4">#REF!</definedName>
    <definedName name="T7_Copy2_5">#REF!</definedName>
    <definedName name="T7_Copy3">#REF!</definedName>
    <definedName name="T7_Copy3_1">#REF!</definedName>
    <definedName name="T7_Copy3_2">#REF!</definedName>
    <definedName name="T7_Copy3_3">#REF!</definedName>
    <definedName name="T7_Copy3_4">#REF!</definedName>
    <definedName name="T7_Copy3_5">#REF!</definedName>
    <definedName name="T7_Copy4">#REF!</definedName>
    <definedName name="T7_Copy4_1">#REF!</definedName>
    <definedName name="T7_Copy4_2">#REF!</definedName>
    <definedName name="T7_Copy4_3">#REF!</definedName>
    <definedName name="T7_Copy4_4">#REF!</definedName>
    <definedName name="T7_Copy4_5">#REF!</definedName>
    <definedName name="T7_Copy5">#REF!</definedName>
    <definedName name="T7_Copy5_1">#REF!</definedName>
    <definedName name="T7_Copy5_2">#REF!</definedName>
    <definedName name="T7_Copy5_3">#REF!</definedName>
    <definedName name="T7_Copy5_4">#REF!</definedName>
    <definedName name="T7_Copy5_5">#REF!</definedName>
    <definedName name="T7_Copy6">#REF!</definedName>
    <definedName name="T7_Copy6_1">#REF!</definedName>
    <definedName name="T7_Copy6_2">#REF!</definedName>
    <definedName name="T7_Copy6_3">#REF!</definedName>
    <definedName name="T7_Copy6_4">#REF!</definedName>
    <definedName name="T7_Copy6_5">#REF!</definedName>
    <definedName name="T7_Copy7">#REF!</definedName>
    <definedName name="T7_Copy7_1">#REF!</definedName>
    <definedName name="T7_Copy7_2">#REF!</definedName>
    <definedName name="T7_Copy7_3">#REF!</definedName>
    <definedName name="T7_Copy7_4">#REF!</definedName>
    <definedName name="T7_Copy7_5">#REF!</definedName>
    <definedName name="T7_Copy8">#REF!</definedName>
    <definedName name="T7_Copy8_1">#REF!</definedName>
    <definedName name="T7_Copy8_2">#REF!</definedName>
    <definedName name="T7_Copy8_3">#REF!</definedName>
    <definedName name="T7_Copy8_4">#REF!</definedName>
    <definedName name="T7_Copy8_5">#REF!</definedName>
    <definedName name="T7_Copy9">#REF!</definedName>
    <definedName name="T7_Copy9_1">#REF!</definedName>
    <definedName name="T7_Copy9_2">#REF!</definedName>
    <definedName name="T7_Copy9_3">#REF!</definedName>
    <definedName name="T7_Copy9_4">#REF!</definedName>
    <definedName name="T7_Copy9_5">#REF!</definedName>
    <definedName name="T7_Name1">#REF!</definedName>
    <definedName name="T7_Name1_2">#REF!</definedName>
    <definedName name="T7_Name1_3">#REF!</definedName>
    <definedName name="T7_Name1_4">#REF!</definedName>
    <definedName name="T7_Name1_5">#REF!</definedName>
    <definedName name="T7_Name2">#REF!</definedName>
    <definedName name="T7_Name2_2">#REF!</definedName>
    <definedName name="T7_Name2_3">#REF!</definedName>
    <definedName name="T7_Name2_4">#REF!</definedName>
    <definedName name="T7_Name2_5">#REF!</definedName>
    <definedName name="T7_Name3">#REF!</definedName>
    <definedName name="T7_Name3_2">#REF!</definedName>
    <definedName name="T7_Name3_3">#REF!</definedName>
    <definedName name="T7_Name3_4">#REF!</definedName>
    <definedName name="T7_Name3_5">#REF!</definedName>
    <definedName name="T7_Name4">#REF!</definedName>
    <definedName name="T7_Name4_2">#REF!</definedName>
    <definedName name="T7_Name4_3">#REF!</definedName>
    <definedName name="T7_Name4_4">#REF!</definedName>
    <definedName name="T7_Name4_5">#REF!</definedName>
    <definedName name="T7_Name5">#REF!</definedName>
    <definedName name="T7_Name5_2">#REF!</definedName>
    <definedName name="T7_Name5_3">#REF!</definedName>
    <definedName name="T7_Name5_4">#REF!</definedName>
    <definedName name="T7_Name5_5">#REF!</definedName>
    <definedName name="T7_Name6">#REF!</definedName>
    <definedName name="T7_Name6_2">#REF!</definedName>
    <definedName name="T7_Name6_3">#REF!</definedName>
    <definedName name="T7_Name6_4">#REF!</definedName>
    <definedName name="T7_Name6_5">#REF!</definedName>
    <definedName name="T7_Name7">#REF!</definedName>
    <definedName name="T7_Name7_2">#REF!</definedName>
    <definedName name="T7_Name7_3">#REF!</definedName>
    <definedName name="T7_Name7_4">#REF!</definedName>
    <definedName name="T7_Name7_5">#REF!</definedName>
    <definedName name="T7_Name8">#REF!</definedName>
    <definedName name="T7_Name8_2">#REF!</definedName>
    <definedName name="T7_Name8_3">#REF!</definedName>
    <definedName name="T7_Name8_4">#REF!</definedName>
    <definedName name="T7_Name8_5">#REF!</definedName>
    <definedName name="T7_Name9">#REF!</definedName>
    <definedName name="T7_Name9_2">#REF!</definedName>
    <definedName name="T7_Name9_3">#REF!</definedName>
    <definedName name="T7_Name9_4">#REF!</definedName>
    <definedName name="T7_Name9_5">#REF!</definedName>
    <definedName name="T8?axis?R?ПАР">'[3]8'!$G$116:$J$142,'[3]8'!$G$81:$J$107,'[3]8'!$G$46:$J$72,'[3]8'!$G$11:$J$37,'[3]8'!$G$151:$J$177</definedName>
    <definedName name="T8?axis?R?ПАР?">'[3]8'!$E$116:$E$142,'[3]8'!$E$81:$E$107,'[3]8'!$E$46:$E$72,'[3]8'!$E$11:$E$37,'[3]8'!$E$151:$E$177</definedName>
    <definedName name="T8?axis?R?ПОТ">'[3]8'!$G$116:$J$142,'[3]8'!$G$81:$J$107,'[3]8'!$G$46:$J$72,'[3]8'!$G$11:$J$37,'[3]8'!$G$151:$J$177</definedName>
    <definedName name="T8?axis?R?ПОТ?">'[3]8'!$D$116:$D$142,'[3]8'!$D$81:$D$107,'[3]8'!$D$46:$D$72,'[3]8'!$D$151:$D$177,'[3]8'!$D$11:$D$37</definedName>
    <definedName name="T8?axis?R?СЦТ">'[3]8'!$G$116:$J$142,'[3]8'!$G$81:$J$107,'[3]8'!$G$46:$J$72,'[3]8'!$G$11:$J$37,'[3]8'!$G$151:$J$177</definedName>
    <definedName name="T8?axis?R?СЦТ?">'[3]8'!$C$116:$C$142,'[3]8'!$C$81:$C$107,'[3]8'!$C$46:$C$72,'[3]8'!$C$11:$C$37,'[3]8'!$C$151:$C$177</definedName>
    <definedName name="T8?axis?ПРД?БАЗ">#REF!</definedName>
    <definedName name="T8?axis?ПРД?БАЗ_2">#REF!</definedName>
    <definedName name="T8?axis?ПРД?БАЗ_3">#REF!</definedName>
    <definedName name="T8?axis?ПРД?БАЗ_4">#REF!</definedName>
    <definedName name="T8?axis?ПРД?БАЗ_5">#REF!</definedName>
    <definedName name="T8?axis?ПРД?РЕГ">#REF!</definedName>
    <definedName name="T8?axis?ПРД?РЕГ_2">#REF!</definedName>
    <definedName name="T8?axis?ПРД?РЕГ_3">#REF!</definedName>
    <definedName name="T8?axis?ПРД?РЕГ_4">#REF!</definedName>
    <definedName name="T8?axis?ПРД?РЕГ_5">#REF!</definedName>
    <definedName name="T8?Data">'[3]8'!$G$116:$J$142,'[3]8'!$G$81:$J$107,'[3]8'!$G$46:$J$72,'[3]8'!$G$11:$J$37,'[3]8'!$G$151:$J$177</definedName>
    <definedName name="T8?L3">'[3]8'!$G$46:$G$72,'[3]8'!$G$11:$G$37,'[3]8'!$G$151:$G$177,'[3]8'!$I$116:$I$142,'[3]8'!$I$81:$I$107,'[3]8'!$I$46:$I$72,'[3]8'!$I$11:$I$37,'[3]8'!$I$151:$I$177,'[3]8'!$G$116:$G$142,'[3]8'!$G$81:$G$107</definedName>
    <definedName name="T8?L4">'[3]8'!$H$46:$H$72,'[3]8'!$H$11:$H$37,'[3]8'!$H$151:$H$177,'[3]8'!$J$116:$J$142,'[3]8'!$J$81:$J$107,'[3]8'!$J$46:$J$72,'[3]8'!$J$11:$J$37,'[3]8'!$J$151:$J$177,'[3]8'!$H$116:$H$142,'[3]8'!$H$81:$H$107</definedName>
    <definedName name="T8?Name">#REF!</definedName>
    <definedName name="T8?Name_2">#REF!</definedName>
    <definedName name="T8?Name_3">#REF!</definedName>
    <definedName name="T8?Name_4">#REF!</definedName>
    <definedName name="T8?Name_5">#REF!</definedName>
    <definedName name="T8?Table">#REF!</definedName>
    <definedName name="T8?Table_2">#REF!</definedName>
    <definedName name="T8?Table_3">#REF!</definedName>
    <definedName name="T8?Table_4">#REF!</definedName>
    <definedName name="T8?Table_5">#REF!</definedName>
    <definedName name="T8?Title">#REF!</definedName>
    <definedName name="T8?Title_2">#REF!</definedName>
    <definedName name="T8?Title_3">#REF!</definedName>
    <definedName name="T8?Title_4">#REF!</definedName>
    <definedName name="T8?Title_5">#REF!</definedName>
    <definedName name="T8?unit?ГКАЛ.Ч">'[3]8'!$I$116:$I$142,'[3]8'!$G$116:$G$142,'[3]8'!$I$81:$I$107,'[3]8'!$G$81:$G$107,'[3]8'!$I$46:$I$72,'[3]8'!$G$46:$G$72,'[3]8'!$G$11:$G$37,'[3]8'!$I$11:$I$37,'[3]8'!$G$151:$G$177,'[3]8'!$I$151:$I$177</definedName>
    <definedName name="T8?unit?ТГКАЛ">'[3]8'!$J$116:$J$142,'[3]8'!$H$116:$H$142,'[3]8'!$J$81:$J$107,'[3]8'!$H$81:$H$107,'[3]8'!$J$46:$J$72,'[3]8'!$H$46:$H$72,'[3]8'!$H$11:$H$37,'[3]8'!$J$11:$J$37,'[3]8'!$H$151:$H$177,'[3]8'!$J$151:$J$177</definedName>
    <definedName name="T8_Copy">#REF!</definedName>
    <definedName name="T8_Copy_1">#REF!</definedName>
    <definedName name="T8_Copy_2">#REF!</definedName>
    <definedName name="T8_Copy_3">#REF!</definedName>
    <definedName name="T8_Copy_4">#REF!</definedName>
    <definedName name="T8_Copy_5">#REF!</definedName>
    <definedName name="T8_Name">'[3]8'!$B$110,'[3]8'!$B$75,'[3]8'!$B$40,'[3]8'!$B$145</definedName>
    <definedName name="T9?axis?R?ПЭ">'[3]9'!$D$10:$P$16,'[3]9'!$D$20:$P$20,'[3]9'!$D$30:$P$30,'[3]9'!$D$35:$P$35</definedName>
    <definedName name="T9?axis?R?ПЭ?">'[3]9'!$B$10:$B$16,'[3]9'!$B$20:$B$20,'[3]9'!$B$30:$B$30,'[3]9'!$B$35:$B$35</definedName>
    <definedName name="T9?axis?R?СЦТ">'[3]9'!$D$24:$P$27,'[3]9'!#REF!</definedName>
    <definedName name="T9?axis?R?СЦТ?">'[3]9'!$B$24:$B$27,'[3]9'!#REF!</definedName>
    <definedName name="T9?axis?R?СЦТ?_1">'[3]9'!$B$24:$B$27,'[3]9'!#REF!</definedName>
    <definedName name="T9?axis?R?СЦТ?_2">'[3]9'!$B$24:$B$27,'[3]9'!#REF!</definedName>
    <definedName name="T9?axis?R?СЦТ?_3">'[3]9'!$B$24:$B$27,'[3]9'!#REF!</definedName>
    <definedName name="T9?axis?R?СЦТ?_4">'[3]9'!$B$24:$B$27,'[3]9'!#REF!</definedName>
    <definedName name="T9?axis?R?СЦТ?_5">'[3]9'!$B$24:$B$27,'[3]9'!#REF!</definedName>
    <definedName name="T9?axis?R?СЦТ_1">'[3]9'!$D$24:$P$27,'[3]9'!#REF!</definedName>
    <definedName name="T9?axis?R?СЦТ_2">'[3]9'!$D$24:$P$27,'[3]9'!#REF!</definedName>
    <definedName name="T9?axis?R?СЦТ_3">'[3]9'!$D$24:$P$27,'[3]9'!#REF!</definedName>
    <definedName name="T9?axis?R?СЦТ_4">'[3]9'!$D$24:$P$27,'[3]9'!#REF!</definedName>
    <definedName name="T9?axis?R?СЦТ_5">'[3]9'!$D$24:$P$27,'[3]9'!#REF!</definedName>
    <definedName name="T9?axis?ПРД?БАЗ">#REF!</definedName>
    <definedName name="T9?axis?ПРД?БАЗ_2">#REF!</definedName>
    <definedName name="T9?axis?ПРД?БАЗ_3">#REF!</definedName>
    <definedName name="T9?axis?ПРД?БАЗ_4">#REF!</definedName>
    <definedName name="T9?axis?ПРД?БАЗ_5">#REF!</definedName>
    <definedName name="T9?axis?ПРД?РЕГ">#REF!</definedName>
    <definedName name="T9?axis?ПРД?РЕГ_2">#REF!</definedName>
    <definedName name="T9?axis?ПРД?РЕГ_3">#REF!</definedName>
    <definedName name="T9?axis?ПРД?РЕГ_4">#REF!</definedName>
    <definedName name="T9?axis?ПРД?РЕГ_5">#REF!</definedName>
    <definedName name="T9?Data">'[3]9'!$D$10:$P$16,'[3]9'!$L$18:$P$18,'[3]9'!$L$20:$P$20,'[3]9'!$D$22:$P$22,'[3]9'!$D$24:$P$27,'[3]9'!#REF!,'[3]9'!$D$30:$P$30,'[3]9'!$L$33:$P$33,'[3]9'!$L$35:$P$35,'[3]9'!#REF!,'[3]9'!#REF!,'[3]9'!$D$8:$P$8</definedName>
    <definedName name="T9?Data_1">'[3]9'!$D$10:$P$16,'[3]9'!$L$18:$P$18,'[3]9'!$L$20:$P$20,'[3]9'!$D$22:$P$22,'[3]9'!$D$24:$P$27,'[3]9'!#REF!,'[3]9'!$D$30:$P$30,'[3]9'!$L$33:$P$33,'[3]9'!$L$35:$P$35,'[3]9'!#REF!,'[3]9'!#REF!,'[3]9'!$D$8:$P$8</definedName>
    <definedName name="T9?Data_2">'[3]9'!$D$10:$P$16,'[3]9'!$L$18:$P$18,'[3]9'!$L$20:$P$20,'[3]9'!$D$22:$P$22,'[3]9'!$D$24:$P$27,'[3]9'!#REF!,'[3]9'!$D$30:$P$30,'[3]9'!$L$33:$P$33,'[3]9'!$L$35:$P$35,'[3]9'!#REF!,'[3]9'!#REF!,'[3]9'!$D$8:$P$8</definedName>
    <definedName name="T9?Data_3">'[3]9'!$D$10:$P$16,'[3]9'!$L$18:$P$18,'[3]9'!$L$20:$P$20,'[3]9'!$D$22:$P$22,'[3]9'!$D$24:$P$27,'[3]9'!#REF!,'[3]9'!$D$30:$P$30,'[3]9'!$L$33:$P$33,'[3]9'!$L$35:$P$35,'[3]9'!#REF!,'[3]9'!#REF!,'[3]9'!$D$8:$P$8</definedName>
    <definedName name="T9?Data_4">'[3]9'!$D$10:$P$16,'[3]9'!$L$18:$P$18,'[3]9'!$L$20:$P$20,'[3]9'!$D$22:$P$22,'[3]9'!$D$24:$P$27,'[3]9'!#REF!,'[3]9'!$D$30:$P$30,'[3]9'!$L$33:$P$33,'[3]9'!$L$35:$P$35,'[3]9'!#REF!,'[3]9'!#REF!,'[3]9'!$D$8:$P$8</definedName>
    <definedName name="T9?Data_5">'[3]9'!$D$10:$P$16,'[3]9'!$L$18:$P$18,'[3]9'!$L$20:$P$20,'[3]9'!$D$22:$P$22,'[3]9'!$D$24:$P$27,'[3]9'!#REF!,'[3]9'!$D$30:$P$30,'[3]9'!$L$33:$P$33,'[3]9'!$L$35:$P$35,'[3]9'!#REF!,'[3]9'!#REF!,'[3]9'!$D$8:$P$8</definedName>
    <definedName name="T9?item_ext?ВСЕГО">'[3]9'!$D$22:$P$22,'[3]9'!#REF!</definedName>
    <definedName name="T9?item_ext?ВСЕГО_1">'[3]9'!$D$22:$P$22,'[3]9'!#REF!</definedName>
    <definedName name="T9?item_ext?ВСЕГО_2">'[3]9'!$D$22:$P$22,'[3]9'!#REF!</definedName>
    <definedName name="T9?item_ext?ВСЕГО_3">'[3]9'!$D$22:$P$22,'[3]9'!#REF!</definedName>
    <definedName name="T9?item_ext?ВСЕГО_4">'[3]9'!$D$22:$P$22,'[3]9'!#REF!</definedName>
    <definedName name="T9?item_ext?ВСЕГО_5">'[3]9'!$D$22:$P$22,'[3]9'!#REF!</definedName>
    <definedName name="T9?item_ext?КОТЕЛЬНЫЕ">'[3]9'!$D$33:$P$33,'[3]9'!$D$18:$P$18</definedName>
    <definedName name="T9?item_ext?СЦТ">'[3]9'!$D$24:$P$27,'[3]9'!#REF!</definedName>
    <definedName name="T9?item_ext?СЦТ_1">'[3]9'!$D$24:$P$27,'[3]9'!#REF!</definedName>
    <definedName name="T9?item_ext?СЦТ_2">'[3]9'!$D$24:$P$27,'[3]9'!#REF!</definedName>
    <definedName name="T9?item_ext?СЦТ_3">'[3]9'!$D$24:$P$27,'[3]9'!#REF!</definedName>
    <definedName name="T9?item_ext?СЦТ_4">'[3]9'!$D$24:$P$27,'[3]9'!#REF!</definedName>
    <definedName name="T9?item_ext?СЦТ_5">'[3]9'!$D$24:$P$27,'[3]9'!#REF!</definedName>
    <definedName name="T9?item_ext?ТЭС">'[3]9'!#REF!,'[3]9'!$D$8:$P$8</definedName>
    <definedName name="T9?item_ext?ТЭС_1">'[3]9'!#REF!,'[3]9'!$D$8:$P$8</definedName>
    <definedName name="T9?item_ext?ТЭС_2">'[3]9'!#REF!,'[3]9'!$D$8:$P$8</definedName>
    <definedName name="T9?item_ext?ТЭС_3">'[3]9'!#REF!,'[3]9'!$D$8:$P$8</definedName>
    <definedName name="T9?item_ext?ТЭС_4">'[3]9'!#REF!,'[3]9'!$D$8:$P$8</definedName>
    <definedName name="T9?item_ext?ТЭС_5">'[3]9'!#REF!,'[3]9'!$D$8:$P$8</definedName>
    <definedName name="T9?L10">'[3]9'!$K$24:$K$27,'[3]9'!#REF!,'[3]9'!$K$30:$K$30,'[3]9'!#REF!,'[3]9'!#REF!,'[3]9'!$K$8,'[3]9'!$K$10:$K$16,'[3]9'!$K$22</definedName>
    <definedName name="T9?L10_1">'[3]9'!$K$24:$K$27,'[3]9'!#REF!,'[3]9'!$K$30:$K$30,'[3]9'!#REF!,'[3]9'!#REF!,'[3]9'!$K$8,'[3]9'!$K$10:$K$16,'[3]9'!$K$22</definedName>
    <definedName name="T9?L10_2">'[3]9'!$K$24:$K$27,'[3]9'!#REF!,'[3]9'!$K$30:$K$30,'[3]9'!#REF!,'[3]9'!#REF!,'[3]9'!$K$8,'[3]9'!$K$10:$K$16,'[3]9'!$K$22</definedName>
    <definedName name="T9?L10_3">'[3]9'!$K$24:$K$27,'[3]9'!#REF!,'[3]9'!$K$30:$K$30,'[3]9'!#REF!,'[3]9'!#REF!,'[3]9'!$K$8,'[3]9'!$K$10:$K$16,'[3]9'!$K$22</definedName>
    <definedName name="T9?L10_4">'[3]9'!$K$24:$K$27,'[3]9'!#REF!,'[3]9'!$K$30:$K$30,'[3]9'!#REF!,'[3]9'!#REF!,'[3]9'!$K$8,'[3]9'!$K$10:$K$16,'[3]9'!$K$22</definedName>
    <definedName name="T9?L10_5">'[3]9'!$K$24:$K$27,'[3]9'!#REF!,'[3]9'!$K$30:$K$30,'[3]9'!#REF!,'[3]9'!#REF!,'[3]9'!$K$8,'[3]9'!$K$10:$K$16,'[3]9'!$K$22</definedName>
    <definedName name="T9?L11">'[3]9'!$L$20,'[3]9'!$L$22,'[3]9'!$L$24:$L$27,'[3]9'!#REF!,'[3]9'!$L$30:$L$30,'[3]9'!$L$33,'[3]9'!$L$35,'[3]9'!#REF!,'[3]9'!#REF!,'[3]9'!$L$8,'[3]9'!$L$10:$L$16,'[3]9'!$L$18</definedName>
    <definedName name="T9?L11_1">'[3]9'!$L$20,'[3]9'!$L$22,'[3]9'!$L$24:$L$27,'[3]9'!#REF!,'[3]9'!$L$30:$L$30,'[3]9'!$L$33,'[3]9'!$L$35,'[3]9'!#REF!,'[3]9'!#REF!,'[3]9'!$L$8,'[3]9'!$L$10:$L$16,'[3]9'!$L$18</definedName>
    <definedName name="T9?L11_2">'[3]9'!$L$20,'[3]9'!$L$22,'[3]9'!$L$24:$L$27,'[3]9'!#REF!,'[3]9'!$L$30:$L$30,'[3]9'!$L$33,'[3]9'!$L$35,'[3]9'!#REF!,'[3]9'!#REF!,'[3]9'!$L$8,'[3]9'!$L$10:$L$16,'[3]9'!$L$18</definedName>
    <definedName name="T9?L11_3">'[3]9'!$L$20,'[3]9'!$L$22,'[3]9'!$L$24:$L$27,'[3]9'!#REF!,'[3]9'!$L$30:$L$30,'[3]9'!$L$33,'[3]9'!$L$35,'[3]9'!#REF!,'[3]9'!#REF!,'[3]9'!$L$8,'[3]9'!$L$10:$L$16,'[3]9'!$L$18</definedName>
    <definedName name="T9?L11_4">'[3]9'!$L$20,'[3]9'!$L$22,'[3]9'!$L$24:$L$27,'[3]9'!#REF!,'[3]9'!$L$30:$L$30,'[3]9'!$L$33,'[3]9'!$L$35,'[3]9'!#REF!,'[3]9'!#REF!,'[3]9'!$L$8,'[3]9'!$L$10:$L$16,'[3]9'!$L$18</definedName>
    <definedName name="T9?L11_5">'[3]9'!$L$20,'[3]9'!$L$22,'[3]9'!$L$24:$L$27,'[3]9'!#REF!,'[3]9'!$L$30:$L$30,'[3]9'!$L$33,'[3]9'!$L$35,'[3]9'!#REF!,'[3]9'!#REF!,'[3]9'!$L$8,'[3]9'!$L$10:$L$16,'[3]9'!$L$18</definedName>
    <definedName name="T9?L12">'[3]9'!$M$20,'[3]9'!$M$22,'[3]9'!$M$24:$M$27,'[3]9'!#REF!,'[3]9'!$M$30:$M$30,'[3]9'!$M$33,'[3]9'!$M$35,'[3]9'!#REF!,'[3]9'!#REF!,'[3]9'!$M$8,'[3]9'!$M$10:$M$16,'[3]9'!$M$18</definedName>
    <definedName name="T9?L12_1">'[3]9'!$M$20,'[3]9'!$M$22,'[3]9'!$M$24:$M$27,'[3]9'!#REF!,'[3]9'!$M$30:$M$30,'[3]9'!$M$33,'[3]9'!$M$35,'[3]9'!#REF!,'[3]9'!#REF!,'[3]9'!$M$8,'[3]9'!$M$10:$M$16,'[3]9'!$M$18</definedName>
    <definedName name="T9?L12_2">'[3]9'!$M$20,'[3]9'!$M$22,'[3]9'!$M$24:$M$27,'[3]9'!#REF!,'[3]9'!$M$30:$M$30,'[3]9'!$M$33,'[3]9'!$M$35,'[3]9'!#REF!,'[3]9'!#REF!,'[3]9'!$M$8,'[3]9'!$M$10:$M$16,'[3]9'!$M$18</definedName>
    <definedName name="T9?L12_3">'[3]9'!$M$20,'[3]9'!$M$22,'[3]9'!$M$24:$M$27,'[3]9'!#REF!,'[3]9'!$M$30:$M$30,'[3]9'!$M$33,'[3]9'!$M$35,'[3]9'!#REF!,'[3]9'!#REF!,'[3]9'!$M$8,'[3]9'!$M$10:$M$16,'[3]9'!$M$18</definedName>
    <definedName name="T9?L12_4">'[3]9'!$M$20,'[3]9'!$M$22,'[3]9'!$M$24:$M$27,'[3]9'!#REF!,'[3]9'!$M$30:$M$30,'[3]9'!$M$33,'[3]9'!$M$35,'[3]9'!#REF!,'[3]9'!#REF!,'[3]9'!$M$8,'[3]9'!$M$10:$M$16,'[3]9'!$M$18</definedName>
    <definedName name="T9?L12_5">'[3]9'!$M$20,'[3]9'!$M$22,'[3]9'!$M$24:$M$27,'[3]9'!#REF!,'[3]9'!$M$30:$M$30,'[3]9'!$M$33,'[3]9'!$M$35,'[3]9'!#REF!,'[3]9'!#REF!,'[3]9'!$M$8,'[3]9'!$M$10:$M$16,'[3]9'!$M$18</definedName>
    <definedName name="T9?L13">'[3]9'!$N$20,'[3]9'!$N$22,'[3]9'!$N$24:$N$27,'[3]9'!#REF!,'[3]9'!$N$30:$N$30,'[3]9'!$N$33,'[3]9'!$N$35,'[3]9'!#REF!,'[3]9'!#REF!,'[3]9'!$N$8,'[3]9'!$N$10:$N$16,'[3]9'!$N$18</definedName>
    <definedName name="T9?L13_1">'[3]9'!$N$20,'[3]9'!$N$22,'[3]9'!$N$24:$N$27,'[3]9'!#REF!,'[3]9'!$N$30:$N$30,'[3]9'!$N$33,'[3]9'!$N$35,'[3]9'!#REF!,'[3]9'!#REF!,'[3]9'!$N$8,'[3]9'!$N$10:$N$16,'[3]9'!$N$18</definedName>
    <definedName name="T9?L13_2">'[3]9'!$N$20,'[3]9'!$N$22,'[3]9'!$N$24:$N$27,'[3]9'!#REF!,'[3]9'!$N$30:$N$30,'[3]9'!$N$33,'[3]9'!$N$35,'[3]9'!#REF!,'[3]9'!#REF!,'[3]9'!$N$8,'[3]9'!$N$10:$N$16,'[3]9'!$N$18</definedName>
    <definedName name="T9?L13_3">'[3]9'!$N$20,'[3]9'!$N$22,'[3]9'!$N$24:$N$27,'[3]9'!#REF!,'[3]9'!$N$30:$N$30,'[3]9'!$N$33,'[3]9'!$N$35,'[3]9'!#REF!,'[3]9'!#REF!,'[3]9'!$N$8,'[3]9'!$N$10:$N$16,'[3]9'!$N$18</definedName>
    <definedName name="T9?L13_4">'[3]9'!$N$20,'[3]9'!$N$22,'[3]9'!$N$24:$N$27,'[3]9'!#REF!,'[3]9'!$N$30:$N$30,'[3]9'!$N$33,'[3]9'!$N$35,'[3]9'!#REF!,'[3]9'!#REF!,'[3]9'!$N$8,'[3]9'!$N$10:$N$16,'[3]9'!$N$18</definedName>
    <definedName name="T9?L13_5">'[3]9'!$N$20,'[3]9'!$N$22,'[3]9'!$N$24:$N$27,'[3]9'!#REF!,'[3]9'!$N$30:$N$30,'[3]9'!$N$33,'[3]9'!$N$35,'[3]9'!#REF!,'[3]9'!#REF!,'[3]9'!$N$8,'[3]9'!$N$10:$N$16,'[3]9'!$N$18</definedName>
    <definedName name="T9?L14">'[3]9'!$O$20,'[3]9'!$O$22,'[3]9'!$O$24:$O$27,'[3]9'!#REF!,'[3]9'!$O$30:$O$30,'[3]9'!$O$33,'[3]9'!$O$35,'[3]9'!#REF!,'[3]9'!#REF!,'[3]9'!$O$8,'[3]9'!$O$10:$O$16,'[3]9'!$O$18</definedName>
    <definedName name="T9?L14_1">'[3]9'!$O$20,'[3]9'!$O$22,'[3]9'!$O$24:$O$27,'[3]9'!#REF!,'[3]9'!$O$30:$O$30,'[3]9'!$O$33,'[3]9'!$O$35,'[3]9'!#REF!,'[3]9'!#REF!,'[3]9'!$O$8,'[3]9'!$O$10:$O$16,'[3]9'!$O$18</definedName>
    <definedName name="T9?L14_2">'[3]9'!$O$20,'[3]9'!$O$22,'[3]9'!$O$24:$O$27,'[3]9'!#REF!,'[3]9'!$O$30:$O$30,'[3]9'!$O$33,'[3]9'!$O$35,'[3]9'!#REF!,'[3]9'!#REF!,'[3]9'!$O$8,'[3]9'!$O$10:$O$16,'[3]9'!$O$18</definedName>
    <definedName name="T9?L14_3">'[3]9'!$O$20,'[3]9'!$O$22,'[3]9'!$O$24:$O$27,'[3]9'!#REF!,'[3]9'!$O$30:$O$30,'[3]9'!$O$33,'[3]9'!$O$35,'[3]9'!#REF!,'[3]9'!#REF!,'[3]9'!$O$8,'[3]9'!$O$10:$O$16,'[3]9'!$O$18</definedName>
    <definedName name="T9?L14_4">'[3]9'!$O$20,'[3]9'!$O$22,'[3]9'!$O$24:$O$27,'[3]9'!#REF!,'[3]9'!$O$30:$O$30,'[3]9'!$O$33,'[3]9'!$O$35,'[3]9'!#REF!,'[3]9'!#REF!,'[3]9'!$O$8,'[3]9'!$O$10:$O$16,'[3]9'!$O$18</definedName>
    <definedName name="T9?L14_5">'[3]9'!$O$20,'[3]9'!$O$22,'[3]9'!$O$24:$O$27,'[3]9'!#REF!,'[3]9'!$O$30:$O$30,'[3]9'!$O$33,'[3]9'!$O$35,'[3]9'!#REF!,'[3]9'!#REF!,'[3]9'!$O$8,'[3]9'!$O$10:$O$16,'[3]9'!$O$18</definedName>
    <definedName name="T9?L15">'[3]9'!$P$20,'[3]9'!$P$22,'[3]9'!$P$24:$P$27,'[3]9'!#REF!,'[3]9'!$P$30:$P$30,'[3]9'!$P$33,'[3]9'!$P$35,'[3]9'!#REF!,'[3]9'!#REF!,'[3]9'!$P$8,'[3]9'!$P$10:$P$16,'[3]9'!$P$18</definedName>
    <definedName name="T9?L15_1">'[3]9'!$P$20,'[3]9'!$P$22,'[3]9'!$P$24:$P$27,'[3]9'!#REF!,'[3]9'!$P$30:$P$30,'[3]9'!$P$33,'[3]9'!$P$35,'[3]9'!#REF!,'[3]9'!#REF!,'[3]9'!$P$8,'[3]9'!$P$10:$P$16,'[3]9'!$P$18</definedName>
    <definedName name="T9?L15_2">'[3]9'!$P$20,'[3]9'!$P$22,'[3]9'!$P$24:$P$27,'[3]9'!#REF!,'[3]9'!$P$30:$P$30,'[3]9'!$P$33,'[3]9'!$P$35,'[3]9'!#REF!,'[3]9'!#REF!,'[3]9'!$P$8,'[3]9'!$P$10:$P$16,'[3]9'!$P$18</definedName>
    <definedName name="T9?L15_3">'[3]9'!$P$20,'[3]9'!$P$22,'[3]9'!$P$24:$P$27,'[3]9'!#REF!,'[3]9'!$P$30:$P$30,'[3]9'!$P$33,'[3]9'!$P$35,'[3]9'!#REF!,'[3]9'!#REF!,'[3]9'!$P$8,'[3]9'!$P$10:$P$16,'[3]9'!$P$18</definedName>
    <definedName name="T9?L15_4">'[3]9'!$P$20,'[3]9'!$P$22,'[3]9'!$P$24:$P$27,'[3]9'!#REF!,'[3]9'!$P$30:$P$30,'[3]9'!$P$33,'[3]9'!$P$35,'[3]9'!#REF!,'[3]9'!#REF!,'[3]9'!$P$8,'[3]9'!$P$10:$P$16,'[3]9'!$P$18</definedName>
    <definedName name="T9?L15_5">'[3]9'!$P$20,'[3]9'!$P$22,'[3]9'!$P$24:$P$27,'[3]9'!#REF!,'[3]9'!$P$30:$P$30,'[3]9'!$P$33,'[3]9'!$P$35,'[3]9'!#REF!,'[3]9'!#REF!,'[3]9'!$P$8,'[3]9'!$P$10:$P$16,'[3]9'!$P$18</definedName>
    <definedName name="T9?L3">'[3]9'!$D$24:$D$27,'[3]9'!#REF!,'[3]9'!$D$30:$D$30,'[3]9'!#REF!,'[3]9'!#REF!,'[3]9'!$D$8,'[3]9'!$D$10:$D$16,'[3]9'!$D$22</definedName>
    <definedName name="T9?L3_1">'[3]9'!$D$24:$D$27,'[3]9'!#REF!,'[3]9'!$D$30:$D$30,'[3]9'!#REF!,'[3]9'!#REF!,'[3]9'!$D$8,'[3]9'!$D$10:$D$16,'[3]9'!$D$22</definedName>
    <definedName name="T9?L3_2">'[3]9'!$D$24:$D$27,'[3]9'!#REF!,'[3]9'!$D$30:$D$30,'[3]9'!#REF!,'[3]9'!#REF!,'[3]9'!$D$8,'[3]9'!$D$10:$D$16,'[3]9'!$D$22</definedName>
    <definedName name="T9?L3_3">'[3]9'!$D$24:$D$27,'[3]9'!#REF!,'[3]9'!$D$30:$D$30,'[3]9'!#REF!,'[3]9'!#REF!,'[3]9'!$D$8,'[3]9'!$D$10:$D$16,'[3]9'!$D$22</definedName>
    <definedName name="T9?L3_4">'[3]9'!$D$24:$D$27,'[3]9'!#REF!,'[3]9'!$D$30:$D$30,'[3]9'!#REF!,'[3]9'!#REF!,'[3]9'!$D$8,'[3]9'!$D$10:$D$16,'[3]9'!$D$22</definedName>
    <definedName name="T9?L3_5">'[3]9'!$D$24:$D$27,'[3]9'!#REF!,'[3]9'!$D$30:$D$30,'[3]9'!#REF!,'[3]9'!#REF!,'[3]9'!$D$8,'[3]9'!$D$10:$D$16,'[3]9'!$D$22</definedName>
    <definedName name="T9?L4">'[3]9'!$E$24:$E$27,'[3]9'!#REF!,'[3]9'!$E$30:$E$30,'[3]9'!#REF!,'[3]9'!#REF!,'[3]9'!$E$8,'[3]9'!$E$10:$E$16,'[3]9'!$E$22</definedName>
    <definedName name="T9?L4_1">'[3]9'!$E$24:$E$27,'[3]9'!#REF!,'[3]9'!$E$30:$E$30,'[3]9'!#REF!,'[3]9'!#REF!,'[3]9'!$E$8,'[3]9'!$E$10:$E$16,'[3]9'!$E$22</definedName>
    <definedName name="T9?L4_2">'[3]9'!$E$24:$E$27,'[3]9'!#REF!,'[3]9'!$E$30:$E$30,'[3]9'!#REF!,'[3]9'!#REF!,'[3]9'!$E$8,'[3]9'!$E$10:$E$16,'[3]9'!$E$22</definedName>
    <definedName name="T9?L4_3">'[3]9'!$E$24:$E$27,'[3]9'!#REF!,'[3]9'!$E$30:$E$30,'[3]9'!#REF!,'[3]9'!#REF!,'[3]9'!$E$8,'[3]9'!$E$10:$E$16,'[3]9'!$E$22</definedName>
    <definedName name="T9?L4_4">'[3]9'!$E$24:$E$27,'[3]9'!#REF!,'[3]9'!$E$30:$E$30,'[3]9'!#REF!,'[3]9'!#REF!,'[3]9'!$E$8,'[3]9'!$E$10:$E$16,'[3]9'!$E$22</definedName>
    <definedName name="T9?L4_5">'[3]9'!$E$24:$E$27,'[3]9'!#REF!,'[3]9'!$E$30:$E$30,'[3]9'!#REF!,'[3]9'!#REF!,'[3]9'!$E$8,'[3]9'!$E$10:$E$16,'[3]9'!$E$22</definedName>
    <definedName name="T9?L5">'[3]9'!$F$24:$F$27,'[3]9'!#REF!,'[3]9'!$F$30:$F$30,'[3]9'!#REF!,'[3]9'!#REF!,'[3]9'!$F$8,'[3]9'!$F$10:$F$16,'[3]9'!$F$22</definedName>
    <definedName name="T9?L5_1">'[3]9'!$F$24:$F$27,'[3]9'!#REF!,'[3]9'!$F$30:$F$30,'[3]9'!#REF!,'[3]9'!#REF!,'[3]9'!$F$8,'[3]9'!$F$10:$F$16,'[3]9'!$F$22</definedName>
    <definedName name="T9?L5_2">'[3]9'!$F$24:$F$27,'[3]9'!#REF!,'[3]9'!$F$30:$F$30,'[3]9'!#REF!,'[3]9'!#REF!,'[3]9'!$F$8,'[3]9'!$F$10:$F$16,'[3]9'!$F$22</definedName>
    <definedName name="T9?L5_3">'[3]9'!$F$24:$F$27,'[3]9'!#REF!,'[3]9'!$F$30:$F$30,'[3]9'!#REF!,'[3]9'!#REF!,'[3]9'!$F$8,'[3]9'!$F$10:$F$16,'[3]9'!$F$22</definedName>
    <definedName name="T9?L5_4">'[3]9'!$F$24:$F$27,'[3]9'!#REF!,'[3]9'!$F$30:$F$30,'[3]9'!#REF!,'[3]9'!#REF!,'[3]9'!$F$8,'[3]9'!$F$10:$F$16,'[3]9'!$F$22</definedName>
    <definedName name="T9?L5_5">'[3]9'!$F$24:$F$27,'[3]9'!#REF!,'[3]9'!$F$30:$F$30,'[3]9'!#REF!,'[3]9'!#REF!,'[3]9'!$F$8,'[3]9'!$F$10:$F$16,'[3]9'!$F$22</definedName>
    <definedName name="T9?L6">'[3]9'!$G$24:$G$27,'[3]9'!#REF!,'[3]9'!$G$30:$G$30,'[3]9'!#REF!,'[3]9'!#REF!,'[3]9'!$G$8,'[3]9'!$G$10:$G$16,'[3]9'!$G$22</definedName>
    <definedName name="T9?L6_1">'[3]9'!$G$24:$G$27,'[3]9'!#REF!,'[3]9'!$G$30:$G$30,'[3]9'!#REF!,'[3]9'!#REF!,'[3]9'!$G$8,'[3]9'!$G$10:$G$16,'[3]9'!$G$22</definedName>
    <definedName name="T9?L6_2">'[3]9'!$G$24:$G$27,'[3]9'!#REF!,'[3]9'!$G$30:$G$30,'[3]9'!#REF!,'[3]9'!#REF!,'[3]9'!$G$8,'[3]9'!$G$10:$G$16,'[3]9'!$G$22</definedName>
    <definedName name="T9?L6_3">'[3]9'!$G$24:$G$27,'[3]9'!#REF!,'[3]9'!$G$30:$G$30,'[3]9'!#REF!,'[3]9'!#REF!,'[3]9'!$G$8,'[3]9'!$G$10:$G$16,'[3]9'!$G$22</definedName>
    <definedName name="T9?L6_4">'[3]9'!$G$24:$G$27,'[3]9'!#REF!,'[3]9'!$G$30:$G$30,'[3]9'!#REF!,'[3]9'!#REF!,'[3]9'!$G$8,'[3]9'!$G$10:$G$16,'[3]9'!$G$22</definedName>
    <definedName name="T9?L6_5">'[3]9'!$G$24:$G$27,'[3]9'!#REF!,'[3]9'!$G$30:$G$30,'[3]9'!#REF!,'[3]9'!#REF!,'[3]9'!$G$8,'[3]9'!$G$10:$G$16,'[3]9'!$G$22</definedName>
    <definedName name="T9?L7">'[3]9'!$H$24:$H$27,'[3]9'!#REF!,'[3]9'!$H$30:$H$30,'[3]9'!#REF!,'[3]9'!#REF!,'[3]9'!$H$8,'[3]9'!$H$10:$H$16,'[3]9'!$H$22</definedName>
    <definedName name="T9?L7_1">'[3]9'!$H$24:$H$27,'[3]9'!#REF!,'[3]9'!$H$30:$H$30,'[3]9'!#REF!,'[3]9'!#REF!,'[3]9'!$H$8,'[3]9'!$H$10:$H$16,'[3]9'!$H$22</definedName>
    <definedName name="T9?L7_2">'[3]9'!$H$24:$H$27,'[3]9'!#REF!,'[3]9'!$H$30:$H$30,'[3]9'!#REF!,'[3]9'!#REF!,'[3]9'!$H$8,'[3]9'!$H$10:$H$16,'[3]9'!$H$22</definedName>
    <definedName name="T9?L7_3">'[3]9'!$H$24:$H$27,'[3]9'!#REF!,'[3]9'!$H$30:$H$30,'[3]9'!#REF!,'[3]9'!#REF!,'[3]9'!$H$8,'[3]9'!$H$10:$H$16,'[3]9'!$H$22</definedName>
    <definedName name="T9?L7_4">'[3]9'!$H$24:$H$27,'[3]9'!#REF!,'[3]9'!$H$30:$H$30,'[3]9'!#REF!,'[3]9'!#REF!,'[3]9'!$H$8,'[3]9'!$H$10:$H$16,'[3]9'!$H$22</definedName>
    <definedName name="T9?L7_5">'[3]9'!$H$24:$H$27,'[3]9'!#REF!,'[3]9'!$H$30:$H$30,'[3]9'!#REF!,'[3]9'!#REF!,'[3]9'!$H$8,'[3]9'!$H$10:$H$16,'[3]9'!$H$22</definedName>
    <definedName name="T9?L8">'[3]9'!$I$24:$I$27,'[3]9'!#REF!,'[3]9'!$I$30:$I$30,'[3]9'!#REF!,'[3]9'!#REF!,'[3]9'!$I$8,'[3]9'!$I$10:$I$16,'[3]9'!$I$22</definedName>
    <definedName name="T9?L8_1">'[3]9'!$I$24:$I$27,'[3]9'!#REF!,'[3]9'!$I$30:$I$30,'[3]9'!#REF!,'[3]9'!#REF!,'[3]9'!$I$8,'[3]9'!$I$10:$I$16,'[3]9'!$I$22</definedName>
    <definedName name="T9?L8_2">'[3]9'!$I$24:$I$27,'[3]9'!#REF!,'[3]9'!$I$30:$I$30,'[3]9'!#REF!,'[3]9'!#REF!,'[3]9'!$I$8,'[3]9'!$I$10:$I$16,'[3]9'!$I$22</definedName>
    <definedName name="T9?L8_3">'[3]9'!$I$24:$I$27,'[3]9'!#REF!,'[3]9'!$I$30:$I$30,'[3]9'!#REF!,'[3]9'!#REF!,'[3]9'!$I$8,'[3]9'!$I$10:$I$16,'[3]9'!$I$22</definedName>
    <definedName name="T9?L8_4">'[3]9'!$I$24:$I$27,'[3]9'!#REF!,'[3]9'!$I$30:$I$30,'[3]9'!#REF!,'[3]9'!#REF!,'[3]9'!$I$8,'[3]9'!$I$10:$I$16,'[3]9'!$I$22</definedName>
    <definedName name="T9?L8_5">'[3]9'!$I$24:$I$27,'[3]9'!#REF!,'[3]9'!$I$30:$I$30,'[3]9'!#REF!,'[3]9'!#REF!,'[3]9'!$I$8,'[3]9'!$I$10:$I$16,'[3]9'!$I$22</definedName>
    <definedName name="T9?L9">'[3]9'!$J$24:$J$27,'[3]9'!#REF!,'[3]9'!$J$30:$J$30,'[3]9'!#REF!,'[3]9'!#REF!,'[3]9'!$J$8,'[3]9'!$J$10:$J$16,'[3]9'!$J$22</definedName>
    <definedName name="T9?L9_1">'[3]9'!$J$24:$J$27,'[3]9'!#REF!,'[3]9'!$J$30:$J$30,'[3]9'!#REF!,'[3]9'!#REF!,'[3]9'!$J$8,'[3]9'!$J$10:$J$16,'[3]9'!$J$22</definedName>
    <definedName name="T9?L9_2">'[3]9'!$J$24:$J$27,'[3]9'!#REF!,'[3]9'!$J$30:$J$30,'[3]9'!#REF!,'[3]9'!#REF!,'[3]9'!$J$8,'[3]9'!$J$10:$J$16,'[3]9'!$J$22</definedName>
    <definedName name="T9?L9_3">'[3]9'!$J$24:$J$27,'[3]9'!#REF!,'[3]9'!$J$30:$J$30,'[3]9'!#REF!,'[3]9'!#REF!,'[3]9'!$J$8,'[3]9'!$J$10:$J$16,'[3]9'!$J$22</definedName>
    <definedName name="T9?L9_4">'[3]9'!$J$24:$J$27,'[3]9'!#REF!,'[3]9'!$J$30:$J$30,'[3]9'!#REF!,'[3]9'!#REF!,'[3]9'!$J$8,'[3]9'!$J$10:$J$16,'[3]9'!$J$22</definedName>
    <definedName name="T9?L9_5">'[3]9'!$J$24:$J$27,'[3]9'!#REF!,'[3]9'!$J$30:$J$30,'[3]9'!#REF!,'[3]9'!#REF!,'[3]9'!$J$8,'[3]9'!$J$10:$J$16,'[3]9'!$J$22</definedName>
    <definedName name="T9?Name">#REF!</definedName>
    <definedName name="T9?Name_2">#REF!</definedName>
    <definedName name="T9?Name_3">#REF!</definedName>
    <definedName name="T9?Name_4">#REF!</definedName>
    <definedName name="T9?Name_5">#REF!</definedName>
    <definedName name="T9?Table">#REF!</definedName>
    <definedName name="T9?Table_2">#REF!</definedName>
    <definedName name="T9?Table_3">#REF!</definedName>
    <definedName name="T9?Table_4">#REF!</definedName>
    <definedName name="T9?Table_5">#REF!</definedName>
    <definedName name="T9?Title">#REF!</definedName>
    <definedName name="T9?Title_2">#REF!</definedName>
    <definedName name="T9?Title_3">#REF!</definedName>
    <definedName name="T9?Title_4">#REF!</definedName>
    <definedName name="T9?Title_5">#REF!</definedName>
    <definedName name="T9?unit?Г.КВТЧ">'[3]9'!$N$7:$N$56,'[3]9'!$J$7:$J$56</definedName>
    <definedName name="T9?unit?КВТЧ.ГКАЛ">#REF!</definedName>
    <definedName name="T9?unit?КВТЧ.ГКАЛ_2">#REF!</definedName>
    <definedName name="T9?unit?КВТЧ.ГКАЛ_3">#REF!</definedName>
    <definedName name="T9?unit?КВТЧ.ГКАЛ_4">#REF!</definedName>
    <definedName name="T9?unit?КВТЧ.ГКАЛ_5">#REF!</definedName>
    <definedName name="T9?unit?МКВТЧ">'[3]9'!$D$7:$E$56,'[3]9'!$G$7:$G$56,'[3]9'!$I$7:$I$56</definedName>
    <definedName name="T9?unit?ПРЦ">'[3]9'!$F$7:$F$56,'[3]9'!$H$7:$H$56</definedName>
    <definedName name="T9?unit?ТГКАЛ">#REF!</definedName>
    <definedName name="T9?unit?ТГКАЛ_2">#REF!</definedName>
    <definedName name="T9?unit?ТГКАЛ_3">#REF!</definedName>
    <definedName name="T9?unit?ТГКАЛ_4">#REF!</definedName>
    <definedName name="T9?unit?ТГКАЛ_5">#REF!</definedName>
    <definedName name="T9?unit?ТТУТ">'[3]9'!$K$7:$K$56,'[3]9'!$O$7:$P$56</definedName>
    <definedName name="T9_Copy1">#REF!</definedName>
    <definedName name="T9_Copy1_1">#REF!</definedName>
    <definedName name="T9_Copy1_2">#REF!</definedName>
    <definedName name="T9_Copy1_3">#REF!</definedName>
    <definedName name="T9_Copy1_4">#REF!</definedName>
    <definedName name="T9_Copy1_5">#REF!</definedName>
    <definedName name="T9_Copy2">#REF!</definedName>
    <definedName name="T9_Copy2_1">#REF!</definedName>
    <definedName name="T9_Copy2_2">#REF!</definedName>
    <definedName name="T9_Copy2_3">#REF!</definedName>
    <definedName name="T9_Copy2_4">#REF!</definedName>
    <definedName name="T9_Copy2_5">#REF!</definedName>
    <definedName name="T9_Copy3">#REF!</definedName>
    <definedName name="T9_Copy3_1">#REF!</definedName>
    <definedName name="T9_Copy3_2">#REF!</definedName>
    <definedName name="T9_Copy3_3">#REF!</definedName>
    <definedName name="T9_Copy3_4">#REF!</definedName>
    <definedName name="T9_Copy3_5">#REF!</definedName>
    <definedName name="T9_Copy4">#REF!</definedName>
    <definedName name="T9_Copy4_1">#REF!</definedName>
    <definedName name="T9_Copy4_2">#REF!</definedName>
    <definedName name="T9_Copy4_3">#REF!</definedName>
    <definedName name="T9_Copy4_4">#REF!</definedName>
    <definedName name="T9_Copy4_5">#REF!</definedName>
    <definedName name="T9_Copy5">#REF!</definedName>
    <definedName name="T9_Copy5_1">#REF!</definedName>
    <definedName name="T9_Copy5_2">#REF!</definedName>
    <definedName name="T9_Copy5_3">#REF!</definedName>
    <definedName name="T9_Copy5_4">#REF!</definedName>
    <definedName name="T9_Copy5_5">#REF!</definedName>
    <definedName name="T9_Copy6">'[3]9'!#REF!</definedName>
    <definedName name="T9_Copy6_1">'[3]9'!#REF!</definedName>
    <definedName name="T9_Copy6_2">'[3]9'!#REF!</definedName>
    <definedName name="T9_Copy6_3">'[3]9'!#REF!</definedName>
    <definedName name="T9_Copy6_4">'[3]9'!#REF!</definedName>
    <definedName name="T9_Copy6_5">'[3]9'!#REF!</definedName>
    <definedName name="T9_Name1">#REF!</definedName>
    <definedName name="T9_Name1_2">#REF!</definedName>
    <definedName name="T9_Name1_3">#REF!</definedName>
    <definedName name="T9_Name1_4">#REF!</definedName>
    <definedName name="T9_Name1_5">#REF!</definedName>
    <definedName name="T9_Name2">#REF!</definedName>
    <definedName name="T9_Name2_2">#REF!</definedName>
    <definedName name="T9_Name2_3">#REF!</definedName>
    <definedName name="T9_Name2_4">#REF!</definedName>
    <definedName name="T9_Name2_5">#REF!</definedName>
    <definedName name="T9_Name3">#REF!</definedName>
    <definedName name="T9_Name3_2">#REF!</definedName>
    <definedName name="T9_Name3_3">#REF!</definedName>
    <definedName name="T9_Name3_4">#REF!</definedName>
    <definedName name="T9_Name3_5">#REF!</definedName>
    <definedName name="T9_Name4">#REF!</definedName>
    <definedName name="T9_Name4_2">#REF!</definedName>
    <definedName name="T9_Name4_3">#REF!</definedName>
    <definedName name="T9_Name4_4">#REF!</definedName>
    <definedName name="T9_Name4_5">#REF!</definedName>
    <definedName name="T9_Name5">#REF!</definedName>
    <definedName name="T9_Name5_2">#REF!</definedName>
    <definedName name="T9_Name5_3">#REF!</definedName>
    <definedName name="T9_Name5_4">#REF!</definedName>
    <definedName name="T9_Name5_5">#REF!</definedName>
    <definedName name="T9_Name6">'[3]9'!#REF!</definedName>
    <definedName name="T9_Name6_1">'[3]9'!#REF!</definedName>
    <definedName name="T9_Name6_2">'[3]9'!#REF!</definedName>
    <definedName name="T9_Name6_3">'[3]9'!#REF!</definedName>
    <definedName name="T9_Name6_4">'[3]9'!#REF!</definedName>
    <definedName name="T9_Name6_5">'[3]9'!#REF!</definedName>
    <definedName name="TARGET">[37]TEHSHEET!$I$42:$I$45</definedName>
    <definedName name="teplonositel_list">[11]TEHSHEET!$J$2:$J$3</definedName>
    <definedName name="tip_electrodvigatel_list">[11]TEHSHEET!$U$2:$U$3</definedName>
    <definedName name="tip_mat">[7]TEHSHEET!$BD$2:$BD$3</definedName>
    <definedName name="tip_nasos_list">[11]TEHSHEET!$L$2:$L$4</definedName>
    <definedName name="tip_prokladki_detail">[11]TEHSHEET!$X$2:$X$7</definedName>
    <definedName name="tip_prokladki_osn">[11]TEHSHEET!$W$2:$W$4</definedName>
    <definedName name="tip_sist1">[7]TEHSHEET!$BH$2:$BH$3</definedName>
    <definedName name="tip_zatr">[7]TEHSHEET!$BF$2:$BF$3</definedName>
    <definedName name="TitHeader">[7]Титульный!$C$15</definedName>
    <definedName name="tlfAprt">#REF!</definedName>
    <definedName name="tlfBank">#REF!</definedName>
    <definedName name="tlfCorp">#REF!</definedName>
    <definedName name="tlfCount">#REF!</definedName>
    <definedName name="tlfFIO">#REF!</definedName>
    <definedName name="tlfHouse">#REF!</definedName>
    <definedName name="tlfKAprt">#REF!</definedName>
    <definedName name="tlfKBank">#REF!</definedName>
    <definedName name="tlfKCorp">#REF!</definedName>
    <definedName name="tlfKCount">#REF!</definedName>
    <definedName name="tlfKFio">#REF!</definedName>
    <definedName name="tlfKHouse">#REF!</definedName>
    <definedName name="tlfKMonth">#REF!</definedName>
    <definedName name="tlfKStreet">#REF!</definedName>
    <definedName name="tlfKSum">#REF!</definedName>
    <definedName name="tlfKTarif">#REF!</definedName>
    <definedName name="tlfKTlfNum">#REF!</definedName>
    <definedName name="tlfKTotal">#REF!</definedName>
    <definedName name="tlfKYear">#REF!</definedName>
    <definedName name="tlfMonth">#REF!</definedName>
    <definedName name="tlfStreet">#REF!</definedName>
    <definedName name="tlfSum">#REF!</definedName>
    <definedName name="tlfTarif">#REF!</definedName>
    <definedName name="tlfTlfNum">#REF!</definedName>
    <definedName name="tlfTotal">#REF!</definedName>
    <definedName name="tlfYear">#REF!</definedName>
    <definedName name="TN_reagent_flag_cost">#REF!</definedName>
    <definedName name="tp_list">'[11]Тепловые пункты'!$E$9:$E$9</definedName>
    <definedName name="TP2.1?Data">[3]P2.1!$F$7:$H$26,[3]P2.1!$H$27,[3]P2.1!$F$28:$H$37,[3]P2.1!$H$38:$H$39,[3]P2.1!$F$40:$H$43,[3]P2.1!$H$44</definedName>
    <definedName name="TP2.1?L5">[3]P2.1!$F$40:$F$43,[3]P2.1!$F$7:$F$26,[3]P2.1!$F$28:$F$37</definedName>
    <definedName name="TP2.1?L6">[3]P2.1!$G$7:$G$26,[3]P2.1!$G$40:$G$43,[3]P2.1!$G$28:$G$37</definedName>
    <definedName name="TP2.1?unit?КМ">[3]P2.1!$G$40:$G$43,[3]P2.1!$G$28:$G$37,[3]P2.1!$G$7:$G$26</definedName>
    <definedName name="TP2.1?unit?УЕ.100КМ">[3]P2.1!$F$28:$F$37,[3]P2.1!$F$40:$F$43,[3]P2.1!$F$7:$F$26</definedName>
    <definedName name="TP2.2?Data">[3]P2.2!$F$7:$H$47,[3]P2.2!$H$48:$H$51</definedName>
    <definedName name="types_of_tariff">[24]TEHSHEET!$C$2:$C$3</definedName>
    <definedName name="UnCheck_List06_7">[38]СЦТ!$E$195:$E$201</definedName>
    <definedName name="units_tariff">[24]TEHSHEET!$G$2:$G$3</definedName>
    <definedName name="Value">#REF!</definedName>
    <definedName name="vdet">#REF!</definedName>
    <definedName name="vdet_list">[11]TEHSHEET!$G$2:$G$5</definedName>
    <definedName name="version">'[8]Инструкция по заполнению'!$J$3</definedName>
    <definedName name="vid_uslugi_list">[11]TEHSHEET!$I$2:$I$4</definedName>
    <definedName name="vvvv" hidden="1">[29]УПХ!$A$15:$A$19,[29]УПХ!#REF!,[29]УПХ!#REF!,[29]УПХ!#REF!,[29]УПХ!#REF!,[29]УПХ!#REF!,[29]УПХ!#REF!,[29]УПХ!#REF!</definedName>
    <definedName name="warm_system">[7]TEHSHEET!$AK$2:$AK$3</definedName>
    <definedName name="wrn.ку." hidden="1">{#N/A,#N/A,TRUE,"Лист2"}</definedName>
    <definedName name="wrn.ку._1">{#N/A,#N/A,TRUE,"Лист2"}</definedName>
    <definedName name="wrn.ку._2">{#N/A,#N/A,TRUE,"Лист2"}</definedName>
    <definedName name="wrn.ку._3">{#N/A,#N/A,TRUE,"Лист2"}</definedName>
    <definedName name="wrn.ку._4">{#N/A,#N/A,TRUE,"Лист2"}</definedName>
    <definedName name="wrn.ку._5">{#N/A,#N/A,TRUE,"Лист2"}</definedName>
    <definedName name="wrn.ку._6">{#N/A,#N/A,TRUE,"Лист2"}</definedName>
    <definedName name="wrn.ку._7">{#N/A,#N/A,TRUE,"Лист2"}</definedName>
    <definedName name="wrn.ку._8">{#N/A,#N/A,TRUE,"Лист2"}</definedName>
    <definedName name="ws_04_header">#REF!</definedName>
    <definedName name="ws_04_org_columns">#REF!,#REF!</definedName>
    <definedName name="ws_04_reg_columns">#REF!</definedName>
    <definedName name="ws_05_org_columns">'[7]Калькуляция (теплоноситель)'!$L$1:$L$65536,'[7]Калькуляция (теплоноситель)'!$N$1:$S$65536</definedName>
    <definedName name="ws_07_org_columns">'[7]Расчет кап вложений'!$L$1:$L$65536,'[7]Расчет кап вложений'!$N$1:$S$65536</definedName>
    <definedName name="ws_09_org_columns">'[7]Топливо (кот)'!$L$1:$L$65536,'[7]Топливо (кот)'!$N$1:$AC$65536</definedName>
    <definedName name="ws_10_org_rows">[7]ФОТ!$A$18:$K$26,[7]ФОТ!$N$18:$O$26,[7]ФОТ!$R$18:$IV$26</definedName>
    <definedName name="ws_11_org_columns">[7]Вода!$L$1:$L$65536,[7]Вода!$N$1:$AC$65536</definedName>
    <definedName name="ws_12_org_columns">[7]ЭЭ!$M$1:$O$65536,[7]ЭЭ!$S$1:$AJ$65536</definedName>
    <definedName name="ws_13_org_rows">[7]Материалы!$A$19:$L$27,[7]Материалы!$N$19:$N$27,[7]Материалы!$P$19:$IV$27</definedName>
    <definedName name="ws_17_org_columns">'[7]Общехоз. всего'!$L$1:$L$65536,'[7]Общехоз. всего'!$N$1:$S$65536</definedName>
    <definedName name="ws_18_org_columns">[7]Общехоз.!$M$1:$O$65536,[7]Общехоз.!$S$1:$AJ$65536</definedName>
    <definedName name="ws_20_org_columns">[7]Операционные!$H$1:$H$65536,[7]Операционные!$J$1:$O$65536</definedName>
    <definedName name="ws_21_org_columns">[7]Неподконтрольные!$H$1:$H$65536,[7]Неподконтрольные!$J$1:$O$65536</definedName>
    <definedName name="ws_22_org_columns">[7]Прибыль!$H$1:$H$65536,[7]Прибыль!$J$1:$O$65536</definedName>
    <definedName name="ws_23_org_columns">[7]Ресурсы!$H$1:$H$65536,[7]Ресурсы!$J$1:$O$65536</definedName>
    <definedName name="xnfdh">[12]!xnfdh</definedName>
    <definedName name="ya_1">[17]Производственные!#REF!</definedName>
    <definedName name="ya_1_1">[39]Производственные!#REF!</definedName>
    <definedName name="ya_1_2">[18]Производственные!#REF!</definedName>
    <definedName name="ya_1_3">[19]Производственные!#REF!</definedName>
    <definedName name="ya_1_4">[19]Производственные!#REF!</definedName>
    <definedName name="ya_1_5">[19]Производственные!#REF!</definedName>
    <definedName name="ya_10">[17]П1.12!#REF!</definedName>
    <definedName name="ya_10_1">[39]П1_12!#REF!</definedName>
    <definedName name="ya_10_2">[18]П1_12!#REF!</definedName>
    <definedName name="ya_10_3">[19]П1_12!#REF!</definedName>
    <definedName name="ya_10_4">[19]П1_12!#REF!</definedName>
    <definedName name="ya_10_5">[19]П1_12!#REF!</definedName>
    <definedName name="ya_2">[17]Производственные!#REF!</definedName>
    <definedName name="ya_2_1">[39]Производственные!#REF!</definedName>
    <definedName name="ya_2_2">[18]Производственные!#REF!</definedName>
    <definedName name="ya_2_3">[19]Производственные!#REF!</definedName>
    <definedName name="ya_2_4">[19]Производственные!#REF!</definedName>
    <definedName name="ya_2_5">[19]Производственные!#REF!</definedName>
    <definedName name="ya_3">[17]П1.9!#REF!</definedName>
    <definedName name="ya_3_1">[39]П1_9!#REF!</definedName>
    <definedName name="ya_3_2">[18]П1_9!#REF!</definedName>
    <definedName name="ya_3_3">[19]П1_9!#REF!</definedName>
    <definedName name="ya_3_4">[19]П1_9!#REF!</definedName>
    <definedName name="ya_3_5">[19]П1_9!#REF!</definedName>
    <definedName name="ya_4">[17]П1.9!#REF!</definedName>
    <definedName name="ya_4_1">[39]П1_9!#REF!</definedName>
    <definedName name="ya_4_2">[18]П1_9!#REF!</definedName>
    <definedName name="ya_4_3">[19]П1_9!#REF!</definedName>
    <definedName name="ya_4_4">[19]П1_9!#REF!</definedName>
    <definedName name="ya_4_5">[19]П1_9!#REF!</definedName>
    <definedName name="ya_5">[17]Топливо!#REF!</definedName>
    <definedName name="ya_5_1">[39]Топливо!#REF!</definedName>
    <definedName name="ya_5_2">[18]Топливо!#REF!</definedName>
    <definedName name="ya_5_3">[19]Топливо!#REF!</definedName>
    <definedName name="ya_5_4">[19]Топливо!#REF!</definedName>
    <definedName name="ya_5_5">[19]Топливо!#REF!</definedName>
    <definedName name="ya_6">[17]Топливо!#REF!</definedName>
    <definedName name="ya_6_1">[39]Топливо!#REF!</definedName>
    <definedName name="ya_6_2">[18]Топливо!#REF!</definedName>
    <definedName name="ya_6_3">[19]Топливо!#REF!</definedName>
    <definedName name="ya_6_4">[19]Топливо!#REF!</definedName>
    <definedName name="ya_6_5">[19]Топливо!#REF!</definedName>
    <definedName name="ya_7">[17]П1.10!#REF!</definedName>
    <definedName name="ya_7_1">[39]П1_10!#REF!</definedName>
    <definedName name="ya_7_2">[18]П1_10!#REF!</definedName>
    <definedName name="ya_7_3">[19]П1_10!#REF!</definedName>
    <definedName name="ya_7_4">[19]П1_10!#REF!</definedName>
    <definedName name="ya_7_5">[19]П1_10!#REF!</definedName>
    <definedName name="ya_8">[17]П1.10!#REF!</definedName>
    <definedName name="ya_8_1">[39]П1_10!#REF!</definedName>
    <definedName name="ya_8_2">[18]П1_10!#REF!</definedName>
    <definedName name="ya_8_3">[19]П1_10!#REF!</definedName>
    <definedName name="ya_8_4">[19]П1_10!#REF!</definedName>
    <definedName name="ya_8_5">[19]П1_10!#REF!</definedName>
    <definedName name="ya_9">[17]П1.12!#REF!</definedName>
    <definedName name="ya_9_1">[39]П1_12!#REF!</definedName>
    <definedName name="ya_9_2">[18]П1_12!#REF!</definedName>
    <definedName name="ya_9_3">[19]П1_12!#REF!</definedName>
    <definedName name="ya_9_4">[19]П1_12!#REF!</definedName>
    <definedName name="ya_9_5">[19]П1_12!#REF!</definedName>
    <definedName name="year">[7]Титульный!$D$21</definedName>
    <definedName name="YesNo">[24]TEHSHEET!$E$2:$E$3</definedName>
    <definedName name="Z_0DD4EB58_0647_11D5_A6F7_00508B654A95_.wvu.Cols" hidden="1">#REF!,#REF!,#REF!,#REF!,#REF!</definedName>
    <definedName name="Z_0DD4EB58_0647_11D5_A6F7_00508B654A95_.wvu.Cols_1">(#REF!,#REF!,#REF!,#REF!,#REF!)</definedName>
    <definedName name="Z_0DD4EB58_0647_11D5_A6F7_00508B654A95_.wvu.Cols_2">(#REF!,#REF!,#REF!,#REF!,#REF!)</definedName>
    <definedName name="Z_0DD4EB58_0647_11D5_A6F7_00508B654A95_.wvu.Cols_3">(#REF!,#REF!,#REF!,#REF!,#REF!)</definedName>
    <definedName name="Z_10435A81_C305_11D5_A6F8_009027BEE0E0_.wvu.Cols" hidden="1">#REF!,#REF!,#REF!</definedName>
    <definedName name="Z_10435A81_C305_11D5_A6F8_009027BEE0E0_.wvu.Cols_1">(#REF!,#REF!,#REF!)</definedName>
    <definedName name="Z_10435A81_C305_11D5_A6F8_009027BEE0E0_.wvu.Cols_2">(#REF!,#REF!,#REF!)</definedName>
    <definedName name="Z_10435A81_C305_11D5_A6F8_009027BEE0E0_.wvu.Cols_3">(#REF!,#REF!,#REF!)</definedName>
    <definedName name="Z_10435A81_C305_11D5_A6F8_009027BEE0E0_.wvu.FilterData" hidden="1">#REF!</definedName>
    <definedName name="Z_10435A81_C305_11D5_A6F8_009027BEE0E0_.wvu.FilterData_1">#REF!</definedName>
    <definedName name="Z_10435A81_C305_11D5_A6F8_009027BEE0E0_.wvu.FilterData_2">#REF!</definedName>
    <definedName name="Z_10435A81_C305_11D5_A6F8_009027BEE0E0_.wvu.FilterData_3">#REF!</definedName>
    <definedName name="Z_10435A81_C305_11D5_A6F8_009027BEE0E0_.wvu.PrintArea" hidden="1">#REF!</definedName>
    <definedName name="Z_10435A81_C305_11D5_A6F8_009027BEE0E0_.wvu.PrintArea_1">#REF!</definedName>
    <definedName name="Z_10435A81_C305_11D5_A6F8_009027BEE0E0_.wvu.PrintArea_2">#REF!</definedName>
    <definedName name="Z_10435A81_C305_11D5_A6F8_009027BEE0E0_.wvu.PrintArea_3">#REF!</definedName>
    <definedName name="Z_10435A81_C305_11D5_A6F8_009027BEE0E0_.wvu.PrintTitles" hidden="1">#REF!</definedName>
    <definedName name="Z_10435A81_C305_11D5_A6F8_009027BEE0E0_.wvu.PrintTitles_1">#REF!</definedName>
    <definedName name="Z_10435A81_C305_11D5_A6F8_009027BEE0E0_.wvu.PrintTitles_2">#REF!</definedName>
    <definedName name="Z_10435A81_C305_11D5_A6F8_009027BEE0E0_.wvu.PrintTitles_3">#REF!</definedName>
    <definedName name="Z_10435A81_C305_11D5_A6F8_009027BEE0E0_.wvu.Rows" hidden="1">#REF!,#REF!</definedName>
    <definedName name="Z_10435A81_C305_11D5_A6F8_009027BEE0E0_.wvu.Rows_1">(#REF!,#REF!)</definedName>
    <definedName name="Z_10435A81_C305_11D5_A6F8_009027BEE0E0_.wvu.Rows_2">(#REF!,#REF!)</definedName>
    <definedName name="Z_10435A81_C305_11D5_A6F8_009027BEE0E0_.wvu.Rows_3">(#REF!,#REF!)</definedName>
    <definedName name="Z_18BC2B1D_FCB7_4A2A_AEF3_F624557CAAAD_.wvu.Cols">([2]ф17!#REF!,[2]ф17!$E$1:$E$65536,[2]ф17!#REF!,[2]ф17!$AA$1:$AB$65536,[2]ф17!#REF!,[2]ф17!#REF!)</definedName>
    <definedName name="Z_18BC2B1D_FCB7_4A2A_AEF3_F624557CAAAD_.wvu.Rows">([2]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definedName>
    <definedName name="Z_1CCFBBE1_D351_4D23_84B8_3580A24B7343_.wvu.Cols">([2]ф17!#REF!,[2]ф17!$E$1:$E$65536,[2]ф17!#REF!,[2]ф17!$AA$1:$AB$65536,[2]ф17!#REF!,[2]ф17!#REF!)</definedName>
    <definedName name="Z_1CCFBBE1_D351_4D23_84B8_3580A24B7343_.wvu.Rows">([2]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definedName>
    <definedName name="Z_2804E4BB_ED21_11D4_A6F8_00508B654B8B_.wvu.Cols" hidden="1">#REF!,#REF!,#REF!</definedName>
    <definedName name="Z_2804E4BB_ED21_11D4_A6F8_00508B654B8B_.wvu.Cols_1">(#REF!,#REF!,#REF!)</definedName>
    <definedName name="Z_2804E4BB_ED21_11D4_A6F8_00508B654B8B_.wvu.Cols_2">(#REF!,#REF!,#REF!)</definedName>
    <definedName name="Z_2804E4BB_ED21_11D4_A6F8_00508B654B8B_.wvu.Cols_3">(#REF!,#REF!,#REF!)</definedName>
    <definedName name="Z_2804E4BB_ED21_11D4_A6F8_00508B654B8B_.wvu.FilterData" hidden="1">#REF!</definedName>
    <definedName name="Z_2804E4BB_ED21_11D4_A6F8_00508B654B8B_.wvu.FilterData_1">#REF!</definedName>
    <definedName name="Z_2804E4BB_ED21_11D4_A6F8_00508B654B8B_.wvu.FilterData_2">#REF!</definedName>
    <definedName name="Z_2804E4BB_ED21_11D4_A6F8_00508B654B8B_.wvu.FilterData_3">#REF!</definedName>
    <definedName name="Z_2804E4BB_ED21_11D4_A6F8_00508B654B8B_.wvu.PrintArea" hidden="1">#REF!</definedName>
    <definedName name="Z_2804E4BB_ED21_11D4_A6F8_00508B654B8B_.wvu.PrintArea_1">#REF!</definedName>
    <definedName name="Z_2804E4BB_ED21_11D4_A6F8_00508B654B8B_.wvu.PrintArea_2">#REF!</definedName>
    <definedName name="Z_2804E4BB_ED21_11D4_A6F8_00508B654B8B_.wvu.PrintArea_3">#REF!</definedName>
    <definedName name="Z_2804E4BB_ED21_11D4_A6F8_00508B654B8B_.wvu.Rows" hidden="1">#REF!,#REF!</definedName>
    <definedName name="Z_2804E4BB_ED21_11D4_A6F8_00508B654B8B_.wvu.Rows_1">(#REF!,#REF!)</definedName>
    <definedName name="Z_2804E4BB_ED21_11D4_A6F8_00508B654B8B_.wvu.Rows_2">(#REF!,#REF!)</definedName>
    <definedName name="Z_2804E4BB_ED21_11D4_A6F8_00508B654B8B_.wvu.Rows_3">(#REF!,#REF!)</definedName>
    <definedName name="Z_533B5265_3F07_46F2_B2D3_5DB63736E40E_.wvu.Cols_1">([40]ф16!$D$1:$F$65536,[40]ф16!$H$1:$J$65536,[40]ф16!$L$1:$N$65536,[40]ф16!$P$1:$R$65536)</definedName>
    <definedName name="Z_533B5265_3F07_46F2_B2D3_5DB63736E40E_.wvu.Cols_2">([2]ф17!$L$1:$Q$65536,[2]ф17!$U$1:$Z$65536,[2]ф17!$AD$1:$AI$65536,[2]ф17!$AM$1:$AR$65536)</definedName>
    <definedName name="Z_533B5265_3F07_46F2_B2D3_5DB63736E40E_.wvu.Cols_3">([40]ф19!$E$1:$L$65536,[40]ф19!$O$1:$V$65536,[40]ф19!$Y$1:$AF$65536,[40]ф19!$AI$1:$AP$65536,[40]ф19!$AS$1:$AZ$65536)</definedName>
    <definedName name="Z_533B5265_3F07_46F2_B2D3_5DB63736E40E_.wvu.Cols_4">([2]ф20!$D$1:$K$65536,[2]ф20!$N$1:$U$65536,[2]ф20!$X$1:$AE$65536,[2]ф20!$AH$1:$AO$65536,[2]ф20!$AR$1:$AY$65536)</definedName>
    <definedName name="Z_533B5265_3F07_46F2_B2D3_5DB63736E40E_.wvu.Cols_5">([40]ф4!$E$1:$G$65536,[40]ф4!$I$1:$K$65536,[40]ф4!$M$1:$O$65536,[40]ф4!$Q$1:$S$65536)</definedName>
    <definedName name="Z_533B5265_3F07_46F2_B2D3_5DB63736E40E_.wvu.Cols_6">([40]ф5!$E$1:$G$65536,[40]ф5!$I$1:$K$65536,[40]ф5!$M$1:$O$65536,[40]ф5!$Q$1:$S$65536,[40]ф5!$V$1:$X$65536,[40]ф5!$Z$1:$AB$65536,[40]ф5!$AD$1:$AF$65536,[40]ф5!$AH$1:$AJ$65536,[40]ф5!$AM$1:$AO$65536,[40]ф5!$AQ$1:$AS$65536,[40]ф5!$AU$1:$AW$65536,[40]ф5!$AY$1:$BA$65536,[40]ф5!$BD$1:$BF$65536,[40]ф5!$BH$1:$BJ$65536,[40]ф5!$BL$1:$BN$65536,[40]ф5!$BP$1:$BR$65536,[40]ф5!$BU$1:$BW$65536,[40]ф5!$BY$1:$CA$65536,[40]ф5!$CC$1:$CE$65536,[40]ф5!$CG$1:$CI$65536,[40]ф5!$CL$1:$CN$65536,[40]ф5!$CP$1:$CR$65536,[40]ф5!$CT$1:$CV$65536,[40]ф5!$CX$1:$CZ$65536,[40]ф5!$DC$1:$DE$65536,[40]ф5!$DG$1:$DI$65536,[40]ф5!$DK$1:$DM$65536,[40]ф5!$DO$1:$DQ$65536,[40]ф5!$DT$1:$DV$65536,[40]ф5!$DX$1:$DZ$65536,[40]ф5!$EB$1:$ED$65536,[40]ф5!$EF$1:$EH$65536)</definedName>
    <definedName name="Z_533B5265_3F07_46F2_B2D3_5DB63736E40E_.wvu.Cols_7">([40]ф6!$F$1:$H$65536,[40]ф6!$K$1:$M$65536,[40]ф6!$P$1:$R$65536,[40]ф6!$U$1:$W$65536)</definedName>
    <definedName name="Z_533B5265_3F07_46F2_B2D3_5DB63736E40E_.wvu.Rows">('[40]ф9(замена)'!$A$15:$IV$20,'[40]ф9(замена)'!$A$23:$IV$23,'[40]ф9(замена)'!$A$25:$IV$29,'[40]ф9(замена)'!$A$31:$IV$35,'[40]ф9(замена)'!$A$38:$IV$87,'[40]ф9(замена)'!$A$89:$IV$94,'[40]ф9(замена)'!$A$96:$IV$96,'[40]ф9(замена)'!$A$98:$IV$99,'[40]ф9(замена)'!$A$103:$IV$113,'[40]ф9(замена)'!$A$115:$IV$120,'[40]ф9(замена)'!$A$122:$IV$122,'[40]ф9(замена)'!$A$127:$IV$127,'[40]ф9(замена)'!$A$129:$IV$129,'[40]ф9(замена)'!$A$131:$IV$135,'[40]ф9(замена)'!$A$137:$IV$137,'[40]ф9(замена)'!$A$139:$IV$139,'[40]ф9(замена)'!$A$142:$IV$142,'[40]ф9(замена)'!$A$144:$IV$144,'[40]ф9(замена)'!$A$146:$IV$149,'[40]ф9(замена)'!$A$151:$IV$151,'[40]ф9(замена)'!$A$153:$IV$153,'[40]ф9(замена)'!$A$157:$IV$157,'[40]ф9(замена)'!$A$160:$IV$164,'[40]ф9(замена)'!$A$166:$IV$168,'[40]ф9(замена)'!$A$174:$IV$175)</definedName>
    <definedName name="Z_5A868EA0_ED63_11D4_A6F8_009027BEE0E0_.wvu.Cols" hidden="1">#REF!,#REF!,#REF!</definedName>
    <definedName name="Z_5A868EA0_ED63_11D4_A6F8_009027BEE0E0_.wvu.Cols_1">(#REF!,#REF!,#REF!)</definedName>
    <definedName name="Z_5A868EA0_ED63_11D4_A6F8_009027BEE0E0_.wvu.Cols_2">(#REF!,#REF!,#REF!)</definedName>
    <definedName name="Z_5A868EA0_ED63_11D4_A6F8_009027BEE0E0_.wvu.Cols_3">(#REF!,#REF!,#REF!)</definedName>
    <definedName name="Z_5A868EA0_ED63_11D4_A6F8_009027BEE0E0_.wvu.FilterData" hidden="1">#REF!</definedName>
    <definedName name="Z_5A868EA0_ED63_11D4_A6F8_009027BEE0E0_.wvu.FilterData_1">#REF!</definedName>
    <definedName name="Z_5A868EA0_ED63_11D4_A6F8_009027BEE0E0_.wvu.FilterData_2">#REF!</definedName>
    <definedName name="Z_5A868EA0_ED63_11D4_A6F8_009027BEE0E0_.wvu.FilterData_3">#REF!</definedName>
    <definedName name="Z_5A868EA0_ED63_11D4_A6F8_009027BEE0E0_.wvu.PrintArea" hidden="1">#REF!</definedName>
    <definedName name="Z_5A868EA0_ED63_11D4_A6F8_009027BEE0E0_.wvu.PrintArea_1">#REF!</definedName>
    <definedName name="Z_5A868EA0_ED63_11D4_A6F8_009027BEE0E0_.wvu.PrintArea_2">#REF!</definedName>
    <definedName name="Z_5A868EA0_ED63_11D4_A6F8_009027BEE0E0_.wvu.PrintArea_3">#REF!</definedName>
    <definedName name="Z_5A868EA0_ED63_11D4_A6F8_009027BEE0E0_.wvu.Rows" hidden="1">#REF!,#REF!</definedName>
    <definedName name="Z_5A868EA0_ED63_11D4_A6F8_009027BEE0E0_.wvu.Rows_1">(#REF!,#REF!)</definedName>
    <definedName name="Z_5A868EA0_ED63_11D4_A6F8_009027BEE0E0_.wvu.Rows_2">(#REF!,#REF!)</definedName>
    <definedName name="Z_5A868EA0_ED63_11D4_A6F8_009027BEE0E0_.wvu.Rows_3">(#REF!,#REF!)</definedName>
    <definedName name="Z_6E40955B_C2F5_11D5_A6F7_009027BEE7F1_.wvu.Cols" hidden="1">#REF!,#REF!,#REF!</definedName>
    <definedName name="Z_6E40955B_C2F5_11D5_A6F7_009027BEE7F1_.wvu.Cols_1">(#REF!,#REF!,#REF!)</definedName>
    <definedName name="Z_6E40955B_C2F5_11D5_A6F7_009027BEE7F1_.wvu.Cols_2">(#REF!,#REF!,#REF!)</definedName>
    <definedName name="Z_6E40955B_C2F5_11D5_A6F7_009027BEE7F1_.wvu.Cols_3">(#REF!,#REF!,#REF!)</definedName>
    <definedName name="Z_6E40955B_C2F5_11D5_A6F7_009027BEE7F1_.wvu.FilterData" hidden="1">#REF!</definedName>
    <definedName name="Z_6E40955B_C2F5_11D5_A6F7_009027BEE7F1_.wvu.FilterData_1">#REF!</definedName>
    <definedName name="Z_6E40955B_C2F5_11D5_A6F7_009027BEE7F1_.wvu.FilterData_2">#REF!</definedName>
    <definedName name="Z_6E40955B_C2F5_11D5_A6F7_009027BEE7F1_.wvu.FilterData_3">#REF!</definedName>
    <definedName name="Z_6E40955B_C2F5_11D5_A6F7_009027BEE7F1_.wvu.PrintArea" hidden="1">#REF!</definedName>
    <definedName name="Z_6E40955B_C2F5_11D5_A6F7_009027BEE7F1_.wvu.PrintArea_1">#REF!</definedName>
    <definedName name="Z_6E40955B_C2F5_11D5_A6F7_009027BEE7F1_.wvu.PrintArea_2">#REF!</definedName>
    <definedName name="Z_6E40955B_C2F5_11D5_A6F7_009027BEE7F1_.wvu.PrintArea_3">#REF!</definedName>
    <definedName name="Z_6E40955B_C2F5_11D5_A6F7_009027BEE7F1_.wvu.PrintTitles" hidden="1">#REF!</definedName>
    <definedName name="Z_6E40955B_C2F5_11D5_A6F7_009027BEE7F1_.wvu.PrintTitles_1">#REF!</definedName>
    <definedName name="Z_6E40955B_C2F5_11D5_A6F7_009027BEE7F1_.wvu.PrintTitles_2">#REF!</definedName>
    <definedName name="Z_6E40955B_C2F5_11D5_A6F7_009027BEE7F1_.wvu.PrintTitles_3">#REF!</definedName>
    <definedName name="Z_6E40955B_C2F5_11D5_A6F7_009027BEE7F1_.wvu.Rows" hidden="1">#REF!,#REF!</definedName>
    <definedName name="Z_6E40955B_C2F5_11D5_A6F7_009027BEE7F1_.wvu.Rows_1">(#REF!,#REF!)</definedName>
    <definedName name="Z_6E40955B_C2F5_11D5_A6F7_009027BEE7F1_.wvu.Rows_2">(#REF!,#REF!)</definedName>
    <definedName name="Z_6E40955B_C2F5_11D5_A6F7_009027BEE7F1_.wvu.Rows_3">(#REF!,#REF!)</definedName>
    <definedName name="Z_8B7728B0_C188_4F5C_9866_7BDFAB1F5F96_.wvu.Cols_1">([40]ф16!$D$1:$F$65536,[40]ф16!$H$1:$J$65536,[40]ф16!$L$1:$N$65536,[40]ф16!$P$1:$R$65536)</definedName>
    <definedName name="Z_8B7728B0_C188_4F5C_9866_7BDFAB1F5F96_.wvu.Cols_2">([2]ф17!$L$1:$Q$65536,[2]ф17!$U$1:$Z$65536,[2]ф17!$AD$1:$AI$65536,[2]ф17!$AM$1:$AR$65536)</definedName>
    <definedName name="Z_8B7728B0_C188_4F5C_9866_7BDFAB1F5F96_.wvu.Cols_3">([40]ф4!$E$1:$G$65536,[40]ф4!$I$1:$K$65536,[40]ф4!$M$1:$O$65536,[40]ф4!$Q$1:$S$65536)</definedName>
    <definedName name="Z_8B7728B0_C188_4F5C_9866_7BDFAB1F5F96_.wvu.Cols_4">([40]ф5!$E$1:$G$65536,[40]ф5!$I$1:$K$65536,[40]ф5!$M$1:$O$65536,[40]ф5!$Q$1:$S$65536,[40]ф5!$U$1:$EI$65536)</definedName>
    <definedName name="Z_8B7728B0_C188_4F5C_9866_7BDFAB1F5F96_.wvu.Cols_5">([40]ф6!$F$1:$H$65536,[40]ф6!$K$1:$M$65536,[40]ф6!$P$1:$R$65536,[40]ф6!$U$1:$W$65536)</definedName>
    <definedName name="Z_8B7728B0_C188_4F5C_9866_7BDFAB1F5F96_.wvu.Rows">([2]ф3!$A$9:$IV$16,[2]ф3!#REF!,[2]ф3!#REF!,[2]ф3!#REF!,[2]ф3!#REF!,[2]ф3!#REF!,[2]ф3!#REF!,[2]ф3!#REF!,[2]ф3!#REF!,[2]ф3!#REF!,[2]ф3!#REF!,[2]ф3!#REF!,[2]ф3!#REF!,[2]ф3!#REF!,[2]ф3!#REF!,[2]ф3!#REF!,[2]ф3!#REF!,[2]ф3!#REF!,[2]ф3!#REF!,[2]ф3!#REF!,[2]ф3!#REF!,[2]ф3!#REF!,[2]ф3!#REF!,[2]ф3!#REF!,[2]ф3!#REF!,[2]ф3!#REF!,[2]ф3!#REF!)</definedName>
    <definedName name="Z_8B7728B0_C188_4F5C_9866_7BDFAB1F5F96_.wvu.Rows_1">([40]ф7!$A$14:$IV$16,[40]ф7!$A$18:$IV$20,[40]ф7!$A$22:$IV$24,[40]ф7!$A$26:$IV$28)</definedName>
    <definedName name="Z_8B7728B0_C188_4F5C_9866_7BDFAB1F5F96_.wvu.Rows_2">([40]ф8!$A$14:$IV$16,[40]ф8!$A$18:$IV$20,[40]ф8!$A$22:$IV$24,[40]ф8!$A$26:$IV$28)</definedName>
    <definedName name="Z_8B7728B0_C188_4F5C_9866_7BDFAB1F5F96_.wvu.Rows_3">([40]ф9!$A$13:$IV$15,[40]ф9!$A$17:$IV$19,[40]ф9!$A$21:$IV$23,[40]ф9!$A$25:$IV$27)</definedName>
    <definedName name="Z_8B7728B0_C188_4F5C_9866_7BDFAB1F5F96_.wvu.Rows_4">('[40]ф9(замена)'!$A$15:$IV$20,'[40]ф9(замена)'!$A$23:$IV$23,'[40]ф9(замена)'!$A$25:$IV$29,'[40]ф9(замена)'!$A$31:$IV$35,'[40]ф9(замена)'!$A$38:$IV$87,'[40]ф9(замена)'!$A$89:$IV$94,'[40]ф9(замена)'!$A$96:$IV$96,'[40]ф9(замена)'!$A$98:$IV$99,'[40]ф9(замена)'!$A$103:$IV$113,'[40]ф9(замена)'!$A$115:$IV$120,'[40]ф9(замена)'!$A$122:$IV$122,'[40]ф9(замена)'!$A$127:$IV$127,'[40]ф9(замена)'!$A$129:$IV$129,'[40]ф9(замена)'!$A$131:$IV$135,'[40]ф9(замена)'!$A$137:$IV$137,'[40]ф9(замена)'!$A$139:$IV$139,'[40]ф9(замена)'!$A$142:$IV$142,'[40]ф9(замена)'!$A$144:$IV$144,'[40]ф9(замена)'!$A$146:$IV$149,'[40]ф9(замена)'!$A$151:$IV$151,'[40]ф9(замена)'!$A$153:$IV$153,'[40]ф9(замена)'!$A$157:$IV$157,'[40]ф9(замена)'!$A$160:$IV$164,'[40]ф9(замена)'!$A$166:$IV$168,'[40]ф9(замена)'!$A$174:$IV$175)</definedName>
    <definedName name="Z_901DD601_3312_11D5_8F89_00010215A1CA_.wvu.Rows" hidden="1">#REF!,#REF!</definedName>
    <definedName name="Z_901DD601_3312_11D5_8F89_00010215A1CA_.wvu.Rows_1">(#REF!,#REF!)</definedName>
    <definedName name="Z_901DD601_3312_11D5_8F89_00010215A1CA_.wvu.Rows_2">(#REF!,#REF!)</definedName>
    <definedName name="Z_901DD601_3312_11D5_8F89_00010215A1CA_.wvu.Rows_3">(#REF!,#REF!)</definedName>
    <definedName name="Z_9F8531B1_2D7A_4AEF_A359_9A5FC9A7FBFC_.wvu.Cols">([2]ф17!#REF!,[2]ф17!$E$1:$E$65536,[2]ф17!#REF!,[2]ф17!$AA$1:$AB$65536,[2]ф17!#REF!,[2]ф17!#REF!)</definedName>
    <definedName name="Z_9F8531B1_2D7A_4AEF_A359_9A5FC9A7FBFC_.wvu.Rows">([2]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[2]ф17!#REF!)</definedName>
    <definedName name="Z_A158D6E1_ED44_11D4_A6F7_00508B654028_.wvu.Cols" hidden="1">#REF!,#REF!</definedName>
    <definedName name="Z_A158D6E1_ED44_11D4_A6F7_00508B654028_.wvu.Cols_1">(#REF!,#REF!)</definedName>
    <definedName name="Z_A158D6E1_ED44_11D4_A6F7_00508B654028_.wvu.Cols_2">(#REF!,#REF!)</definedName>
    <definedName name="Z_A158D6E1_ED44_11D4_A6F7_00508B654028_.wvu.Cols_3">(#REF!,#REF!)</definedName>
    <definedName name="Z_A158D6E1_ED44_11D4_A6F7_00508B654028_.wvu.FilterData" hidden="1">#REF!</definedName>
    <definedName name="Z_A158D6E1_ED44_11D4_A6F7_00508B654028_.wvu.FilterData_1">#REF!</definedName>
    <definedName name="Z_A158D6E1_ED44_11D4_A6F7_00508B654028_.wvu.FilterData_2">#REF!</definedName>
    <definedName name="Z_A158D6E1_ED44_11D4_A6F7_00508B654028_.wvu.FilterData_3">#REF!</definedName>
    <definedName name="Z_A158D6E1_ED44_11D4_A6F7_00508B654028_.wvu.PrintArea" hidden="1">#REF!</definedName>
    <definedName name="Z_A158D6E1_ED44_11D4_A6F7_00508B654028_.wvu.PrintArea_1">#REF!</definedName>
    <definedName name="Z_A158D6E1_ED44_11D4_A6F7_00508B654028_.wvu.PrintArea_2">#REF!</definedName>
    <definedName name="Z_A158D6E1_ED44_11D4_A6F7_00508B654028_.wvu.PrintArea_3">#REF!</definedName>
    <definedName name="Z_A158D6E1_ED44_11D4_A6F7_00508B654028_.wvu.Rows" hidden="1">#REF!,#REF!</definedName>
    <definedName name="Z_A158D6E1_ED44_11D4_A6F7_00508B654028_.wvu.Rows_1">(#REF!,#REF!)</definedName>
    <definedName name="Z_A158D6E1_ED44_11D4_A6F7_00508B654028_.wvu.Rows_2">(#REF!,#REF!)</definedName>
    <definedName name="Z_A158D6E1_ED44_11D4_A6F7_00508B654028_.wvu.Rows_3">(#REF!,#REF!)</definedName>
    <definedName name="Z_ADA92181_C3E4_11D5_A6F7_00508B6A7686_.wvu.Cols" hidden="1">#REF!,#REF!,#REF!</definedName>
    <definedName name="Z_ADA92181_C3E4_11D5_A6F7_00508B6A7686_.wvu.Cols_1">(#REF!,#REF!,#REF!)</definedName>
    <definedName name="Z_ADA92181_C3E4_11D5_A6F7_00508B6A7686_.wvu.Cols_2">(#REF!,#REF!,#REF!)</definedName>
    <definedName name="Z_ADA92181_C3E4_11D5_A6F7_00508B6A7686_.wvu.Cols_3">(#REF!,#REF!,#REF!)</definedName>
    <definedName name="Z_ADA92181_C3E4_11D5_A6F7_00508B6A7686_.wvu.FilterData" hidden="1">#REF!</definedName>
    <definedName name="Z_ADA92181_C3E4_11D5_A6F7_00508B6A7686_.wvu.FilterData_1">#REF!</definedName>
    <definedName name="Z_ADA92181_C3E4_11D5_A6F7_00508B6A7686_.wvu.FilterData_2">#REF!</definedName>
    <definedName name="Z_ADA92181_C3E4_11D5_A6F7_00508B6A7686_.wvu.FilterData_3">#REF!</definedName>
    <definedName name="Z_ADA92181_C3E4_11D5_A6F7_00508B6A7686_.wvu.PrintArea" hidden="1">#REF!</definedName>
    <definedName name="Z_ADA92181_C3E4_11D5_A6F7_00508B6A7686_.wvu.PrintArea_1">#REF!</definedName>
    <definedName name="Z_ADA92181_C3E4_11D5_A6F7_00508B6A7686_.wvu.PrintArea_2">#REF!</definedName>
    <definedName name="Z_ADA92181_C3E4_11D5_A6F7_00508B6A7686_.wvu.PrintArea_3">#REF!</definedName>
    <definedName name="Z_ADA92181_C3E4_11D5_A6F7_00508B6A7686_.wvu.PrintTitles" hidden="1">#REF!</definedName>
    <definedName name="Z_ADA92181_C3E4_11D5_A6F7_00508B6A7686_.wvu.PrintTitles_1">#REF!</definedName>
    <definedName name="Z_ADA92181_C3E4_11D5_A6F7_00508B6A7686_.wvu.PrintTitles_2">#REF!</definedName>
    <definedName name="Z_ADA92181_C3E4_11D5_A6F7_00508B6A7686_.wvu.PrintTitles_3">#REF!</definedName>
    <definedName name="Z_ADA92181_C3E4_11D5_A6F7_00508B6A7686_.wvu.Rows" hidden="1">#REF!,#REF!</definedName>
    <definedName name="Z_ADA92181_C3E4_11D5_A6F7_00508B6A7686_.wvu.Rows_1">(#REF!,#REF!)</definedName>
    <definedName name="Z_ADA92181_C3E4_11D5_A6F7_00508B6A7686_.wvu.Rows_2">(#REF!,#REF!)</definedName>
    <definedName name="Z_ADA92181_C3E4_11D5_A6F7_00508B6A7686_.wvu.Rows_3">(#REF!,#REF!)</definedName>
    <definedName name="Z_B78B937C_F534_4D1C_B94E_B1476E434B93_.wvu.Cols_1">([40]ф16!$D$1:$F$65536,[40]ф16!$H$1:$J$65536,[40]ф16!$L$1:$N$65536,[40]ф16!$P$1:$R$65536)</definedName>
    <definedName name="Z_B78B937C_F534_4D1C_B94E_B1476E434B93_.wvu.Cols_2">([2]ф17!$L$1:$Q$65536,[2]ф17!$U$1:$Z$65536,[2]ф17!$AD$1:$AI$65536,[2]ф17!$AM$1:$AR$65536)</definedName>
    <definedName name="Z_B78B937C_F534_4D1C_B94E_B1476E434B93_.wvu.Cols_3">([40]ф4!$E$1:$G$65536,[40]ф4!$I$1:$K$65536,[40]ф4!$M$1:$O$65536,[40]ф4!$Q$1:$S$65536)</definedName>
    <definedName name="Z_B78B937C_F534_4D1C_B94E_B1476E434B93_.wvu.Cols_4">([40]ф5!$E$1:$G$65536,[40]ф5!$I$1:$K$65536,[40]ф5!$M$1:$O$65536,[40]ф5!$Q$1:$S$65536,[40]ф5!$U$1:$EI$65536)</definedName>
    <definedName name="Z_B78B937C_F534_4D1C_B94E_B1476E434B93_.wvu.Cols_5">([40]ф6!$F$1:$H$65536,[40]ф6!$K$1:$M$65536,[40]ф6!$P$1:$R$65536,[40]ф6!$U$1:$W$65536)</definedName>
    <definedName name="Z_B78B937C_F534_4D1C_B94E_B1476E434B93_.wvu.Rows">([40]ф7!$A$14:$IV$16,[40]ф7!$A$18:$IV$20,[40]ф7!$A$22:$IV$24,[40]ф7!$A$26:$IV$28)</definedName>
    <definedName name="Z_B78B937C_F534_4D1C_B94E_B1476E434B93_.wvu.Rows_1">([40]ф8!$A$14:$IV$16,[40]ф8!$A$18:$IV$20,[40]ф8!$A$22:$IV$24,[40]ф8!$A$26:$IV$28)</definedName>
    <definedName name="Z_B78B937C_F534_4D1C_B94E_B1476E434B93_.wvu.Rows_2">([40]ф9!$A$13:$IV$15,[40]ф9!$A$17:$IV$19,[40]ф9!$A$21:$IV$23,[40]ф9!$A$25:$IV$27)</definedName>
    <definedName name="Z_B78B937C_F534_4D1C_B94E_B1476E434B93_.wvu.Rows_3">('[40]ф9(замена)'!$A$15:$IV$20,'[40]ф9(замена)'!$A$23:$IV$23,'[40]ф9(замена)'!$A$25:$IV$29,'[40]ф9(замена)'!$A$31:$IV$35,'[40]ф9(замена)'!$A$38:$IV$87,'[40]ф9(замена)'!$A$89:$IV$94,'[40]ф9(замена)'!$A$96:$IV$96,'[40]ф9(замена)'!$A$98:$IV$99,'[40]ф9(замена)'!$A$103:$IV$113,'[40]ф9(замена)'!$A$115:$IV$120,'[40]ф9(замена)'!$A$122:$IV$122,'[40]ф9(замена)'!$A$127:$IV$127,'[40]ф9(замена)'!$A$129:$IV$129,'[40]ф9(замена)'!$A$131:$IV$135,'[40]ф9(замена)'!$A$137:$IV$137,'[40]ф9(замена)'!$A$139:$IV$139,'[40]ф9(замена)'!$A$142:$IV$142,'[40]ф9(замена)'!$A$144:$IV$144,'[40]ф9(замена)'!$A$146:$IV$149,'[40]ф9(замена)'!$A$151:$IV$151,'[40]ф9(замена)'!$A$153:$IV$153,'[40]ф9(замена)'!$A$157:$IV$157,'[40]ф9(замена)'!$A$160:$IV$164,'[40]ф9(замена)'!$A$166:$IV$168,'[40]ф9(замена)'!$A$174:$IV$175)</definedName>
    <definedName name="Z_D4FBBAF2_ED2F_11D4_A6F7_00508B6540C5_.wvu.FilterData" hidden="1">#REF!</definedName>
    <definedName name="Z_D4FBBAF2_ED2F_11D4_A6F7_00508B6540C5_.wvu.FilterData_1">#REF!</definedName>
    <definedName name="Z_D4FBBAF2_ED2F_11D4_A6F7_00508B6540C5_.wvu.FilterData_2">#REF!</definedName>
    <definedName name="Z_D4FBBAF2_ED2F_11D4_A6F7_00508B6540C5_.wvu.FilterData_3">#REF!</definedName>
    <definedName name="Z_D9E68341_C2F0_11D5_A6F7_00508B6540C5_.wvu.Cols" hidden="1">#REF!,#REF!,#REF!</definedName>
    <definedName name="Z_D9E68341_C2F0_11D5_A6F7_00508B6540C5_.wvu.Cols_1">(#REF!,#REF!,#REF!)</definedName>
    <definedName name="Z_D9E68341_C2F0_11D5_A6F7_00508B6540C5_.wvu.Cols_2">(#REF!,#REF!,#REF!)</definedName>
    <definedName name="Z_D9E68341_C2F0_11D5_A6F7_00508B6540C5_.wvu.Cols_3">(#REF!,#REF!,#REF!)</definedName>
    <definedName name="Z_D9E68341_C2F0_11D5_A6F7_00508B6540C5_.wvu.FilterData" hidden="1">#REF!</definedName>
    <definedName name="Z_D9E68341_C2F0_11D5_A6F7_00508B6540C5_.wvu.FilterData_1">#REF!</definedName>
    <definedName name="Z_D9E68341_C2F0_11D5_A6F7_00508B6540C5_.wvu.FilterData_2">#REF!</definedName>
    <definedName name="Z_D9E68341_C2F0_11D5_A6F7_00508B6540C5_.wvu.FilterData_3">#REF!</definedName>
    <definedName name="Z_D9E68341_C2F0_11D5_A6F7_00508B6540C5_.wvu.PrintArea" hidden="1">#REF!</definedName>
    <definedName name="Z_D9E68341_C2F0_11D5_A6F7_00508B6540C5_.wvu.PrintArea_1">#REF!</definedName>
    <definedName name="Z_D9E68341_C2F0_11D5_A6F7_00508B6540C5_.wvu.PrintArea_2">#REF!</definedName>
    <definedName name="Z_D9E68341_C2F0_11D5_A6F7_00508B6540C5_.wvu.PrintArea_3">#REF!</definedName>
    <definedName name="Z_D9E68341_C2F0_11D5_A6F7_00508B6540C5_.wvu.PrintTitles" hidden="1">#REF!</definedName>
    <definedName name="Z_D9E68341_C2F0_11D5_A6F7_00508B6540C5_.wvu.PrintTitles_1">#REF!</definedName>
    <definedName name="Z_D9E68341_C2F0_11D5_A6F7_00508B6540C5_.wvu.PrintTitles_2">#REF!</definedName>
    <definedName name="Z_D9E68341_C2F0_11D5_A6F7_00508B6540C5_.wvu.PrintTitles_3">#REF!</definedName>
    <definedName name="Z_D9E68341_C2F0_11D5_A6F7_00508B6540C5_.wvu.Rows" hidden="1">#REF!</definedName>
    <definedName name="Z_D9E68341_C2F0_11D5_A6F7_00508B6540C5_.wvu.Rows_1">#REF!</definedName>
    <definedName name="Z_D9E68341_C2F0_11D5_A6F7_00508B6540C5_.wvu.Rows_2">#REF!</definedName>
    <definedName name="Z_D9E68341_C2F0_11D5_A6F7_00508B6540C5_.wvu.Rows_3">#REF!</definedName>
    <definedName name="Z_E4AF7CF1_C9D1_40EB_959A_D659D3638AC1_.wvu.Cols_1">([40]ф16!$D$1:$F$65536,[40]ф16!$H$1:$J$65536,[40]ф16!$L$1:$N$65536,[40]ф16!$P$1:$R$65536)</definedName>
    <definedName name="Z_E4AF7CF1_C9D1_40EB_959A_D659D3638AC1_.wvu.Cols_2">([2]ф17!$L$1:$Q$65536,[2]ф17!$U$1:$Z$65536,[2]ф17!$AD$1:$AI$65536,[2]ф17!$AM$1:$AR$65536)</definedName>
    <definedName name="Z_E4AF7CF1_C9D1_40EB_959A_D659D3638AC1_.wvu.Cols_3">([40]ф4!$E$1:$G$65536,[40]ф4!$I$1:$K$65536,[40]ф4!$M$1:$O$65536,[40]ф4!$Q$1:$S$65536)</definedName>
    <definedName name="Z_E4AF7CF1_C9D1_40EB_959A_D659D3638AC1_.wvu.Cols_4">([40]ф5!$E$1:$G$65536,[40]ф5!$I$1:$K$65536,[40]ф5!$M$1:$O$65536,[40]ф5!$Q$1:$S$65536,[40]ф5!$U$1:$EI$65536)</definedName>
    <definedName name="Z_E4AF7CF1_C9D1_40EB_959A_D659D3638AC1_.wvu.Cols_5">([40]ф6!$F$1:$H$65536,[40]ф6!$K$1:$M$65536,[40]ф6!$P$1:$R$65536,[40]ф6!$U$1:$W$65536)</definedName>
    <definedName name="Z_E4AF7CF1_C9D1_40EB_959A_D659D3638AC1_.wvu.Rows">([40]ф7!$A$14:$IV$16,[40]ф7!$A$18:$IV$20,[40]ф7!$A$22:$IV$24,[40]ф7!$A$26:$IV$28)</definedName>
    <definedName name="Z_E4AF7CF1_C9D1_40EB_959A_D659D3638AC1_.wvu.Rows_1">([40]ф8!$A$14:$IV$16,[40]ф8!$A$18:$IV$20,[40]ф8!$A$22:$IV$24,[40]ф8!$A$26:$IV$28)</definedName>
    <definedName name="Z_E4AF7CF1_C9D1_40EB_959A_D659D3638AC1_.wvu.Rows_2">([40]ф9!$A$13:$IV$15,[40]ф9!$A$17:$IV$19,[40]ф9!$A$21:$IV$23,[40]ф9!$A$25:$IV$27)</definedName>
    <definedName name="Z_E4AF7CF1_C9D1_40EB_959A_D659D3638AC1_.wvu.Rows_3">('[40]ф9(замена)'!$A$15:$IV$20,'[40]ф9(замена)'!$A$23:$IV$23,'[40]ф9(замена)'!$A$25:$IV$29,'[40]ф9(замена)'!$A$31:$IV$35,'[40]ф9(замена)'!$A$38:$IV$87,'[40]ф9(замена)'!$A$89:$IV$94,'[40]ф9(замена)'!$A$96:$IV$96,'[40]ф9(замена)'!$A$98:$IV$99,'[40]ф9(замена)'!$A$103:$IV$113,'[40]ф9(замена)'!$A$115:$IV$120,'[40]ф9(замена)'!$A$122:$IV$122,'[40]ф9(замена)'!$A$127:$IV$127,'[40]ф9(замена)'!$A$129:$IV$129,'[40]ф9(замена)'!$A$131:$IV$135,'[40]ф9(замена)'!$A$137:$IV$137,'[40]ф9(замена)'!$A$139:$IV$139,'[40]ф9(замена)'!$A$142:$IV$142,'[40]ф9(замена)'!$A$144:$IV$144,'[40]ф9(замена)'!$A$146:$IV$149,'[40]ф9(замена)'!$A$151:$IV$151,'[40]ф9(замена)'!$A$153:$IV$153,'[40]ф9(замена)'!$A$157:$IV$157,'[40]ф9(замена)'!$A$160:$IV$164,'[40]ф9(замена)'!$A$166:$IV$168,'[40]ф9(замена)'!$A$174:$IV$175)</definedName>
    <definedName name="Z_E59F2D98_9BEC_4028_B437_921C8204440C_.wvu.Cols">([40]ф16!$D$1:$F$65536,[40]ф16!$H$1:$J$65536,[40]ф16!$L$1:$N$65536,[40]ф16!$P$1:$R$65536)</definedName>
    <definedName name="А">#REF!</definedName>
    <definedName name="А1">#REF!</definedName>
    <definedName name="а10">P1_T21.2.2?Data,P2_T21.2.2?Data</definedName>
    <definedName name="а216_1">#REF!</definedName>
    <definedName name="а246_1">#REF!</definedName>
    <definedName name="а246_2">#REF!</definedName>
    <definedName name="а5">#REF!</definedName>
    <definedName name="а5_1">#REF!</definedName>
    <definedName name="а5_2">#REF!</definedName>
    <definedName name="а6">#REF!</definedName>
    <definedName name="а8">#REF!</definedName>
    <definedName name="а8_1">#REF!</definedName>
    <definedName name="а8_2">#REF!</definedName>
    <definedName name="а9">#REF!</definedName>
    <definedName name="а9_1">#REF!</definedName>
    <definedName name="а9_2">#REF!</definedName>
    <definedName name="ааа">#REF!</definedName>
    <definedName name="ааа_1">#REF!</definedName>
    <definedName name="ааа_2">#REF!</definedName>
    <definedName name="АктДан">[41]Период!$A$2</definedName>
    <definedName name="Аморт.">#REF!</definedName>
    <definedName name="анры1">'[3]11'!$F$49:$Q$49,'[3]11'!$F$50:$Q$50,'[3]11'!$F$51:$Q$51,'[3]11'!$F$52:$Q$52,'[3]11'!$F$53:$Q$53,'[3]11'!$F$54:$Q$54,'[3]11'!$F$56:$Q$56,'[3]11'!#REF!,'[3]11'!#REF!,'[3]11'!$F$81:$Q$81,'[3]11'!$F$9:$Q$11,[0]!P1_T11?Data</definedName>
    <definedName name="АП1">#REF!</definedName>
    <definedName name="апер" hidden="1">{"'Sheet1'!$A$1:$G$96","'Sheet1'!$A$1:$H$96"}</definedName>
    <definedName name="апер_1">{"'Sheet1'!$A$1:$G$96","'Sheet1'!$A$1:$H$96"}</definedName>
    <definedName name="апер_2">{"'Sheet1'!$A$1:$G$96","'Sheet1'!$A$1:$H$96"}</definedName>
    <definedName name="апер_3">{"'Sheet1'!$A$1:$G$96","'Sheet1'!$A$1:$H$96"}</definedName>
    <definedName name="апер_4">{"'Sheet1'!$A$1:$G$96","'Sheet1'!$A$1:$H$96"}</definedName>
    <definedName name="апер_5" hidden="1">{"'Sheet1'!$A$1:$G$96","'Sheet1'!$A$1:$H$96"}</definedName>
    <definedName name="апп12">#REF!,#REF!,#REF!,#REF!,#REF!,#REF!</definedName>
    <definedName name="аппрро">#REF!</definedName>
    <definedName name="апр" hidden="1">{#N/A,#N/A,TRUE,"Лист2"}</definedName>
    <definedName name="апр_1">{#N/A,#N/A,TRUE,"Лист2"}</definedName>
    <definedName name="апр_2">{#N/A,#N/A,TRUE,"Лист2"}</definedName>
    <definedName name="апр_3">{#N/A,#N/A,TRUE,"Лист2"}</definedName>
    <definedName name="апр_4">{#N/A,#N/A,TRUE,"Лист2"}</definedName>
    <definedName name="апр_5">{#N/A,#N/A,TRUE,"Лист2"}</definedName>
    <definedName name="апр_6">{#N/A,#N/A,TRUE,"Лист2"}</definedName>
    <definedName name="апр_7">{#N/A,#N/A,TRUE,"Лист2"}</definedName>
    <definedName name="апы15">'[3]9'!$D$10:$P$16,'[3]9'!$L$18:$P$18,'[3]9'!$L$20:$P$20,'[3]9'!$D$22:$P$22,'[3]9'!$D$24:$P$27,'[3]9'!#REF!,'[3]9'!$D$30:$P$30,'[3]9'!$L$33:$P$33,'[3]9'!$L$35:$P$35,'[3]9'!#REF!,'[3]9'!#REF!,'[3]9'!$D$8:$P$8</definedName>
    <definedName name="Б1">#REF!</definedName>
    <definedName name="_xlnm.Database">#REF!</definedName>
    <definedName name="БазовыйПериод">[42]Заголовок!$B$15</definedName>
    <definedName name="БС">[43]Справочники!$A$4:$A$6</definedName>
    <definedName name="бюджет" hidden="1">{#N/A,#N/A,TRUE,"Лист2"}</definedName>
    <definedName name="бюджет_1">{#N/A,#N/A,TRUE,"Лист2"}</definedName>
    <definedName name="бюджет_2">{#N/A,#N/A,TRUE,"Лист2"}</definedName>
    <definedName name="бюджет_3">{#N/A,#N/A,TRUE,"Лист2"}</definedName>
    <definedName name="бюджет_4">{#N/A,#N/A,TRUE,"Лист2"}</definedName>
    <definedName name="бюджет_5">{#N/A,#N/A,TRUE,"Лист2"}</definedName>
    <definedName name="бюджет_6">{#N/A,#N/A,TRUE,"Лист2"}</definedName>
    <definedName name="бюджет_7">{#N/A,#N/A,TRUE,"Лист2"}</definedName>
    <definedName name="бюджет_8">{#N/A,#N/A,TRUE,"Лист2"}</definedName>
    <definedName name="в2" hidden="1">{"'Sheet1'!$A$1:$G$96","'Sheet1'!$A$1:$H$96"}</definedName>
    <definedName name="в2_1">{"'Sheet1'!$A$1:$G$96","'Sheet1'!$A$1:$H$96"}</definedName>
    <definedName name="в2_2">{"'Sheet1'!$A$1:$G$96","'Sheet1'!$A$1:$H$96"}</definedName>
    <definedName name="в2_3">{"'Sheet1'!$A$1:$G$96","'Sheet1'!$A$1:$H$96"}</definedName>
    <definedName name="в2_4">{"'Sheet1'!$A$1:$G$96","'Sheet1'!$A$1:$H$96"}</definedName>
    <definedName name="в2_5" hidden="1">{"'Sheet1'!$A$1:$G$96","'Sheet1'!$A$1:$H$96"}</definedName>
    <definedName name="в23ё">#N/A</definedName>
    <definedName name="в23ё_1">#N/A</definedName>
    <definedName name="в23ё_2">#N/A</definedName>
    <definedName name="в23ё_3">#N/A</definedName>
    <definedName name="в23ё_4">#N/A</definedName>
    <definedName name="в23ё_5">#N/A</definedName>
    <definedName name="в5">#REF!</definedName>
    <definedName name="в5_1">#REF!</definedName>
    <definedName name="в5_2">#REF!</definedName>
    <definedName name="ва">[6]REESTR_MO!#REF!</definedName>
    <definedName name="ва_1">{"'Sheet1'!$A$1:$G$96","'Sheet1'!$A$1:$H$96"}</definedName>
    <definedName name="ва_2">{"'Sheet1'!$A$1:$G$96","'Sheet1'!$A$1:$H$96"}</definedName>
    <definedName name="ва_3">{"'Sheet1'!$A$1:$G$96","'Sheet1'!$A$1:$H$96"}</definedName>
    <definedName name="ва_4">{"'Sheet1'!$A$1:$G$96","'Sheet1'!$A$1:$H$96"}</definedName>
    <definedName name="ва_5" hidden="1">{"'Sheet1'!$A$1:$G$96","'Sheet1'!$A$1:$H$96"}</definedName>
    <definedName name="вап3" hidden="1">{"'Sheet1'!$A$1:$G$96","'Sheet1'!$A$1:$H$96"}</definedName>
    <definedName name="вап3_1">{"'Sheet1'!$A$1:$G$96","'Sheet1'!$A$1:$H$96"}</definedName>
    <definedName name="вап3_2">{"'Sheet1'!$A$1:$G$96","'Sheet1'!$A$1:$H$96"}</definedName>
    <definedName name="вап3_3">{"'Sheet1'!$A$1:$G$96","'Sheet1'!$A$1:$H$96"}</definedName>
    <definedName name="вап3_4">{"'Sheet1'!$A$1:$G$96","'Sheet1'!$A$1:$H$96"}</definedName>
    <definedName name="вап3_5" hidden="1">{"'Sheet1'!$A$1:$G$96","'Sheet1'!$A$1:$H$96"}</definedName>
    <definedName name="вапв">P1_T2.1?Protection</definedName>
    <definedName name="вар4">'[3]9'!$D$24:$P$27,'[3]9'!#REF!</definedName>
    <definedName name="вв">#N/A</definedName>
    <definedName name="вв_1">#N/A</definedName>
    <definedName name="вв_2">#N/A</definedName>
    <definedName name="вв_3">#N/A</definedName>
    <definedName name="вв_4">#N/A</definedName>
    <definedName name="вв_5">#N/A</definedName>
    <definedName name="ВВВВВВВВ" hidden="1">#REF!,#REF!,#REF!</definedName>
    <definedName name="вкупеывкнпыверн">#REF!</definedName>
    <definedName name="ВО">'[3]11'!$F$49:$Q$49,'[3]11'!$F$50:$Q$50,'[3]11'!$F$51:$Q$51,'[3]11'!$F$52:$Q$52,'[3]11'!$F$53:$Q$53,'[3]11'!$F$54:$Q$54,'[3]11'!$F$56:$Q$56,'[3]11'!#REF!,'[3]11'!#REF!,'[3]11'!$F$81:$Q$81,'[3]11'!$F$9:$Q$11,[0]!P1_T11?Data</definedName>
    <definedName name="впрп">'[27]Ф-2 (для АО-энерго)'!$C$5:$D$5,'[27]Ф-2 (для АО-энерго)'!$C$52:$C$57,'[27]Ф-2 (для АО-энерго)'!$D$57:$G$57,P1_SCOPE_F2_PRT,P2_SCOPE_F2_PRT</definedName>
    <definedName name="вр4">#REF!,#REF!</definedName>
    <definedName name="ВЫ1" hidden="1">#REF!</definedName>
    <definedName name="ВЫ2" hidden="1">#REF!</definedName>
    <definedName name="г">'[3]11'!#REF!,'[3]11'!$A$41:$Q$41</definedName>
    <definedName name="г_1">'[3]11'!#REF!,'[3]11'!$A$41:$Q$41</definedName>
    <definedName name="г_2">'[3]11'!#REF!,'[3]11'!$A$41:$Q$41</definedName>
    <definedName name="г_3">'[3]11'!#REF!,'[3]11'!$A$41:$Q$41</definedName>
    <definedName name="г_4">'[3]11'!#REF!,'[3]11'!$A$41:$Q$41</definedName>
    <definedName name="г_5">'[3]11'!#REF!,'[3]11'!$A$41:$Q$41</definedName>
    <definedName name="год" hidden="1">{#N/A,#N/A,TRUE,"Лист2"}</definedName>
    <definedName name="год_1">{#N/A,#N/A,TRUE,"Лист2"}</definedName>
    <definedName name="год_2">{#N/A,#N/A,TRUE,"Лист2"}</definedName>
    <definedName name="год_3">{#N/A,#N/A,TRUE,"Лист2"}</definedName>
    <definedName name="год_4">{#N/A,#N/A,TRUE,"Лист2"}</definedName>
    <definedName name="год_5">{#N/A,#N/A,TRUE,"Лист2"}</definedName>
    <definedName name="год_6">{#N/A,#N/A,TRUE,"Лист2"}</definedName>
    <definedName name="год_7">{#N/A,#N/A,TRUE,"Лист2"}</definedName>
    <definedName name="Год_отчета">2004</definedName>
    <definedName name="график" hidden="1">{#N/A,#N/A,TRUE,"Лист2"}</definedName>
    <definedName name="график_1">{#N/A,#N/A,TRUE,"Лист2"}</definedName>
    <definedName name="график_2">{#N/A,#N/A,TRUE,"Лист2"}</definedName>
    <definedName name="график_3">{#N/A,#N/A,TRUE,"Лист2"}</definedName>
    <definedName name="график_4">{#N/A,#N/A,TRUE,"Лист2"}</definedName>
    <definedName name="график_5">{#N/A,#N/A,TRUE,"Лист2"}</definedName>
    <definedName name="график_6">{#N/A,#N/A,TRUE,"Лист2"}</definedName>
    <definedName name="график_7">{#N/A,#N/A,TRUE,"Лист2"}</definedName>
    <definedName name="график_8">{#N/A,#N/A,TRUE,"Лист2"}</definedName>
    <definedName name="д">#REF!</definedName>
    <definedName name="д_1">#REF!</definedName>
    <definedName name="д_2">#REF!</definedName>
    <definedName name="д2">#REF!</definedName>
    <definedName name="д2_1">#REF!</definedName>
    <definedName name="д2_2">#REF!</definedName>
    <definedName name="д6">#REF!</definedName>
    <definedName name="д6_1">#REF!</definedName>
    <definedName name="д6_2">#REF!</definedName>
    <definedName name="два">#N/A</definedName>
    <definedName name="два_1">#N/A</definedName>
    <definedName name="два_2">#N/A</definedName>
    <definedName name="два_3">#N/A</definedName>
    <definedName name="два_4">#N/A</definedName>
    <definedName name="два_5">#N/A</definedName>
    <definedName name="движение" hidden="1">{#N/A,#N/A,TRUE,"Лист2"}</definedName>
    <definedName name="движение_1">{#N/A,#N/A,TRUE,"Лист2"}</definedName>
    <definedName name="движение_2">{#N/A,#N/A,TRUE,"Лист2"}</definedName>
    <definedName name="движение_3">{#N/A,#N/A,TRUE,"Лист2"}</definedName>
    <definedName name="движение_4">{#N/A,#N/A,TRUE,"Лист2"}</definedName>
    <definedName name="движение_5">{#N/A,#N/A,TRUE,"Лист2"}</definedName>
    <definedName name="движение_6">{#N/A,#N/A,TRUE,"Лист2"}</definedName>
    <definedName name="движение_7">{#N/A,#N/A,TRUE,"Лист2"}</definedName>
    <definedName name="движение_8">{#N/A,#N/A,TRUE,"Лист2"}</definedName>
    <definedName name="Детали_28">#REF!</definedName>
    <definedName name="Детали_28_1">#REF!</definedName>
    <definedName name="Детали_28_2">#REF!</definedName>
    <definedName name="Детали_28_3">#REF!</definedName>
    <definedName name="Детали_28_3_1">#REF!</definedName>
    <definedName name="Детали_28_3_2">#REF!</definedName>
    <definedName name="Детали_28_3_3">#REF!</definedName>
    <definedName name="Детали_28_3_4">#REF!</definedName>
    <definedName name="Детали_28_3_5">#REF!</definedName>
    <definedName name="Детали_28_4">#REF!</definedName>
    <definedName name="Детали_28_5">#REF!</definedName>
    <definedName name="ДК" hidden="1">{"'Sheet1'!$A$1:$G$96","'Sheet1'!$A$1:$H$96"}</definedName>
    <definedName name="ДК_1">{"'Sheet1'!$A$1:$G$96","'Sheet1'!$A$1:$H$96"}</definedName>
    <definedName name="ДК_2">{"'Sheet1'!$A$1:$G$96","'Sheet1'!$A$1:$H$96"}</definedName>
    <definedName name="ДК_3">{"'Sheet1'!$A$1:$G$96","'Sheet1'!$A$1:$H$96"}</definedName>
    <definedName name="ДК_4">{"'Sheet1'!$A$1:$G$96","'Sheet1'!$A$1:$H$96"}</definedName>
    <definedName name="ДК_5" hidden="1">{"'Sheet1'!$A$1:$G$96","'Sheet1'!$A$1:$H$96"}</definedName>
    <definedName name="дл">#REF!</definedName>
    <definedName name="документ10" hidden="1">{"'Sheet1'!$A$1:$G$96","'Sheet1'!$A$1:$H$96"}</definedName>
    <definedName name="документ10_1">{"'Sheet1'!$A$1:$G$96","'Sheet1'!$A$1:$H$96"}</definedName>
    <definedName name="документ10_2">{"'Sheet1'!$A$1:$G$96","'Sheet1'!$A$1:$H$96"}</definedName>
    <definedName name="документ10_3">{"'Sheet1'!$A$1:$G$96","'Sheet1'!$A$1:$H$96"}</definedName>
    <definedName name="документ10_4">{"'Sheet1'!$A$1:$G$96","'Sheet1'!$A$1:$H$96"}</definedName>
    <definedName name="документ10_5" hidden="1">{"'Sheet1'!$A$1:$G$96","'Sheet1'!$A$1:$H$96"}</definedName>
    <definedName name="ДОХОД">#REF!</definedName>
    <definedName name="ДОХОД_1">#REF!</definedName>
    <definedName name="ДОХОД_2">#REF!</definedName>
    <definedName name="ДРУГОЕ">[44]Справочники!$A$26:$A$28</definedName>
    <definedName name="е297л12">'[3]29'!$M$60:$X$60,'[3]29'!$M$66:$X$66,'[3]29'!$M$72:$X$72,P1_T29?L10</definedName>
    <definedName name="е5">#REF!</definedName>
    <definedName name="е5_1">#REF!</definedName>
    <definedName name="е5_2">#REF!</definedName>
    <definedName name="енг">#REF!</definedName>
    <definedName name="ЕСН">0.366</definedName>
    <definedName name="ж4">#REF!</definedName>
    <definedName name="ж4_1">#REF!</definedName>
    <definedName name="ж4_2">#REF!</definedName>
    <definedName name="з">P1_T19.2?Data,P2_T19.2?Data</definedName>
    <definedName name="_xlnm.Print_Titles" localSheetId="3">'№ 4 ИП ТС'!$A:$B,'№ 4 ИП ТС'!$4:$16</definedName>
    <definedName name="_xlnm.Print_Titles" localSheetId="1">'№2 ИП ТС'!$A:$C,'№2 ИП ТС'!$5:$15</definedName>
    <definedName name="_xlnm.Print_Titles" localSheetId="4">'№5 ИП-ТС'!$A:$C,'№5 ИП-ТС'!$4:$13</definedName>
    <definedName name="_xlnm.Print_Titles">'[20]31.08.2004'!$A$1:$IV$1</definedName>
    <definedName name="ЗП1">[45]Лист13!$A$2</definedName>
    <definedName name="ЗП2">[45]Лист13!$B$2</definedName>
    <definedName name="ЗП3">[45]Лист13!$C$2</definedName>
    <definedName name="ЗП4">[45]Лист13!$D$2</definedName>
    <definedName name="зпл">#N/A</definedName>
    <definedName name="зпл_1">#N/A</definedName>
    <definedName name="зпл_2">#N/A</definedName>
    <definedName name="зпл_3">#N/A</definedName>
    <definedName name="зпл_4">#N/A</definedName>
    <definedName name="зпл_5">#N/A</definedName>
    <definedName name="зщ" hidden="1">{"'Sheet1'!$A$1:$G$96","'Sheet1'!$A$1:$H$96"}</definedName>
    <definedName name="зщ_1">{"'Sheet1'!$A$1:$G$96","'Sheet1'!$A$1:$H$96"}</definedName>
    <definedName name="зщ_2">{"'Sheet1'!$A$1:$G$96","'Sheet1'!$A$1:$H$96"}</definedName>
    <definedName name="зщ_3">{"'Sheet1'!$A$1:$G$96","'Sheet1'!$A$1:$H$96"}</definedName>
    <definedName name="зщ_4">{"'Sheet1'!$A$1:$G$96","'Sheet1'!$A$1:$H$96"}</definedName>
    <definedName name="зщ_5" hidden="1">{"'Sheet1'!$A$1:$G$96","'Sheet1'!$A$1:$H$96"}</definedName>
    <definedName name="и36">#REF!</definedName>
    <definedName name="и36_1">#REF!</definedName>
    <definedName name="и36_2">#REF!</definedName>
    <definedName name="имяA4">#REF!</definedName>
    <definedName name="инфляция">1</definedName>
    <definedName name="ит6" hidden="1">{"'Sheet1'!$A$1:$G$96","'Sheet1'!$A$1:$H$96"}</definedName>
    <definedName name="ит6_1">{"'Sheet1'!$A$1:$G$96","'Sheet1'!$A$1:$H$96"}</definedName>
    <definedName name="ит6_2">{"'Sheet1'!$A$1:$G$96","'Sheet1'!$A$1:$H$96"}</definedName>
    <definedName name="ит6_3">{"'Sheet1'!$A$1:$G$96","'Sheet1'!$A$1:$H$96"}</definedName>
    <definedName name="ит6_4">{"'Sheet1'!$A$1:$G$96","'Sheet1'!$A$1:$H$96"}</definedName>
    <definedName name="ит6_5" hidden="1">{"'Sheet1'!$A$1:$G$96","'Sheet1'!$A$1:$H$96"}</definedName>
    <definedName name="июль" hidden="1">{#N/A,#N/A,TRUE,"Лист2"}</definedName>
    <definedName name="июль_1">{#N/A,#N/A,TRUE,"Лист2"}</definedName>
    <definedName name="июль_2">{#N/A,#N/A,TRUE,"Лист2"}</definedName>
    <definedName name="июль_3">{#N/A,#N/A,TRUE,"Лист2"}</definedName>
    <definedName name="июль_4">{#N/A,#N/A,TRUE,"Лист2"}</definedName>
    <definedName name="июль_5">{#N/A,#N/A,TRUE,"Лист2"}</definedName>
    <definedName name="июль_6">{#N/A,#N/A,TRUE,"Лист2"}</definedName>
    <definedName name="июль_7">{#N/A,#N/A,TRUE,"Лист2"}</definedName>
    <definedName name="июль_8">{#N/A,#N/A,TRUE,"Лист2"}</definedName>
    <definedName name="й" hidden="1">{"'Sheet1'!$A$1:$G$96","'Sheet1'!$A$1:$H$96"}</definedName>
    <definedName name="й_1">{"'Sheet1'!$A$1:$G$96","'Sheet1'!$A$1:$H$96"}</definedName>
    <definedName name="й_2">{"'Sheet1'!$A$1:$G$96","'Sheet1'!$A$1:$H$96"}</definedName>
    <definedName name="й_3">{"'Sheet1'!$A$1:$G$96","'Sheet1'!$A$1:$H$96"}</definedName>
    <definedName name="й_4">{"'Sheet1'!$A$1:$G$96","'Sheet1'!$A$1:$H$96"}</definedName>
    <definedName name="й_5" hidden="1">{"'Sheet1'!$A$1:$G$96","'Sheet1'!$A$1:$H$96"}</definedName>
    <definedName name="й7">#REF!</definedName>
    <definedName name="й7_1">#REF!</definedName>
    <definedName name="й7_2">#REF!</definedName>
    <definedName name="й8">#REF!</definedName>
    <definedName name="й8_1">#REF!</definedName>
    <definedName name="й8_2">#REF!</definedName>
    <definedName name="йй">#N/A</definedName>
    <definedName name="йй_1">#N/A</definedName>
    <definedName name="йй_2">#N/A</definedName>
    <definedName name="йй_3">#N/A</definedName>
    <definedName name="йй_4">#N/A</definedName>
    <definedName name="йй_5">#N/A</definedName>
    <definedName name="К1" hidden="1">#REF!</definedName>
    <definedName name="ке">#N/A</definedName>
    <definedName name="ке_1">#N/A</definedName>
    <definedName name="ке_2">#N/A</definedName>
    <definedName name="ке_3">#N/A</definedName>
    <definedName name="ке_4">#N/A</definedName>
    <definedName name="ке_5">#N/A</definedName>
    <definedName name="Конец">12</definedName>
    <definedName name="котельная">#REF!</definedName>
    <definedName name="котельная_1">#REF!</definedName>
    <definedName name="котельная_2">#REF!</definedName>
    <definedName name="КР" hidden="1">{"'Sheet1'!$A$1:$G$96","'Sheet1'!$A$1:$H$96"}</definedName>
    <definedName name="КР_1">{"'Sheet1'!$A$1:$G$96","'Sheet1'!$A$1:$H$96"}</definedName>
    <definedName name="КР_2">{"'Sheet1'!$A$1:$G$96","'Sheet1'!$A$1:$H$96"}</definedName>
    <definedName name="КР_3">{"'Sheet1'!$A$1:$G$96","'Sheet1'!$A$1:$H$96"}</definedName>
    <definedName name="КР_4">{"'Sheet1'!$A$1:$G$96","'Sheet1'!$A$1:$H$96"}</definedName>
    <definedName name="КР_5" hidden="1">{"'Sheet1'!$A$1:$G$96","'Sheet1'!$A$1:$H$96"}</definedName>
    <definedName name="КУЕАЦУЕЦУКЕЙФ">'[1]План поставок'!#REF!</definedName>
    <definedName name="Л">#REF!</definedName>
    <definedName name="Л_1">#REF!</definedName>
    <definedName name="Л_2">#REF!</definedName>
    <definedName name="л_3">'[3]11'!$F$49:$Q$49,'[3]11'!$F$50:$Q$50,'[3]11'!$F$51:$Q$51,'[3]11'!$F$52:$Q$52,'[3]11'!$F$53:$Q$53,'[3]11'!$F$54:$Q$54,'[3]11'!$F$56:$Q$56,'[3]11'!#REF!,'[3]11'!#REF!,'[3]11'!$F$81:$Q$81,'[3]11'!$F$9:$Q$11,P1_T11?Data</definedName>
    <definedName name="л_4">'[3]11'!$F$49:$Q$49,'[3]11'!$F$50:$Q$50,'[3]11'!$F$51:$Q$51,'[3]11'!$F$52:$Q$52,'[3]11'!$F$53:$Q$53,'[3]11'!$F$54:$Q$54,'[3]11'!$F$56:$Q$56,'[3]11'!#REF!,'[3]11'!#REF!,'[3]11'!$F$81:$Q$81,'[3]11'!$F$9:$Q$11,P1_T11?Data</definedName>
    <definedName name="л_5">'[3]11'!$F$49:$Q$49,'[3]11'!$F$50:$Q$50,'[3]11'!$F$51:$Q$51,'[3]11'!$F$52:$Q$52,'[3]11'!$F$53:$Q$53,'[3]11'!$F$54:$Q$54,'[3]11'!$F$56:$Q$56,'[3]11'!#REF!,'[3]11'!#REF!,'[3]11'!$F$81:$Q$81,'[3]11'!$F$9:$Q$11,P1_T11?Data</definedName>
    <definedName name="лист" hidden="1">{#N/A,#N/A,TRUE,"Лист2"}</definedName>
    <definedName name="лист_1">{#N/A,#N/A,TRUE,"Лист2"}</definedName>
    <definedName name="лист_2">{#N/A,#N/A,TRUE,"Лист2"}</definedName>
    <definedName name="лист_3">{#N/A,#N/A,TRUE,"Лист2"}</definedName>
    <definedName name="лист_4">{#N/A,#N/A,TRUE,"Лист2"}</definedName>
    <definedName name="лист_5">{#N/A,#N/A,TRUE,"Лист2"}</definedName>
    <definedName name="лист_6">{#N/A,#N/A,TRUE,"Лист2"}</definedName>
    <definedName name="лист_7">{#N/A,#N/A,TRUE,"Лист2"}</definedName>
    <definedName name="лист_8">{#N/A,#N/A,TRUE,"Лист2"}</definedName>
    <definedName name="ллл" hidden="1">{"'Sheet1'!$A$1:$G$96","'Sheet1'!$A$1:$H$96"}</definedName>
    <definedName name="ллл_1">{"'Sheet1'!$A$1:$G$96","'Sheet1'!$A$1:$H$96"}</definedName>
    <definedName name="ллл_2">{"'Sheet1'!$A$1:$G$96","'Sheet1'!$A$1:$H$96"}</definedName>
    <definedName name="ллл_3">{"'Sheet1'!$A$1:$G$96","'Sheet1'!$A$1:$H$96"}</definedName>
    <definedName name="ллл_4">{"'Sheet1'!$A$1:$G$96","'Sheet1'!$A$1:$H$96"}</definedName>
    <definedName name="ллл_5" hidden="1">{"'Sheet1'!$A$1:$G$96","'Sheet1'!$A$1:$H$96"}</definedName>
    <definedName name="лоло" hidden="1">{"'Sheet1'!$A$1:$G$96","'Sheet1'!$A$1:$H$96"}</definedName>
    <definedName name="лоло_1">{"'Sheet1'!$A$1:$G$96","'Sheet1'!$A$1:$H$96"}</definedName>
    <definedName name="лоло_2">{"'Sheet1'!$A$1:$G$96","'Sheet1'!$A$1:$H$96"}</definedName>
    <definedName name="лоло_3">{"'Sheet1'!$A$1:$G$96","'Sheet1'!$A$1:$H$96"}</definedName>
    <definedName name="лоло_4">{"'Sheet1'!$A$1:$G$96","'Sheet1'!$A$1:$H$96"}</definedName>
    <definedName name="лоло_5" hidden="1">{"'Sheet1'!$A$1:$G$96","'Sheet1'!$A$1:$H$96"}</definedName>
    <definedName name="Ля" hidden="1">{"'Sheet1'!$A$1:$G$96","'Sheet1'!$A$1:$H$96"}</definedName>
    <definedName name="Ля_1">{"'Sheet1'!$A$1:$G$96","'Sheet1'!$A$1:$H$96"}</definedName>
    <definedName name="Ля_2">{"'Sheet1'!$A$1:$G$96","'Sheet1'!$A$1:$H$96"}</definedName>
    <definedName name="Ля_3">{"'Sheet1'!$A$1:$G$96","'Sheet1'!$A$1:$H$96"}</definedName>
    <definedName name="Ля_4">{"'Sheet1'!$A$1:$G$96","'Sheet1'!$A$1:$H$96"}</definedName>
    <definedName name="Ля_5" hidden="1">{"'Sheet1'!$A$1:$G$96","'Sheet1'!$A$1:$H$96"}</definedName>
    <definedName name="март2" hidden="1">{#N/A,#N/A,TRUE,"Лист2"}</definedName>
    <definedName name="март2_1">{#N/A,#N/A,TRUE,"Лист2"}</definedName>
    <definedName name="март2_2">{#N/A,#N/A,TRUE,"Лист2"}</definedName>
    <definedName name="март2_3">{#N/A,#N/A,TRUE,"Лист2"}</definedName>
    <definedName name="март2_4">{#N/A,#N/A,TRUE,"Лист2"}</definedName>
    <definedName name="март2_5">{#N/A,#N/A,TRUE,"Лист2"}</definedName>
    <definedName name="март2_6">{#N/A,#N/A,TRUE,"Лист2"}</definedName>
    <definedName name="март2_7">{#N/A,#N/A,TRUE,"Лист2"}</definedName>
    <definedName name="мым">#N/A</definedName>
    <definedName name="мым_1">#N/A</definedName>
    <definedName name="мым_2">#N/A</definedName>
    <definedName name="мым_3">#N/A</definedName>
    <definedName name="мым_4">#N/A</definedName>
    <definedName name="мым_5">#N/A</definedName>
    <definedName name="Н5">[46]Данные!$I$7</definedName>
    <definedName name="название">#REF!</definedName>
    <definedName name="налоги" hidden="1">{"'Sheet1'!$A$1:$G$96","'Sheet1'!$A$1:$H$96"}</definedName>
    <definedName name="налоги_1">{"'Sheet1'!$A$1:$G$96","'Sheet1'!$A$1:$H$96"}</definedName>
    <definedName name="налоги_2">{"'Sheet1'!$A$1:$G$96","'Sheet1'!$A$1:$H$96"}</definedName>
    <definedName name="налоги_3">{"'Sheet1'!$A$1:$G$96","'Sheet1'!$A$1:$H$96"}</definedName>
    <definedName name="налоги_4">{"'Sheet1'!$A$1:$G$96","'Sheet1'!$A$1:$H$96"}</definedName>
    <definedName name="налоги_5" hidden="1">{"'Sheet1'!$A$1:$G$96","'Sheet1'!$A$1:$H$96"}</definedName>
    <definedName name="налоги2" hidden="1">{"'Sheet1'!$A$1:$G$96","'Sheet1'!$A$1:$H$96"}</definedName>
    <definedName name="налоги2_1">{"'Sheet1'!$A$1:$G$96","'Sheet1'!$A$1:$H$96"}</definedName>
    <definedName name="налоги2_2">{"'Sheet1'!$A$1:$G$96","'Sheet1'!$A$1:$H$96"}</definedName>
    <definedName name="налоги2_3">{"'Sheet1'!$A$1:$G$96","'Sheet1'!$A$1:$H$96"}</definedName>
    <definedName name="налоги2_4">{"'Sheet1'!$A$1:$G$96","'Sheet1'!$A$1:$H$96"}</definedName>
    <definedName name="налоги2_5" hidden="1">{"'Sheet1'!$A$1:$G$96","'Sheet1'!$A$1:$H$96"}</definedName>
    <definedName name="Начало">1</definedName>
    <definedName name="НВидРасч">[47]Настройка!$A$7</definedName>
    <definedName name="НВидСч">[47]Настройка!$A$10</definedName>
    <definedName name="НДС">#REF!</definedName>
    <definedName name="ни" hidden="1">{#N/A,#N/A,TRUE,"Лист2"}</definedName>
    <definedName name="ни_1">{#N/A,#N/A,TRUE,"Лист2"}</definedName>
    <definedName name="ни_2">{#N/A,#N/A,TRUE,"Лист2"}</definedName>
    <definedName name="ни_3">{#N/A,#N/A,TRUE,"Лист2"}</definedName>
    <definedName name="ни_4">{#N/A,#N/A,TRUE,"Лист2"}</definedName>
    <definedName name="ни_5">{#N/A,#N/A,TRUE,"Лист2"}</definedName>
    <definedName name="ни_6">{#N/A,#N/A,TRUE,"Лист2"}</definedName>
    <definedName name="ни_7">{#N/A,#N/A,TRUE,"Лист2"}</definedName>
    <definedName name="НКГВС2">[47]Настройка!$A$19</definedName>
    <definedName name="НКГВС3">[47]Настройка!$A$24</definedName>
    <definedName name="НКолДек">[47]Настройка!$D$8</definedName>
    <definedName name="НКОт2">[47]Настройка!$A$17</definedName>
    <definedName name="НКОт3">[47]Настройка!$A$22</definedName>
    <definedName name="новое">#REF!</definedName>
    <definedName name="новое_1">{"'Sheet1'!$A$1:$G$96","'Sheet1'!$A$1:$H$96"}</definedName>
    <definedName name="новое_2">#REF!</definedName>
    <definedName name="новое_3">{"'Sheet1'!$A$1:$G$96","'Sheet1'!$A$1:$H$96"}</definedName>
    <definedName name="новое_4">#REF!</definedName>
    <definedName name="новое_5">{"'Sheet1'!$A$1:$G$96","'Sheet1'!$A$1:$H$96"}</definedName>
    <definedName name="новое_6">#REF!</definedName>
    <definedName name="новое_7">{"'Sheet1'!$A$1:$G$96","'Sheet1'!$A$1:$H$96"}</definedName>
    <definedName name="НП">[48]Исходные!$H$5</definedName>
    <definedName name="о">'[3]11'!$F$49:$Q$49,'[3]11'!$F$50:$Q$50,'[3]11'!$F$51:$Q$51,'[3]11'!$F$52:$Q$52,'[3]11'!$F$53:$Q$53,'[3]11'!$F$54:$Q$54,'[3]11'!$F$56:$Q$56,'[3]11'!#REF!,'[3]11'!#REF!,'[3]11'!$F$81:$Q$81,'[3]11'!$F$9:$Q$11,[0]!P1_T11?Data</definedName>
    <definedName name="о_1">'[3]11'!$F$49:$Q$49,'[3]11'!$F$50:$Q$50,'[3]11'!$F$51:$Q$51,'[3]11'!$F$52:$Q$52,'[3]11'!$F$53:$Q$53,'[3]11'!$F$54:$Q$54,'[3]11'!$F$56:$Q$56,'[3]11'!#REF!,'[3]11'!#REF!,'[3]11'!$F$81:$Q$81,'[3]11'!$F$9:$Q$11,P1_T11?Data</definedName>
    <definedName name="о_2">'[3]11'!$F$49:$Q$49,'[3]11'!$F$50:$Q$50,'[3]11'!$F$51:$Q$51,'[3]11'!$F$52:$Q$52,'[3]11'!$F$53:$Q$53,'[3]11'!$F$54:$Q$54,'[3]11'!$F$56:$Q$56,'[3]11'!#REF!,'[3]11'!#REF!,'[3]11'!$F$81:$Q$81,'[3]11'!$F$9:$Q$11,P1_T11?Data</definedName>
    <definedName name="о_3">'[3]11'!$F$49:$Q$49,'[3]11'!$F$50:$Q$50,'[3]11'!$F$51:$Q$51,'[3]11'!$F$52:$Q$52,'[3]11'!$F$53:$Q$53,'[3]11'!$F$54:$Q$54,'[3]11'!$F$56:$Q$56,'[3]11'!#REF!,'[3]11'!#REF!,'[3]11'!$F$81:$Q$81,'[3]11'!$F$9:$Q$11,P1_T11?Data</definedName>
    <definedName name="о_4">'[3]11'!$F$49:$Q$49,'[3]11'!$F$50:$Q$50,'[3]11'!$F$51:$Q$51,'[3]11'!$F$52:$Q$52,'[3]11'!$F$53:$Q$53,'[3]11'!$F$54:$Q$54,'[3]11'!$F$56:$Q$56,'[3]11'!#REF!,'[3]11'!#REF!,'[3]11'!$F$81:$Q$81,'[3]11'!$F$9:$Q$11,P1_T11?Data</definedName>
    <definedName name="о_5">'[3]11'!$F$49:$Q$49,'[3]11'!$F$50:$Q$50,'[3]11'!$F$51:$Q$51,'[3]11'!$F$52:$Q$52,'[3]11'!$F$53:$Q$53,'[3]11'!$F$54:$Q$54,'[3]11'!$F$56:$Q$56,'[3]11'!#REF!,'[3]11'!#REF!,'[3]11'!$F$81:$Q$81,'[3]11'!$F$9:$Q$11,P1_T11?Data</definedName>
    <definedName name="о4">#REF!</definedName>
    <definedName name="о4_1">#REF!</definedName>
    <definedName name="о4_2">#REF!</definedName>
    <definedName name="_xlnm.Print_Area" localSheetId="0">'№1 ИП-ТС'!$A$1:$B$24</definedName>
    <definedName name="_xlnm.Print_Area" localSheetId="1">'№2 ИП ТС'!$A$1:$AU$96</definedName>
    <definedName name="_xlnm.Print_Area" localSheetId="2">'№3 ИП-ТС'!$A$1:$R$27</definedName>
    <definedName name="_xlnm.Print_Area" localSheetId="4">'№5 ИП-ТС'!$A$1:$Y$159</definedName>
    <definedName name="ОбластьДанных">#REF!</definedName>
    <definedName name="ОбластьДанных_1">#REF!</definedName>
    <definedName name="ОбластьДанных_2">#REF!</definedName>
    <definedName name="окт." hidden="1">{"'Sheet1'!$A$1:$G$96","'Sheet1'!$A$1:$H$96"}</definedName>
    <definedName name="окт._1">{"'Sheet1'!$A$1:$G$96","'Sheet1'!$A$1:$H$96"}</definedName>
    <definedName name="окт._2">{"'Sheet1'!$A$1:$G$96","'Sheet1'!$A$1:$H$96"}</definedName>
    <definedName name="окт._3">{"'Sheet1'!$A$1:$G$96","'Sheet1'!$A$1:$H$96"}</definedName>
    <definedName name="окт._4">{"'Sheet1'!$A$1:$G$96","'Sheet1'!$A$1:$H$96"}</definedName>
    <definedName name="окт._5" hidden="1">{"'Sheet1'!$A$1:$G$96","'Sheet1'!$A$1:$H$96"}</definedName>
    <definedName name="ол" hidden="1">{#N/A,#N/A,TRUE,"Лист2"}</definedName>
    <definedName name="ол_1">{#N/A,#N/A,TRUE,"Лист2"}</definedName>
    <definedName name="ол_2">{#N/A,#N/A,TRUE,"Лист2"}</definedName>
    <definedName name="ол_3">{#N/A,#N/A,TRUE,"Лист2"}</definedName>
    <definedName name="ол_4">{#N/A,#N/A,TRUE,"Лист2"}</definedName>
    <definedName name="ол_5">{#N/A,#N/A,TRUE,"Лист2"}</definedName>
    <definedName name="ол_6">{#N/A,#N/A,TRUE,"Лист2"}</definedName>
    <definedName name="ол_7">{#N/A,#N/A,TRUE,"Лист2"}</definedName>
    <definedName name="ол_8">{#N/A,#N/A,TRUE,"Лист2"}</definedName>
    <definedName name="ооо" hidden="1">{"'Sheet1'!$A$1:$G$96","'Sheet1'!$A$1:$H$96"}</definedName>
    <definedName name="ооо_1">{"'Sheet1'!$A$1:$G$96","'Sheet1'!$A$1:$H$96"}</definedName>
    <definedName name="ооо_2">{"'Sheet1'!$A$1:$G$96","'Sheet1'!$A$1:$H$96"}</definedName>
    <definedName name="ооо_3">{"'Sheet1'!$A$1:$G$96","'Sheet1'!$A$1:$H$96"}</definedName>
    <definedName name="ооо_4">{"'Sheet1'!$A$1:$G$96","'Sheet1'!$A$1:$H$96"}</definedName>
    <definedName name="ооо_5" hidden="1">{"'Sheet1'!$A$1:$G$96","'Sheet1'!$A$1:$H$96"}</definedName>
    <definedName name="опл">#N/A</definedName>
    <definedName name="опл_1">#N/A</definedName>
    <definedName name="опл_2">#N/A</definedName>
    <definedName name="опл_3">#N/A</definedName>
    <definedName name="опл_4">#N/A</definedName>
    <definedName name="опл_5">#N/A</definedName>
    <definedName name="ОС17">'[3]11'!$F$49:$Q$49,'[3]11'!$F$50:$Q$50,'[3]11'!$F$51:$Q$51,'[3]11'!$F$52:$Q$52,'[3]11'!$F$53:$Q$53,'[3]11'!$F$54:$Q$54,'[3]11'!$F$56:$Q$56,'[3]11'!#REF!,'[3]11'!#REF!,'[3]11'!$F$81:$Q$81,'[3]11'!$F$9:$Q$11,[0]!P1_T11?Data</definedName>
    <definedName name="Отклонение2" hidden="1">{#N/A,#N/A,TRUE,"Лист2"}</definedName>
    <definedName name="Отклонение2_1">{#N/A,#N/A,TRUE,"Лист2"}</definedName>
    <definedName name="Отклонение2_2">{#N/A,#N/A,TRUE,"Лист2"}</definedName>
    <definedName name="Отклонение2_3">{#N/A,#N/A,TRUE,"Лист2"}</definedName>
    <definedName name="Отклонение2_4">{#N/A,#N/A,TRUE,"Лист2"}</definedName>
    <definedName name="Отклонение2_5">{#N/A,#N/A,TRUE,"Лист2"}</definedName>
    <definedName name="Отклонение2_6">{#N/A,#N/A,TRUE,"Лист2"}</definedName>
    <definedName name="Отклонение2_7">{#N/A,#N/A,TRUE,"Лист2"}</definedName>
    <definedName name="Отклонение2_8">{#N/A,#N/A,TRUE,"Лист2"}</definedName>
    <definedName name="ОтпускЭлектроэнергииИтогоБаз">'[49]6'!$C$15</definedName>
    <definedName name="ОтпускЭлектроэнергииИтогоРег">'[49]6'!$C$24</definedName>
    <definedName name="охр">[50]Лист3!$D$52</definedName>
    <definedName name="п">#REF!</definedName>
    <definedName name="п_1">#REF!</definedName>
    <definedName name="п_2">#REF!</definedName>
    <definedName name="п410_1">#REF!</definedName>
    <definedName name="п410_2">#REF!</definedName>
    <definedName name="п411_1">#REF!</definedName>
    <definedName name="п411_2">#REF!</definedName>
    <definedName name="п420_1">#REF!</definedName>
    <definedName name="п420_2">#REF!</definedName>
    <definedName name="п430_1">#REF!</definedName>
    <definedName name="п430_2">#REF!</definedName>
    <definedName name="п470_1">#REF!</definedName>
    <definedName name="п470_2">#REF!</definedName>
    <definedName name="п490_1">#REF!</definedName>
    <definedName name="п490_2">#REF!</definedName>
    <definedName name="п5">#REF!</definedName>
    <definedName name="п5_1">#REF!</definedName>
    <definedName name="п5_2">#REF!</definedName>
    <definedName name="п510_1">#REF!</definedName>
    <definedName name="п510_2">#REF!</definedName>
    <definedName name="п515_1">#REF!</definedName>
    <definedName name="п515_2">#REF!</definedName>
    <definedName name="п520_1">#REF!</definedName>
    <definedName name="п520_2">#REF!</definedName>
    <definedName name="п590_1">#REF!</definedName>
    <definedName name="п590_2">#REF!</definedName>
    <definedName name="п610_1">#REF!</definedName>
    <definedName name="п610_2">#REF!</definedName>
    <definedName name="п620_1">#REF!</definedName>
    <definedName name="п620_2">#REF!</definedName>
    <definedName name="п621_1">#REF!</definedName>
    <definedName name="п621_2">#REF!</definedName>
    <definedName name="п622_1">#REF!</definedName>
    <definedName name="п622_2">#REF!</definedName>
    <definedName name="п623_1">#REF!</definedName>
    <definedName name="п623_2">#REF!</definedName>
    <definedName name="п624_1">#REF!</definedName>
    <definedName name="п624_2">#REF!</definedName>
    <definedName name="п625_1">#REF!</definedName>
    <definedName name="п625_2">#REF!</definedName>
    <definedName name="п630_1">#REF!</definedName>
    <definedName name="п630_2">#REF!</definedName>
    <definedName name="п640_1">#REF!</definedName>
    <definedName name="п640_2">#REF!</definedName>
    <definedName name="п650_1">#REF!</definedName>
    <definedName name="п650_2">#REF!</definedName>
    <definedName name="П6565">#REF!</definedName>
    <definedName name="п660_1">#REF!</definedName>
    <definedName name="п660_2">#REF!</definedName>
    <definedName name="п690_1">#REF!</definedName>
    <definedName name="п690_2">#REF!</definedName>
    <definedName name="п700_1">#REF!</definedName>
    <definedName name="п700_2">#REF!</definedName>
    <definedName name="п9">#REF!</definedName>
    <definedName name="п9_1">#REF!</definedName>
    <definedName name="п9_2">#REF!</definedName>
    <definedName name="Пер1">[47]Период!$A$3</definedName>
    <definedName name="Пер2">[47]Период!$A$4</definedName>
    <definedName name="Пер3">[47]Период!$A$5</definedName>
    <definedName name="Период_19_2">#REF!</definedName>
    <definedName name="Период_19_2_2">#REF!</definedName>
    <definedName name="Период_19_2_3">#REF!</definedName>
    <definedName name="Период_19_2_4">#REF!</definedName>
    <definedName name="Период_19_2_5">#REF!</definedName>
    <definedName name="ПериодРегулирования">[42]Заголовок!$B$14</definedName>
    <definedName name="Периоды_19_1_1">#REF!</definedName>
    <definedName name="Периоды_19_1_1_2">#REF!</definedName>
    <definedName name="Периоды_19_1_1_3">#REF!</definedName>
    <definedName name="Периоды_19_1_1_4">#REF!</definedName>
    <definedName name="Периоды_19_1_1_5">#REF!</definedName>
    <definedName name="ПО1">'[3]18.1'!$G$8:$G$50,'[3]18.1'!$D$8:$D$50,'[3]18.1'!$Y$8:$Y$50,P1_T18.1?axis?ПРД?РЕГ</definedName>
    <definedName name="по10">P1_T19.1.1?Data,P2_T19.1.1?Data</definedName>
    <definedName name="повтор" hidden="1">#REF!</definedName>
    <definedName name="ПоследнийГод">[44]Заголовок!$B$16</definedName>
    <definedName name="ппп">#REF!</definedName>
    <definedName name="ПРИБЫЛЬ">#REF!</definedName>
    <definedName name="ПРИБЫЛЬ_1">#REF!</definedName>
    <definedName name="ПРИБЫЛЬ_2">#REF!</definedName>
    <definedName name="пррооооо">#REF!</definedName>
    <definedName name="пыпыппывапа" hidden="1">#REF!,#REF!,#REF!</definedName>
    <definedName name="пыпыппывапа_1">(#REF!,#REF!,#REF!)</definedName>
    <definedName name="пыпыппывапа_2">(#REF!,#REF!,#REF!)</definedName>
    <definedName name="пыпыппывапа_3">(#REF!,#REF!,#REF!)</definedName>
    <definedName name="ПЭ">[44]Справочники!$A$10:$A$12</definedName>
    <definedName name="р">#REF!</definedName>
    <definedName name="р_1">#REF!</definedName>
    <definedName name="р_2">#REF!</definedName>
    <definedName name="р1" hidden="1">{"'Sheet1'!$A$1:$G$96","'Sheet1'!$A$1:$H$96"}</definedName>
    <definedName name="р1_1">{"'Sheet1'!$A$1:$G$96","'Sheet1'!$A$1:$H$96"}</definedName>
    <definedName name="р1_2">{"'Sheet1'!$A$1:$G$96","'Sheet1'!$A$1:$H$96"}</definedName>
    <definedName name="р1_3">{"'Sheet1'!$A$1:$G$96","'Sheet1'!$A$1:$H$96"}</definedName>
    <definedName name="р1_4">{"'Sheet1'!$A$1:$G$96","'Sheet1'!$A$1:$H$96"}</definedName>
    <definedName name="р1_5" hidden="1">{"'Sheet1'!$A$1:$G$96","'Sheet1'!$A$1:$H$96"}</definedName>
    <definedName name="р4">#REF!</definedName>
    <definedName name="р4_1">#REF!</definedName>
    <definedName name="р4_2">#REF!</definedName>
    <definedName name="р6">#REF!</definedName>
    <definedName name="р6_1">#REF!</definedName>
    <definedName name="р6_2">#REF!</definedName>
    <definedName name="РАСХОД">#REF!</definedName>
    <definedName name="РАСХОД_1">#REF!</definedName>
    <definedName name="РАСХОД_2">#REF!</definedName>
    <definedName name="расчет2">#REF!</definedName>
    <definedName name="расчет2_1">#REF!</definedName>
    <definedName name="расчет2_2">#REF!</definedName>
    <definedName name="РГК">[44]Справочники!$A$4:$A$4</definedName>
    <definedName name="ремонт_оборудования">'[50]1.8.1.'!$C$88</definedName>
    <definedName name="ремонт_согласов">#REF!</definedName>
    <definedName name="РЕНТАБЕЛЬНОСТЬ">#REF!</definedName>
    <definedName name="РЕНТАБЕЛЬНОСТЬ_1">#REF!</definedName>
    <definedName name="РЕНТАБЕЛЬНОСТЬ_2">#REF!</definedName>
    <definedName name="РОЛ">[51]REESTR_MO!$B$124:$B$132</definedName>
    <definedName name="роро5" hidden="1">{"'Sheet1'!$A$1:$G$96","'Sheet1'!$A$1:$H$96"}</definedName>
    <definedName name="роро5_1" hidden="1">{"'Sheet1'!$A$1:$G$96","'Sheet1'!$A$1:$H$96"}</definedName>
    <definedName name="роро5_2" hidden="1">{"'Sheet1'!$A$1:$G$96","'Sheet1'!$A$1:$H$96"}</definedName>
    <definedName name="роро5_3" hidden="1">{"'Sheet1'!$A$1:$G$96","'Sheet1'!$A$1:$H$96"}</definedName>
    <definedName name="роро5_4" hidden="1">{"'Sheet1'!$A$1:$G$96","'Sheet1'!$A$1:$H$96"}</definedName>
    <definedName name="роро5_5" hidden="1">{"'Sheet1'!$A$1:$G$96","'Sheet1'!$A$1:$H$96"}</definedName>
    <definedName name="рполж">[27]свод!$E$104:$M$104,[27]свод!$E$106:$M$117,[27]свод!$E$120:$M$121,[27]свод!$E$123:$M$127,[27]свод!$E$10:$M$68,P1_SCOPE_SV_LD1</definedName>
    <definedName name="рппп">'[3]11'!#REF!,'[3]11'!$A$41:$Q$41</definedName>
    <definedName name="ррр" hidden="1">{"'Sheet1'!$A$1:$G$96","'Sheet1'!$A$1:$H$96"}</definedName>
    <definedName name="ррр_1">{"'Sheet1'!$A$1:$G$96","'Sheet1'!$A$1:$H$96"}</definedName>
    <definedName name="ррр_2">{"'Sheet1'!$A$1:$G$96","'Sheet1'!$A$1:$H$96"}</definedName>
    <definedName name="ррр_3">{"'Sheet1'!$A$1:$G$96","'Sheet1'!$A$1:$H$96"}</definedName>
    <definedName name="ррр_4">{"'Sheet1'!$A$1:$G$96","'Sheet1'!$A$1:$H$96"}</definedName>
    <definedName name="ррр_5" hidden="1">{"'Sheet1'!$A$1:$G$96","'Sheet1'!$A$1:$H$96"}</definedName>
    <definedName name="с">'[1]План поставок'!#REF!</definedName>
    <definedName name="с_1">#N/A</definedName>
    <definedName name="с_2">#N/A</definedName>
    <definedName name="с_3">#N/A</definedName>
    <definedName name="с_4">#N/A</definedName>
    <definedName name="с_5">#N/A</definedName>
    <definedName name="Сбыт_19_2">#REF!</definedName>
    <definedName name="Сбыт_19_2_2">#REF!</definedName>
    <definedName name="Сбыт_19_2_3">#REF!</definedName>
    <definedName name="Сбыт_19_2_4">#REF!</definedName>
    <definedName name="Сбыт_19_2_5">#REF!</definedName>
    <definedName name="Семилуки_скорректир">#REF!</definedName>
    <definedName name="СписокСЦТ">#REF!</definedName>
    <definedName name="СписокСЦТ_2">#REF!</definedName>
    <definedName name="СписокСЦТ_3">#REF!</definedName>
    <definedName name="СписокСЦТ_4">#REF!</definedName>
    <definedName name="СписокСЦТ_5">#REF!</definedName>
    <definedName name="сс">#N/A</definedName>
    <definedName name="сс_1">#N/A</definedName>
    <definedName name="сс_2">#N/A</definedName>
    <definedName name="сс_3">#N/A</definedName>
    <definedName name="сс_4">#N/A</definedName>
    <definedName name="сс_5">#N/A</definedName>
    <definedName name="сссс">#N/A</definedName>
    <definedName name="сссс_1">#N/A</definedName>
    <definedName name="сссс_2">#N/A</definedName>
    <definedName name="сссс_3">#N/A</definedName>
    <definedName name="сссс_4">#N/A</definedName>
    <definedName name="сссс_5">#N/A</definedName>
    <definedName name="ссы">#N/A</definedName>
    <definedName name="ссы_1">#N/A</definedName>
    <definedName name="ссы_2">#N/A</definedName>
    <definedName name="ссы_3">#N/A</definedName>
    <definedName name="ссы_4">#N/A</definedName>
    <definedName name="ссы_5">#N/A</definedName>
    <definedName name="ссы2">#N/A</definedName>
    <definedName name="ссы2_1">#N/A</definedName>
    <definedName name="ссы2_2">#N/A</definedName>
    <definedName name="ссы2_3">#N/A</definedName>
    <definedName name="ссы2_4">#N/A</definedName>
    <definedName name="ссы2_5">#N/A</definedName>
    <definedName name="сталь" hidden="1">{#N/A,#N/A,TRUE,"Лист2"}</definedName>
    <definedName name="сталь_1">{#N/A,#N/A,TRUE,"Лист2"}</definedName>
    <definedName name="сталь_2">{#N/A,#N/A,TRUE,"Лист2"}</definedName>
    <definedName name="сталь_3">{#N/A,#N/A,TRUE,"Лист2"}</definedName>
    <definedName name="сталь_4">{#N/A,#N/A,TRUE,"Лист2"}</definedName>
    <definedName name="сталь_5">{#N/A,#N/A,TRUE,"Лист2"}</definedName>
    <definedName name="сталь_6">{#N/A,#N/A,TRUE,"Лист2"}</definedName>
    <definedName name="сталь_7">{#N/A,#N/A,TRUE,"Лист2"}</definedName>
    <definedName name="старший">#N/A</definedName>
    <definedName name="старший_1">#N/A</definedName>
    <definedName name="старший_2">#N/A</definedName>
    <definedName name="старший_3">#N/A</definedName>
    <definedName name="старший_4">#N/A</definedName>
    <definedName name="старший_5">#N/A</definedName>
    <definedName name="стоимость_воды">'[50]вода '!$O$43</definedName>
    <definedName name="Стоимость_реагента__руб">'[50]1.2.'!$C$76</definedName>
    <definedName name="Столбцы_28_3">#REF!</definedName>
    <definedName name="Столбцы_28_3_2">#REF!</definedName>
    <definedName name="Столбцы_28_3_3">#REF!</definedName>
    <definedName name="Столбцы_28_3_4">#REF!</definedName>
    <definedName name="Столбцы_28_3_5">#REF!</definedName>
    <definedName name="Страх" hidden="1">#REF!</definedName>
    <definedName name="СЦТ_19_2">#REF!</definedName>
    <definedName name="СЦТ_19_2_2">#REF!</definedName>
    <definedName name="СЦТ_19_2_3">#REF!</definedName>
    <definedName name="СЦТ_19_2_4">#REF!</definedName>
    <definedName name="СЦТ_19_2_5">#REF!</definedName>
    <definedName name="СЦТ_Copy">#REF!</definedName>
    <definedName name="СЦТ_Copy_1">#REF!</definedName>
    <definedName name="СЦТ_Copy_2">#REF!</definedName>
    <definedName name="СЦТ_Copy_3">#REF!</definedName>
    <definedName name="СЦТ_Copy_4">#REF!</definedName>
    <definedName name="СЦТ_Copy_5">#REF!</definedName>
    <definedName name="СЦТ_Name">#REF!</definedName>
    <definedName name="СЦТ_Name_2">#REF!</definedName>
    <definedName name="СЦТ_Name_3">#REF!</definedName>
    <definedName name="СЦТ_Name_4">#REF!</definedName>
    <definedName name="СЦТ_Name_5">#REF!</definedName>
    <definedName name="т">#REF!</definedName>
    <definedName name="т_1">#REF!</definedName>
    <definedName name="т_2">#REF!</definedName>
    <definedName name="Т1221">'[3]11'!$F$49:$Q$49,'[3]11'!$F$50:$Q$50,'[3]11'!$F$51:$Q$51,'[3]11'!$F$52:$Q$52,'[3]11'!$F$53:$Q$53,'[3]11'!$F$54:$Q$54,'[3]11'!$F$56:$Q$56,'[3]11'!#REF!,'[3]11'!#REF!,'[3]11'!$F$81:$Q$81,'[3]11'!$F$9:$Q$11,P1_T11?Data</definedName>
    <definedName name="т5" hidden="1">{"'Sheet1'!$A$1:$G$96","'Sheet1'!$A$1:$H$96"}</definedName>
    <definedName name="т5_1">{"'Sheet1'!$A$1:$G$96","'Sheet1'!$A$1:$H$96"}</definedName>
    <definedName name="т5_2">{"'Sheet1'!$A$1:$G$96","'Sheet1'!$A$1:$H$96"}</definedName>
    <definedName name="т5_3">{"'Sheet1'!$A$1:$G$96","'Sheet1'!$A$1:$H$96"}</definedName>
    <definedName name="т5_4">{"'Sheet1'!$A$1:$G$96","'Sheet1'!$A$1:$H$96"}</definedName>
    <definedName name="т5_5" hidden="1">{"'Sheet1'!$A$1:$G$96","'Sheet1'!$A$1:$H$96"}</definedName>
    <definedName name="т7" hidden="1">{"'Sheet1'!$A$1:$G$96","'Sheet1'!$A$1:$H$96"}</definedName>
    <definedName name="Т7?">#N/A</definedName>
    <definedName name="т7_1">{"'Sheet1'!$A$1:$G$96","'Sheet1'!$A$1:$H$96"}</definedName>
    <definedName name="т7_2">{"'Sheet1'!$A$1:$G$96","'Sheet1'!$A$1:$H$96"}</definedName>
    <definedName name="т7_3">{"'Sheet1'!$A$1:$G$96","'Sheet1'!$A$1:$H$96"}</definedName>
    <definedName name="т7_4">{"'Sheet1'!$A$1:$G$96","'Sheet1'!$A$1:$H$96"}</definedName>
    <definedName name="т7_5" hidden="1">{"'Sheet1'!$A$1:$G$96","'Sheet1'!$A$1:$H$96"}</definedName>
    <definedName name="Т815042015">#REF!,#REF!,#REF!,#REF!,#REF!,[0]!P1_T7?Data</definedName>
    <definedName name="Т815042015_2">#REF!,#REF!,#REF!,#REF!,#REF!,P1_T7?Data_2</definedName>
    <definedName name="Тариф">'[3]10'!$D$62:$S$64,'[3]10'!$D$66:$S$66,'[3]10'!$D$69:$S$72,'[3]10'!$D$13:$S$15,'[3]10'!$D$9:$S$11,P1_T10?Data</definedName>
    <definedName name="Тариф_1">'[3]10'!$D$62:$S$64,'[3]10'!$D$66:$S$66,'[3]10'!$D$69:$S$72,'[3]10'!$D$13:$S$15,'[3]10'!$D$9:$S$11,P1_T10?Data</definedName>
    <definedName name="Тариф_2">'[3]10'!$D$62:$S$64,'[3]10'!$D$66:$S$66,'[3]10'!$D$69:$S$72,'[3]10'!$D$13:$S$15,'[3]10'!$D$9:$S$11,P1_T10?Data</definedName>
    <definedName name="Тариф_3">'[3]10'!$D$62:$S$64,'[3]10'!$D$66:$S$66,'[3]10'!$D$69:$S$72,'[3]10'!$D$13:$S$15,'[3]10'!$D$9:$S$11,P1_T10?Data</definedName>
    <definedName name="Тариф_4">'[3]10'!$D$62:$S$64,'[3]10'!$D$66:$S$66,'[3]10'!$D$69:$S$72,'[3]10'!$D$13:$S$15,'[3]10'!$D$9:$S$11,P1_T10?Data</definedName>
    <definedName name="Тариф_5">'[3]10'!$D$62:$S$64,'[3]10'!$D$66:$S$66,'[3]10'!$D$69:$S$72,'[3]10'!$D$13:$S$15,'[3]10'!$D$9:$S$11,P1_T10?Data</definedName>
    <definedName name="ТарифПокупкиСтавкаЗаМощность">#REF!</definedName>
    <definedName name="ТарифПокупкиСтавкаЗаМощность_2">#REF!</definedName>
    <definedName name="ТарифПокупкиСтавкаЗаМощность_3">#REF!</definedName>
    <definedName name="ТарифПокупкиСтавкаЗаМощность_4">#REF!</definedName>
    <definedName name="ТарифПокупкиСтавкаЗаМощность_5">#REF!</definedName>
    <definedName name="ТарифПокупкиСтавкаЗаМощность2_4">#REF!</definedName>
    <definedName name="ТарифПокупкиСтавкаЗаМощность2_4_2">#REF!</definedName>
    <definedName name="ТарифПокупкиСтавкаЗаМощность2_4_3">#REF!</definedName>
    <definedName name="ТарифПокупкиСтавкаЗаМощность2_4_4">#REF!</definedName>
    <definedName name="ТарифПокупкиСтавкаЗаМощность2_4_5">#REF!</definedName>
    <definedName name="ТарифПокупкиСтавкаЗаЭнергию">#REF!</definedName>
    <definedName name="ТарифПокупкиСтавкаЗаЭнергию_2">#REF!</definedName>
    <definedName name="ТарифПокупкиСтавкаЗаЭнергию_3">#REF!</definedName>
    <definedName name="ТарифПокупкиСтавкаЗаЭнергию_4">#REF!</definedName>
    <definedName name="ТарифПокупкиСтавкаЗаЭнергию_5">#REF!</definedName>
    <definedName name="ТарифПокупкиСтавкаЗаЭнергию2_4">#REF!</definedName>
    <definedName name="ТарифПокупкиСтавкаЗаЭнергию2_4_2">#REF!</definedName>
    <definedName name="ТарифПокупкиСтавкаЗаЭнергию2_4_3">#REF!</definedName>
    <definedName name="ТарифПокупкиСтавкаЗаЭнергию2_4_4">#REF!</definedName>
    <definedName name="ТарифПокупкиСтавкаЗаЭнергию2_4_5">#REF!</definedName>
    <definedName name="ТИР">#REF!</definedName>
    <definedName name="у">#N/A</definedName>
    <definedName name="у_1">#N/A</definedName>
    <definedName name="у_2">#N/A</definedName>
    <definedName name="у_3">#N/A</definedName>
    <definedName name="у_4">#N/A</definedName>
    <definedName name="у_5">#N/A</definedName>
    <definedName name="у1">#REF!</definedName>
    <definedName name="у1_1">#REF!</definedName>
    <definedName name="у1_2">#REF!</definedName>
    <definedName name="уголь">#REF!</definedName>
    <definedName name="уголь_1">#REF!</definedName>
    <definedName name="уголь_2">#REF!</definedName>
    <definedName name="ул">#REF!</definedName>
    <definedName name="ф" hidden="1">{#N/A,#N/A,TRUE,"Лист2"}</definedName>
    <definedName name="ф.2_010_1">#REF!</definedName>
    <definedName name="ф.2_010_2">#REF!</definedName>
    <definedName name="ф.2_020_1">#REF!</definedName>
    <definedName name="ф.2_020_2">#REF!</definedName>
    <definedName name="ф.2_029_1">#REF!</definedName>
    <definedName name="ф.2_029_2">#REF!</definedName>
    <definedName name="ф.2_030_1">#REF!</definedName>
    <definedName name="ф.2_030_2">#REF!</definedName>
    <definedName name="ф.2_040_1">#REF!</definedName>
    <definedName name="ф.2_040_2">#REF!</definedName>
    <definedName name="ф.2_050_1">#REF!</definedName>
    <definedName name="ф.2_050_2">#REF!</definedName>
    <definedName name="ф.2_060_1">[52]ф2!#REF!</definedName>
    <definedName name="ф.2_060_2">[52]ф2!#REF!</definedName>
    <definedName name="ф.2_070_1">[52]ф2!#REF!</definedName>
    <definedName name="ф.2_070_2">[52]ф2!#REF!</definedName>
    <definedName name="ф.2_080_1">[53]ф2!#REF!</definedName>
    <definedName name="ф.2_080_2">[53]ф2!#REF!</definedName>
    <definedName name="ф.2_090_1">#REF!</definedName>
    <definedName name="ф.2_090_2">#REF!</definedName>
    <definedName name="ф.2_100_1">#REF!</definedName>
    <definedName name="ф.2_100_2">#REF!</definedName>
    <definedName name="ф.2_120_1">[53]ф2!#REF!</definedName>
    <definedName name="ф.2_120_2">[53]ф2!#REF!</definedName>
    <definedName name="ф.2_130_1">[53]ф2!#REF!</definedName>
    <definedName name="ф.2_130_2">[53]ф2!#REF!</definedName>
    <definedName name="ф.2_140_1">#REF!</definedName>
    <definedName name="ф.2_140_2">#REF!</definedName>
    <definedName name="ф.2_141_1">#REF!</definedName>
    <definedName name="ф.2_141_2">#REF!</definedName>
    <definedName name="ф.2_142_1">#REF!</definedName>
    <definedName name="ф.2_142_2">#REF!</definedName>
    <definedName name="ф.2_150_1">#REF!</definedName>
    <definedName name="ф.2_150_2">#REF!</definedName>
    <definedName name="ф.2_190_1">#REF!</definedName>
    <definedName name="ф.2_190_2">#REF!</definedName>
    <definedName name="ф_1">{#N/A,#N/A,TRUE,"Лист2"}</definedName>
    <definedName name="ф_2">{#N/A,#N/A,TRUE,"Лист2"}</definedName>
    <definedName name="ф_3">{#N/A,#N/A,TRUE,"Лист2"}</definedName>
    <definedName name="ф_4">{#N/A,#N/A,TRUE,"Лист2"}</definedName>
    <definedName name="ф_5">{#N/A,#N/A,TRUE,"Лист2"}</definedName>
    <definedName name="ф_6">{#N/A,#N/A,TRUE,"Лист2"}</definedName>
    <definedName name="ф_7">{#N/A,#N/A,TRUE,"Лист2"}</definedName>
    <definedName name="ф_8">{#N/A,#N/A,TRUE,"Лист2"}</definedName>
    <definedName name="Ф11">#REF!</definedName>
    <definedName name="Ф11111">#REF!</definedName>
    <definedName name="Ф11111_1">#REF!</definedName>
    <definedName name="Ф11111_2">#REF!</definedName>
    <definedName name="ф2" hidden="1">{#N/A,#N/A,TRUE,"Лист2"}</definedName>
    <definedName name="ф2_1">{#N/A,#N/A,TRUE,"Лист2"}</definedName>
    <definedName name="ф2_2">{#N/A,#N/A,TRUE,"Лист2"}</definedName>
    <definedName name="ф2_3">{#N/A,#N/A,TRUE,"Лист2"}</definedName>
    <definedName name="ф2_4">{#N/A,#N/A,TRUE,"Лист2"}</definedName>
    <definedName name="ф2_5">{#N/A,#N/A,TRUE,"Лист2"}</definedName>
    <definedName name="ф2_6">{#N/A,#N/A,TRUE,"Лист2"}</definedName>
    <definedName name="ф2_7">{#N/A,#N/A,TRUE,"Лист2"}</definedName>
    <definedName name="ф2_8">{#N/A,#N/A,TRUE,"Лист2"}</definedName>
    <definedName name="ф3">#REF!</definedName>
    <definedName name="ф3_1">{#N/A,#N/A,TRUE,"Лист2"}</definedName>
    <definedName name="ф3_10">{#N/A,#N/A,TRUE,"Лист2"}</definedName>
    <definedName name="ф3_11">{#N/A,#N/A,TRUE,"Лист2"}</definedName>
    <definedName name="ф3_2">{#N/A,#N/A,TRUE,"Лист2"}</definedName>
    <definedName name="ф3_3">{#N/A,#N/A,TRUE,"Лист2"}</definedName>
    <definedName name="ф3_4">#REF!</definedName>
    <definedName name="ф3_5">{#N/A,#N/A,TRUE,"Лист2"}</definedName>
    <definedName name="ф3_6">#REF!</definedName>
    <definedName name="ф3_7">{#N/A,#N/A,TRUE,"Лист2"}</definedName>
    <definedName name="ф3_8">#REF!</definedName>
    <definedName name="ф3_9">{#N/A,#N/A,TRUE,"Лист2"}</definedName>
    <definedName name="ф9">#REF!</definedName>
    <definedName name="ф9_1">#REF!</definedName>
    <definedName name="ф9_2">#REF!</definedName>
    <definedName name="февраль" hidden="1">{#N/A,#N/A,TRUE,"Лист2"}</definedName>
    <definedName name="февраль_1">{#N/A,#N/A,TRUE,"Лист2"}</definedName>
    <definedName name="февраль_2">{#N/A,#N/A,TRUE,"Лист2"}</definedName>
    <definedName name="февраль_3">{#N/A,#N/A,TRUE,"Лист2"}</definedName>
    <definedName name="февраль_4">{#N/A,#N/A,TRUE,"Лист2"}</definedName>
    <definedName name="февраль_5">{#N/A,#N/A,TRUE,"Лист2"}</definedName>
    <definedName name="февраль_6">{#N/A,#N/A,TRUE,"Лист2"}</definedName>
    <definedName name="февраль_7">{#N/A,#N/A,TRUE,"Лист2"}</definedName>
    <definedName name="февраль_8">{#N/A,#N/A,TRUE,"Лист2"}</definedName>
    <definedName name="фот">#N/A</definedName>
    <definedName name="фот_1">#N/A</definedName>
    <definedName name="фот_2">#N/A</definedName>
    <definedName name="фот_3">#N/A</definedName>
    <definedName name="фот_4">#N/A</definedName>
    <definedName name="фот_5">#N/A</definedName>
    <definedName name="ффф">#REF!</definedName>
    <definedName name="ффф_1">#REF!</definedName>
    <definedName name="ффф_2">#REF!</definedName>
    <definedName name="фы">#REF!</definedName>
    <definedName name="фы_1">#REF!</definedName>
    <definedName name="фы_2">#REF!</definedName>
    <definedName name="фы3" hidden="1">{"'Sheet1'!$A$1:$G$96","'Sheet1'!$A$1:$H$96"}</definedName>
    <definedName name="фы3_1">{"'Sheet1'!$A$1:$G$96","'Sheet1'!$A$1:$H$96"}</definedName>
    <definedName name="фы3_2">{"'Sheet1'!$A$1:$G$96","'Sheet1'!$A$1:$H$96"}</definedName>
    <definedName name="фы3_3">{"'Sheet1'!$A$1:$G$96","'Sheet1'!$A$1:$H$96"}</definedName>
    <definedName name="фы3_4">{"'Sheet1'!$A$1:$G$96","'Sheet1'!$A$1:$H$96"}</definedName>
    <definedName name="фы3_5" hidden="1">{"'Sheet1'!$A$1:$G$96","'Sheet1'!$A$1:$H$96"}</definedName>
    <definedName name="фыава4" hidden="1">{"'Sheet1'!$A$1:$G$96","'Sheet1'!$A$1:$H$96"}</definedName>
    <definedName name="фыава4_1">{"'Sheet1'!$A$1:$G$96","'Sheet1'!$A$1:$H$96"}</definedName>
    <definedName name="фыава4_2">{"'Sheet1'!$A$1:$G$96","'Sheet1'!$A$1:$H$96"}</definedName>
    <definedName name="фыава4_3">{"'Sheet1'!$A$1:$G$96","'Sheet1'!$A$1:$H$96"}</definedName>
    <definedName name="фыава4_4">{"'Sheet1'!$A$1:$G$96","'Sheet1'!$A$1:$H$96"}</definedName>
    <definedName name="фыава4_5" hidden="1">{"'Sheet1'!$A$1:$G$96","'Sheet1'!$A$1:$H$96"}</definedName>
    <definedName name="фыв3" hidden="1">{"'Sheet1'!$A$1:$G$96","'Sheet1'!$A$1:$H$96"}</definedName>
    <definedName name="фыв3_1">{"'Sheet1'!$A$1:$G$96","'Sheet1'!$A$1:$H$96"}</definedName>
    <definedName name="фыв3_2">{"'Sheet1'!$A$1:$G$96","'Sheet1'!$A$1:$H$96"}</definedName>
    <definedName name="фыв3_3">{"'Sheet1'!$A$1:$G$96","'Sheet1'!$A$1:$H$96"}</definedName>
    <definedName name="фыв3_4">{"'Sheet1'!$A$1:$G$96","'Sheet1'!$A$1:$H$96"}</definedName>
    <definedName name="фыв3_5" hidden="1">{"'Sheet1'!$A$1:$G$96","'Sheet1'!$A$1:$H$96"}</definedName>
    <definedName name="фыва" hidden="1">#REF!,#REF!,#REF!</definedName>
    <definedName name="ц">#N/A</definedName>
    <definedName name="ц_1">#N/A</definedName>
    <definedName name="ц_2">#N/A</definedName>
    <definedName name="ц_3">#N/A</definedName>
    <definedName name="ц_4">#N/A</definedName>
    <definedName name="ц_5">#N/A</definedName>
    <definedName name="Ц23">'[1]План поставок'!#REF!</definedName>
    <definedName name="цйуцйуй" hidden="1">{"'Sheet1'!$A$1:$G$96","'Sheet1'!$A$1:$H$96"}</definedName>
    <definedName name="цйуцйуй_1">{"'Sheet1'!$A$1:$G$96","'Sheet1'!$A$1:$H$96"}</definedName>
    <definedName name="цйуцйуй_2">{"'Sheet1'!$A$1:$G$96","'Sheet1'!$A$1:$H$96"}</definedName>
    <definedName name="цйуцйуй_3">{"'Sheet1'!$A$1:$G$96","'Sheet1'!$A$1:$H$96"}</definedName>
    <definedName name="цйуцйуй_4">{"'Sheet1'!$A$1:$G$96","'Sheet1'!$A$1:$H$96"}</definedName>
    <definedName name="цйуцйуй_5" hidden="1">{"'Sheet1'!$A$1:$G$96","'Sheet1'!$A$1:$H$96"}</definedName>
    <definedName name="цу">#N/A</definedName>
    <definedName name="цу_1">#N/A</definedName>
    <definedName name="цу_2">#N/A</definedName>
    <definedName name="цу_3">#N/A</definedName>
    <definedName name="цу_4">#N/A</definedName>
    <definedName name="цу_5">#N/A</definedName>
    <definedName name="ш8">#REF!</definedName>
    <definedName name="ш8_1">#REF!</definedName>
    <definedName name="ш8_2">#REF!</definedName>
    <definedName name="ы">#REF!</definedName>
    <definedName name="ы_1">#REF!</definedName>
    <definedName name="ы_2">#REF!</definedName>
    <definedName name="ыв">#N/A</definedName>
    <definedName name="ыв_1">#N/A</definedName>
    <definedName name="ыв_2">#N/A</definedName>
    <definedName name="ыв_3">#N/A</definedName>
    <definedName name="ыв_4">#N/A</definedName>
    <definedName name="ыв_5">#N/A</definedName>
    <definedName name="ывапр6" hidden="1">{"'Sheet1'!$A$1:$G$96","'Sheet1'!$A$1:$H$96"}</definedName>
    <definedName name="ывапр6_1">{"'Sheet1'!$A$1:$G$96","'Sheet1'!$A$1:$H$96"}</definedName>
    <definedName name="ывапр6_2">{"'Sheet1'!$A$1:$G$96","'Sheet1'!$A$1:$H$96"}</definedName>
    <definedName name="ывапр6_3">{"'Sheet1'!$A$1:$G$96","'Sheet1'!$A$1:$H$96"}</definedName>
    <definedName name="ывапр6_4">{"'Sheet1'!$A$1:$G$96","'Sheet1'!$A$1:$H$96"}</definedName>
    <definedName name="ывапр6_5" hidden="1">{"'Sheet1'!$A$1:$G$96","'Sheet1'!$A$1:$H$96"}</definedName>
    <definedName name="ыыыы">#N/A</definedName>
    <definedName name="ыыыы_1">#N/A</definedName>
    <definedName name="ыыыы_2">#N/A</definedName>
    <definedName name="ыыыы_3">#N/A</definedName>
    <definedName name="ыыыы_4">#N/A</definedName>
    <definedName name="ыыыы_5">#N/A</definedName>
    <definedName name="э">#REF!</definedName>
    <definedName name="э_1">#REF!</definedName>
    <definedName name="э_2">#REF!</definedName>
    <definedName name="ЭЖВдылрувбм1" hidden="1">#REF!,#REF!</definedName>
    <definedName name="ю">#REF!</definedName>
    <definedName name="юро54">#REF!</definedName>
    <definedName name="юро54_1">#REF!</definedName>
    <definedName name="юро54_2">#REF!</definedName>
    <definedName name="я" hidden="1">{"'Sheet1'!$A$1:$G$96","'Sheet1'!$A$1:$H$96"}</definedName>
    <definedName name="я_1">{"'Sheet1'!$A$1:$G$96","'Sheet1'!$A$1:$H$96"}</definedName>
    <definedName name="я_2">{"'Sheet1'!$A$1:$G$96","'Sheet1'!$A$1:$H$96"}</definedName>
    <definedName name="я_3">{"'Sheet1'!$A$1:$G$96","'Sheet1'!$A$1:$H$96"}</definedName>
    <definedName name="я_4">{"'Sheet1'!$A$1:$G$96","'Sheet1'!$A$1:$H$96"}</definedName>
    <definedName name="я_5" hidden="1">{"'Sheet1'!$A$1:$G$96","'Sheet1'!$A$1:$H$96"}</definedName>
  </definedNames>
  <calcPr calcId="162913" iterate="1"/>
</workbook>
</file>

<file path=xl/calcChain.xml><?xml version="1.0" encoding="utf-8"?>
<calcChain xmlns="http://schemas.openxmlformats.org/spreadsheetml/2006/main">
  <c r="H13" i="11" l="1"/>
  <c r="I13" i="11" s="1"/>
  <c r="E14" i="9"/>
  <c r="F14" i="9"/>
  <c r="G14" i="9"/>
  <c r="H14" i="9"/>
  <c r="I14" i="9"/>
  <c r="J14" i="9"/>
  <c r="K14" i="9"/>
  <c r="L14" i="9"/>
  <c r="M14" i="9"/>
  <c r="N14" i="9"/>
  <c r="O14" i="9"/>
  <c r="P14" i="9"/>
  <c r="Q14" i="9"/>
  <c r="R14" i="9"/>
  <c r="I56" i="18" l="1"/>
  <c r="N56" i="18"/>
  <c r="A7" i="19"/>
  <c r="BL14" i="19"/>
  <c r="E15" i="19"/>
  <c r="F15" i="19" s="1"/>
  <c r="P15" i="19"/>
  <c r="AB15" i="19" s="1"/>
  <c r="AN15" i="19" s="1"/>
  <c r="AZ15" i="19" s="1"/>
  <c r="Y15" i="19"/>
  <c r="Z15" i="19"/>
  <c r="AL15" i="19" s="1"/>
  <c r="AX15" i="19" s="1"/>
  <c r="BJ15" i="19" s="1"/>
  <c r="BV15" i="19" s="1"/>
  <c r="CH15" i="19" s="1"/>
  <c r="AK15" i="19"/>
  <c r="AW15" i="19" s="1"/>
  <c r="BI15" i="19" s="1"/>
  <c r="BU15" i="19" s="1"/>
  <c r="CG15" i="19" s="1"/>
  <c r="BL15" i="19"/>
  <c r="BX15" i="19" s="1"/>
  <c r="B16" i="19"/>
  <c r="C16" i="19"/>
  <c r="D16" i="19"/>
  <c r="E16" i="19" s="1"/>
  <c r="F16" i="19" s="1"/>
  <c r="G16" i="19" s="1"/>
  <c r="H16" i="19" s="1"/>
  <c r="I16" i="19" s="1"/>
  <c r="J16" i="19" s="1"/>
  <c r="K16" i="19" s="1"/>
  <c r="L16" i="19" s="1"/>
  <c r="M16" i="19" s="1"/>
  <c r="N16" i="19" s="1"/>
  <c r="O16" i="19" s="1"/>
  <c r="P16" i="19" s="1"/>
  <c r="Q16" i="19" s="1"/>
  <c r="R16" i="19" s="1"/>
  <c r="S16" i="19" s="1"/>
  <c r="T16" i="19" s="1"/>
  <c r="U16" i="19" s="1"/>
  <c r="V16" i="19" s="1"/>
  <c r="W16" i="19" s="1"/>
  <c r="X16" i="19" s="1"/>
  <c r="Y16" i="19" s="1"/>
  <c r="Z16" i="19" s="1"/>
  <c r="AA16" i="19" s="1"/>
  <c r="AB16" i="19" s="1"/>
  <c r="AC16" i="19" s="1"/>
  <c r="AD16" i="19" s="1"/>
  <c r="AE16" i="19" s="1"/>
  <c r="AF16" i="19" s="1"/>
  <c r="AG16" i="19" s="1"/>
  <c r="AH16" i="19" s="1"/>
  <c r="AI16" i="19" s="1"/>
  <c r="AJ16" i="19" s="1"/>
  <c r="AK16" i="19" s="1"/>
  <c r="AL16" i="19" s="1"/>
  <c r="AM16" i="19" s="1"/>
  <c r="AN16" i="19" s="1"/>
  <c r="AO16" i="19" s="1"/>
  <c r="AP16" i="19" s="1"/>
  <c r="AQ16" i="19" s="1"/>
  <c r="AR16" i="19" s="1"/>
  <c r="AS16" i="19" s="1"/>
  <c r="AT16" i="19" s="1"/>
  <c r="AU16" i="19" s="1"/>
  <c r="AV16" i="19" s="1"/>
  <c r="AW16" i="19" s="1"/>
  <c r="AX16" i="19" s="1"/>
  <c r="AY16" i="19" s="1"/>
  <c r="AZ16" i="19" s="1"/>
  <c r="BA16" i="19" s="1"/>
  <c r="BB16" i="19" s="1"/>
  <c r="BC16" i="19" s="1"/>
  <c r="BD16" i="19" s="1"/>
  <c r="BE16" i="19" s="1"/>
  <c r="BF16" i="19" s="1"/>
  <c r="BG16" i="19" s="1"/>
  <c r="BH16" i="19" s="1"/>
  <c r="BI16" i="19" s="1"/>
  <c r="BJ16" i="19" s="1"/>
  <c r="BK16" i="19" s="1"/>
  <c r="BL16" i="19" s="1"/>
  <c r="BM16" i="19" s="1"/>
  <c r="BN16" i="19" s="1"/>
  <c r="BO16" i="19" s="1"/>
  <c r="BP16" i="19" s="1"/>
  <c r="BQ16" i="19" s="1"/>
  <c r="BR16" i="19" s="1"/>
  <c r="BS16" i="19" s="1"/>
  <c r="BT16" i="19" s="1"/>
  <c r="BU16" i="19" s="1"/>
  <c r="BV16" i="19" s="1"/>
  <c r="BW16" i="19" s="1"/>
  <c r="BX16" i="19" s="1"/>
  <c r="BY16" i="19" s="1"/>
  <c r="BZ16" i="19" s="1"/>
  <c r="CA16" i="19" s="1"/>
  <c r="CB16" i="19" s="1"/>
  <c r="CC16" i="19" s="1"/>
  <c r="CD16" i="19" s="1"/>
  <c r="CE16" i="19" s="1"/>
  <c r="CF16" i="19" s="1"/>
  <c r="CG16" i="19" s="1"/>
  <c r="CH16" i="19" s="1"/>
  <c r="G15" i="19" l="1"/>
  <c r="R15" i="19"/>
  <c r="AD15" i="19" s="1"/>
  <c r="AP15" i="19" s="1"/>
  <c r="BB15" i="19" s="1"/>
  <c r="BN15" i="19" s="1"/>
  <c r="BZ15" i="19" s="1"/>
  <c r="Q15" i="19"/>
  <c r="AC15" i="19" s="1"/>
  <c r="AO15" i="19" s="1"/>
  <c r="BA15" i="19" s="1"/>
  <c r="BM15" i="19" s="1"/>
  <c r="BY15" i="19" s="1"/>
  <c r="H15" i="19" l="1"/>
  <c r="S15" i="19"/>
  <c r="AE15" i="19" s="1"/>
  <c r="AQ15" i="19" s="1"/>
  <c r="BC15" i="19" s="1"/>
  <c r="BO15" i="19" s="1"/>
  <c r="CA15" i="19" s="1"/>
  <c r="I15" i="19" l="1"/>
  <c r="T15" i="19"/>
  <c r="AF15" i="19" s="1"/>
  <c r="AR15" i="19" s="1"/>
  <c r="BD15" i="19" s="1"/>
  <c r="BP15" i="19" s="1"/>
  <c r="CB15" i="19" s="1"/>
  <c r="J15" i="19" l="1"/>
  <c r="U15" i="19"/>
  <c r="AG15" i="19" s="1"/>
  <c r="AS15" i="19" s="1"/>
  <c r="BE15" i="19" s="1"/>
  <c r="BQ15" i="19" s="1"/>
  <c r="CC15" i="19" s="1"/>
  <c r="K15" i="19" l="1"/>
  <c r="V15" i="19"/>
  <c r="AH15" i="19" s="1"/>
  <c r="AT15" i="19" s="1"/>
  <c r="BF15" i="19" s="1"/>
  <c r="BR15" i="19" s="1"/>
  <c r="CD15" i="19" s="1"/>
  <c r="L15" i="19" l="1"/>
  <c r="X15" i="19" s="1"/>
  <c r="AJ15" i="19" s="1"/>
  <c r="AV15" i="19" s="1"/>
  <c r="BH15" i="19" s="1"/>
  <c r="BT15" i="19" s="1"/>
  <c r="CF15" i="19" s="1"/>
  <c r="W15" i="19"/>
  <c r="AI15" i="19" s="1"/>
  <c r="AU15" i="19" s="1"/>
  <c r="BG15" i="19" s="1"/>
  <c r="BS15" i="19" s="1"/>
  <c r="CE15" i="19" s="1"/>
  <c r="F7" i="22" l="1"/>
  <c r="I54" i="18" l="1"/>
  <c r="I47" i="18"/>
  <c r="N47" i="18" s="1"/>
  <c r="B45" i="11" l="1"/>
  <c r="N78" i="18"/>
  <c r="N77" i="18"/>
  <c r="N76" i="18"/>
  <c r="N75" i="18"/>
  <c r="N74" i="18"/>
  <c r="N73" i="18"/>
  <c r="N72" i="18"/>
  <c r="N71" i="18"/>
  <c r="N70" i="18"/>
  <c r="N68" i="18"/>
  <c r="N67" i="18"/>
  <c r="N66" i="18"/>
  <c r="N65" i="18"/>
  <c r="N64" i="18"/>
  <c r="N63" i="18"/>
  <c r="N62" i="18"/>
  <c r="N61" i="18"/>
  <c r="N60" i="18"/>
  <c r="N59" i="18"/>
  <c r="N58" i="18"/>
  <c r="N57" i="18"/>
  <c r="N55" i="18"/>
  <c r="N54" i="18"/>
  <c r="N53" i="18"/>
  <c r="N52" i="18"/>
  <c r="N51" i="18"/>
  <c r="N50" i="18"/>
  <c r="N49" i="18"/>
  <c r="N48" i="18"/>
  <c r="N46" i="18"/>
  <c r="N45" i="18"/>
  <c r="N44" i="18"/>
  <c r="N43" i="18"/>
  <c r="N42" i="18"/>
  <c r="N41" i="18"/>
  <c r="N40" i="18"/>
  <c r="N39" i="18"/>
  <c r="N38" i="18"/>
  <c r="N37" i="18"/>
  <c r="N36" i="18"/>
  <c r="N35" i="18"/>
  <c r="N34" i="18"/>
  <c r="N33" i="18"/>
  <c r="N32" i="18"/>
  <c r="N31" i="18"/>
  <c r="N30" i="18"/>
  <c r="N29" i="18"/>
  <c r="N28" i="18"/>
  <c r="N27" i="18"/>
  <c r="N26" i="18"/>
  <c r="I78" i="18"/>
  <c r="I77" i="18"/>
  <c r="I76" i="18"/>
  <c r="I75" i="18"/>
  <c r="I74" i="18"/>
  <c r="I73" i="18"/>
  <c r="I72" i="18"/>
  <c r="I71" i="18"/>
  <c r="I70" i="18"/>
  <c r="I68" i="18"/>
  <c r="I67" i="18"/>
  <c r="I66" i="18"/>
  <c r="I65" i="18"/>
  <c r="I64" i="18"/>
  <c r="I63" i="18"/>
  <c r="I62" i="18"/>
  <c r="I61" i="18"/>
  <c r="I60" i="18"/>
  <c r="I59" i="18"/>
  <c r="I58" i="18"/>
  <c r="I57" i="18"/>
  <c r="I55" i="18"/>
  <c r="I53" i="18"/>
  <c r="I52" i="18"/>
  <c r="I51" i="18"/>
  <c r="I50" i="18"/>
  <c r="I49" i="18"/>
  <c r="I48" i="18"/>
  <c r="I46" i="18"/>
  <c r="I45" i="18"/>
  <c r="I44" i="18"/>
  <c r="I43" i="18"/>
  <c r="I42" i="18"/>
  <c r="I41" i="18"/>
  <c r="I40" i="18"/>
  <c r="I39" i="18"/>
  <c r="I38" i="18"/>
  <c r="I37" i="18"/>
  <c r="I35" i="18"/>
  <c r="I34" i="18"/>
  <c r="I33" i="18"/>
  <c r="I32" i="18"/>
  <c r="I31" i="18"/>
  <c r="I30" i="18"/>
  <c r="I29" i="18"/>
  <c r="I28" i="18"/>
  <c r="I27" i="18"/>
  <c r="I36" i="18"/>
  <c r="I26" i="18"/>
  <c r="A7" i="9"/>
  <c r="A7" i="11"/>
  <c r="A6" i="18"/>
  <c r="X87" i="11"/>
  <c r="W87" i="11"/>
  <c r="V87" i="11"/>
  <c r="U87" i="11"/>
  <c r="T87" i="11"/>
  <c r="S87" i="11"/>
  <c r="R87" i="11"/>
  <c r="Q87" i="11"/>
  <c r="P87" i="11"/>
  <c r="O87" i="11"/>
  <c r="N87" i="11"/>
  <c r="M87" i="11"/>
  <c r="L87" i="11"/>
  <c r="K87" i="11"/>
  <c r="J87" i="11"/>
  <c r="I87" i="11"/>
  <c r="H87" i="11"/>
  <c r="E87" i="11"/>
  <c r="Q26" i="11" l="1"/>
  <c r="Q24" i="11" s="1"/>
  <c r="P26" i="11"/>
  <c r="P24" i="11" s="1"/>
  <c r="R26" i="11"/>
  <c r="O26" i="11"/>
  <c r="O24" i="11" s="1"/>
  <c r="S26" i="11"/>
  <c r="S24" i="11" s="1"/>
  <c r="W26" i="11"/>
  <c r="W24" i="11" s="1"/>
  <c r="T26" i="11"/>
  <c r="T24" i="11" s="1"/>
  <c r="U26" i="11"/>
  <c r="U24" i="11" s="1"/>
  <c r="V26" i="11"/>
  <c r="V24" i="11" s="1"/>
  <c r="X26" i="11"/>
  <c r="X24" i="11" s="1"/>
  <c r="X95" i="18" l="1"/>
  <c r="T95" i="18"/>
  <c r="V95" i="18"/>
  <c r="W95" i="18"/>
  <c r="Y95" i="18"/>
  <c r="Z95" i="18"/>
  <c r="AA95" i="18"/>
  <c r="AD95" i="18"/>
  <c r="AE95" i="18"/>
  <c r="AF95" i="18"/>
  <c r="AG95" i="18"/>
  <c r="AH95" i="18"/>
  <c r="AI95" i="18"/>
  <c r="AJ95" i="18"/>
  <c r="AK95" i="18"/>
  <c r="AL95" i="18"/>
  <c r="AM95" i="18"/>
  <c r="AN95" i="18"/>
  <c r="AO95" i="18"/>
  <c r="AP95" i="18"/>
  <c r="AQ95" i="18"/>
  <c r="AR95" i="18"/>
  <c r="AT95" i="18"/>
  <c r="AU95" i="18"/>
  <c r="T96" i="18" l="1"/>
  <c r="V96" i="18"/>
  <c r="Z96" i="18"/>
  <c r="AA96" i="18"/>
  <c r="AD96" i="18"/>
  <c r="AE96" i="18"/>
  <c r="AF96" i="18"/>
  <c r="AG96" i="18"/>
  <c r="AH96" i="18"/>
  <c r="AI96" i="18"/>
  <c r="AJ96" i="18"/>
  <c r="AK96" i="18"/>
  <c r="AL96" i="18"/>
  <c r="AM96" i="18"/>
  <c r="AR96" i="18"/>
  <c r="AT96" i="18"/>
  <c r="AU96" i="18"/>
  <c r="AN96" i="18" l="1"/>
  <c r="AQ96" i="18"/>
  <c r="AP96" i="18"/>
  <c r="AO96" i="18"/>
  <c r="C45" i="11"/>
  <c r="C46" i="11"/>
  <c r="C47" i="11"/>
  <c r="C48" i="11"/>
  <c r="C49" i="11"/>
  <c r="C50" i="11"/>
  <c r="C51" i="11"/>
  <c r="C52" i="11"/>
  <c r="C53" i="11"/>
  <c r="C54" i="11"/>
  <c r="H67" i="22"/>
  <c r="F60" i="22"/>
  <c r="G60" i="22"/>
  <c r="F61" i="22"/>
  <c r="F62" i="22"/>
  <c r="F8" i="22"/>
  <c r="F9" i="22"/>
  <c r="G9" i="22" s="1"/>
  <c r="F10" i="22"/>
  <c r="F11" i="22"/>
  <c r="G11" i="22" s="1"/>
  <c r="F12" i="22"/>
  <c r="G12" i="22" s="1"/>
  <c r="F13" i="22"/>
  <c r="G13" i="22"/>
  <c r="F14" i="22"/>
  <c r="G14" i="22" s="1"/>
  <c r="F15" i="22"/>
  <c r="G15" i="22" s="1"/>
  <c r="F16" i="22"/>
  <c r="G16" i="22" s="1"/>
  <c r="F17" i="22"/>
  <c r="G17" i="22" s="1"/>
  <c r="F18" i="22"/>
  <c r="G18" i="22" s="1"/>
  <c r="F19" i="22"/>
  <c r="G19" i="22" s="1"/>
  <c r="F20" i="22"/>
  <c r="G20" i="22" s="1"/>
  <c r="F21" i="22"/>
  <c r="G21" i="22" s="1"/>
  <c r="F22" i="22"/>
  <c r="G22" i="22" s="1"/>
  <c r="F23" i="22"/>
  <c r="G23" i="22" s="1"/>
  <c r="F24" i="22"/>
  <c r="G24" i="22" s="1"/>
  <c r="F25" i="22"/>
  <c r="G25" i="22"/>
  <c r="F26" i="22"/>
  <c r="F27" i="22"/>
  <c r="G27" i="22" s="1"/>
  <c r="F28" i="22"/>
  <c r="F29" i="22"/>
  <c r="G29" i="22" s="1"/>
  <c r="F30" i="22"/>
  <c r="F31" i="22"/>
  <c r="G31" i="22" s="1"/>
  <c r="F32" i="22"/>
  <c r="F33" i="22"/>
  <c r="G33" i="22" s="1"/>
  <c r="F34" i="22"/>
  <c r="F35" i="22"/>
  <c r="G35" i="22" s="1"/>
  <c r="F36" i="22"/>
  <c r="F37" i="22"/>
  <c r="G37" i="22"/>
  <c r="F38" i="22"/>
  <c r="F39" i="22"/>
  <c r="G39" i="22" s="1"/>
  <c r="F40" i="22"/>
  <c r="F41" i="22"/>
  <c r="G41" i="22" s="1"/>
  <c r="F42" i="22"/>
  <c r="F43" i="22"/>
  <c r="G43" i="22" s="1"/>
  <c r="F44" i="22"/>
  <c r="F45" i="22"/>
  <c r="G45" i="22"/>
  <c r="F46" i="22"/>
  <c r="F47" i="22"/>
  <c r="G47" i="22" s="1"/>
  <c r="F48" i="22"/>
  <c r="F49" i="22"/>
  <c r="G49" i="22" s="1"/>
  <c r="F50" i="22"/>
  <c r="G50" i="22" s="1"/>
  <c r="F51" i="22"/>
  <c r="G51" i="22" s="1"/>
  <c r="F52" i="22"/>
  <c r="G52" i="22" s="1"/>
  <c r="F53" i="22"/>
  <c r="G53" i="22" s="1"/>
  <c r="F54" i="22"/>
  <c r="G54" i="22" s="1"/>
  <c r="F55" i="22"/>
  <c r="G55" i="22" s="1"/>
  <c r="F56" i="22"/>
  <c r="G56" i="22" s="1"/>
  <c r="F57" i="22"/>
  <c r="G57" i="22"/>
  <c r="F58" i="22"/>
  <c r="G58" i="22" s="1"/>
  <c r="F59" i="22"/>
  <c r="G59" i="22" s="1"/>
  <c r="G62" i="22" l="1"/>
  <c r="I30" i="22"/>
  <c r="G30" i="22"/>
  <c r="I48" i="22"/>
  <c r="G48" i="22"/>
  <c r="I40" i="22"/>
  <c r="G40" i="22"/>
  <c r="I32" i="22"/>
  <c r="G32" i="22"/>
  <c r="I46" i="22"/>
  <c r="G46" i="22"/>
  <c r="I58" i="22"/>
  <c r="J58" i="22" s="1"/>
  <c r="I38" i="22"/>
  <c r="G38" i="22"/>
  <c r="G7" i="22"/>
  <c r="F67" i="22"/>
  <c r="I56" i="22"/>
  <c r="I54" i="22"/>
  <c r="I52" i="22"/>
  <c r="J52" i="22" s="1"/>
  <c r="I50" i="22"/>
  <c r="J50" i="22" s="1"/>
  <c r="I42" i="22"/>
  <c r="G42" i="22"/>
  <c r="I34" i="22"/>
  <c r="G34" i="22"/>
  <c r="I26" i="22"/>
  <c r="G26" i="22"/>
  <c r="I44" i="22"/>
  <c r="G44" i="22"/>
  <c r="I36" i="22"/>
  <c r="G36" i="22"/>
  <c r="I28" i="22"/>
  <c r="G28" i="22"/>
  <c r="I9" i="22"/>
  <c r="J9" i="22" s="1"/>
  <c r="G66" i="22"/>
  <c r="I59" i="22"/>
  <c r="J59" i="22" s="1"/>
  <c r="I57" i="22"/>
  <c r="I55" i="22"/>
  <c r="I53" i="22"/>
  <c r="J53" i="22" s="1"/>
  <c r="I51" i="22"/>
  <c r="J51" i="22" s="1"/>
  <c r="I49" i="22"/>
  <c r="I47" i="22"/>
  <c r="I45" i="22"/>
  <c r="J45" i="22" s="1"/>
  <c r="I43" i="22"/>
  <c r="J43" i="22" s="1"/>
  <c r="I41" i="22"/>
  <c r="J41" i="22" s="1"/>
  <c r="I39" i="22"/>
  <c r="I37" i="22"/>
  <c r="I35" i="22"/>
  <c r="J35" i="22" s="1"/>
  <c r="I33" i="22"/>
  <c r="J33" i="22" s="1"/>
  <c r="I31" i="22"/>
  <c r="I29" i="22"/>
  <c r="I27" i="22"/>
  <c r="J27" i="22" s="1"/>
  <c r="I25" i="22"/>
  <c r="I23" i="22"/>
  <c r="I21" i="22"/>
  <c r="J21" i="22" s="1"/>
  <c r="I19" i="22"/>
  <c r="J19" i="22" s="1"/>
  <c r="I17" i="22"/>
  <c r="I15" i="22"/>
  <c r="I13" i="22"/>
  <c r="J13" i="22" s="1"/>
  <c r="I11" i="22"/>
  <c r="J11" i="22" s="1"/>
  <c r="I8" i="22"/>
  <c r="I62" i="22"/>
  <c r="I60" i="22"/>
  <c r="J60" i="22" s="1"/>
  <c r="I10" i="22"/>
  <c r="G63" i="22"/>
  <c r="G61" i="22"/>
  <c r="G64" i="22"/>
  <c r="I24" i="22"/>
  <c r="I22" i="22"/>
  <c r="I20" i="22"/>
  <c r="J20" i="22" s="1"/>
  <c r="I18" i="22"/>
  <c r="J18" i="22" s="1"/>
  <c r="I16" i="22"/>
  <c r="I14" i="22"/>
  <c r="I12" i="22"/>
  <c r="J12" i="22" s="1"/>
  <c r="I63" i="22"/>
  <c r="I61" i="22"/>
  <c r="G65" i="22"/>
  <c r="I64" i="22"/>
  <c r="I65" i="22"/>
  <c r="I66" i="22"/>
  <c r="J66" i="22" s="1"/>
  <c r="J57" i="22"/>
  <c r="J55" i="22"/>
  <c r="J49" i="22"/>
  <c r="J47" i="22"/>
  <c r="J39" i="22"/>
  <c r="J37" i="22"/>
  <c r="J31" i="22"/>
  <c r="J29" i="22"/>
  <c r="J25" i="22"/>
  <c r="J23" i="22"/>
  <c r="J17" i="22"/>
  <c r="J15" i="22"/>
  <c r="J56" i="22"/>
  <c r="J54" i="22"/>
  <c r="J38" i="22"/>
  <c r="J24" i="22"/>
  <c r="J22" i="22"/>
  <c r="J16" i="22"/>
  <c r="J14" i="22"/>
  <c r="I7" i="22"/>
  <c r="J7" i="22" s="1"/>
  <c r="G10" i="22"/>
  <c r="G8" i="22"/>
  <c r="J46" i="22" l="1"/>
  <c r="J30" i="22"/>
  <c r="J32" i="22"/>
  <c r="J48" i="22"/>
  <c r="J8" i="22"/>
  <c r="J28" i="22"/>
  <c r="J44" i="22"/>
  <c r="J34" i="22"/>
  <c r="J40" i="22"/>
  <c r="J62" i="22"/>
  <c r="J36" i="22"/>
  <c r="J26" i="22"/>
  <c r="J42" i="22"/>
  <c r="J10" i="22"/>
  <c r="J63" i="22"/>
  <c r="J65" i="22"/>
  <c r="J64" i="22"/>
  <c r="S95" i="18"/>
  <c r="AS26" i="18"/>
  <c r="G67" i="22"/>
  <c r="I67" i="22"/>
  <c r="J61" i="22"/>
  <c r="X14" i="18"/>
  <c r="Y14" i="18" s="1"/>
  <c r="Z14" i="18" s="1"/>
  <c r="AA14" i="18" s="1"/>
  <c r="AB14" i="18" s="1"/>
  <c r="AC14" i="18" s="1"/>
  <c r="AD14" i="18" s="1"/>
  <c r="AE14" i="18" s="1"/>
  <c r="AF14" i="18" s="1"/>
  <c r="AG14" i="18" s="1"/>
  <c r="AH14" i="18" s="1"/>
  <c r="L90" i="11"/>
  <c r="P15" i="11"/>
  <c r="Q15" i="11"/>
  <c r="R15" i="11"/>
  <c r="S15" i="11"/>
  <c r="T15" i="11"/>
  <c r="U15" i="11"/>
  <c r="V15" i="11"/>
  <c r="W15" i="11"/>
  <c r="X15" i="11"/>
  <c r="G13" i="9"/>
  <c r="H13" i="9" s="1"/>
  <c r="I13" i="9" s="1"/>
  <c r="J13" i="9" s="1"/>
  <c r="K13" i="9" s="1"/>
  <c r="L13" i="9" s="1"/>
  <c r="M13" i="9" s="1"/>
  <c r="N13" i="9" s="1"/>
  <c r="O13" i="9" s="1"/>
  <c r="P13" i="9" s="1"/>
  <c r="A23" i="9"/>
  <c r="A21" i="9"/>
  <c r="A17" i="9"/>
  <c r="D14" i="9"/>
  <c r="C14" i="9"/>
  <c r="B14" i="9"/>
  <c r="A14" i="9"/>
  <c r="X90" i="11"/>
  <c r="V90" i="11"/>
  <c r="T90" i="11"/>
  <c r="O90" i="11"/>
  <c r="K90" i="11"/>
  <c r="G89" i="11"/>
  <c r="G87" i="11" s="1"/>
  <c r="F89" i="11"/>
  <c r="F87" i="11" s="1"/>
  <c r="D89" i="11"/>
  <c r="D87" i="11" s="1"/>
  <c r="G22" i="11"/>
  <c r="F22" i="11"/>
  <c r="D22" i="11" s="1"/>
  <c r="G21" i="11"/>
  <c r="F21" i="11"/>
  <c r="D21" i="11" s="1"/>
  <c r="G20" i="11"/>
  <c r="F20" i="11"/>
  <c r="G19" i="11"/>
  <c r="F19" i="11"/>
  <c r="G18" i="11"/>
  <c r="G17" i="11"/>
  <c r="F17" i="11"/>
  <c r="D17" i="11" s="1"/>
  <c r="G16" i="11"/>
  <c r="F16" i="11"/>
  <c r="D16" i="11" s="1"/>
  <c r="O15" i="11"/>
  <c r="N15" i="11"/>
  <c r="M15" i="11"/>
  <c r="L15" i="11"/>
  <c r="K15" i="11"/>
  <c r="J15" i="11"/>
  <c r="I15" i="11"/>
  <c r="H15" i="11"/>
  <c r="E15" i="11"/>
  <c r="A14" i="11"/>
  <c r="J13" i="11"/>
  <c r="K13" i="11" s="1"/>
  <c r="L13" i="11" s="1"/>
  <c r="M13" i="11" s="1"/>
  <c r="N13" i="11" s="1"/>
  <c r="O13" i="11" s="1"/>
  <c r="P13" i="11" s="1"/>
  <c r="Q13" i="11" s="1"/>
  <c r="R13" i="11" s="1"/>
  <c r="S13" i="11" s="1"/>
  <c r="T13" i="11" s="1"/>
  <c r="U13" i="11" s="1"/>
  <c r="V13" i="11" s="1"/>
  <c r="W13" i="11" s="1"/>
  <c r="X13" i="11" s="1"/>
  <c r="B13" i="11"/>
  <c r="A13" i="11"/>
  <c r="I11" i="11"/>
  <c r="J11" i="11" s="1"/>
  <c r="K11" i="11" s="1"/>
  <c r="L11" i="11" s="1"/>
  <c r="M11" i="11" s="1"/>
  <c r="N11" i="11" s="1"/>
  <c r="O11" i="11" s="1"/>
  <c r="P11" i="11" s="1"/>
  <c r="Q11" i="11" s="1"/>
  <c r="R11" i="11" s="1"/>
  <c r="S11" i="11" s="1"/>
  <c r="T11" i="11" s="1"/>
  <c r="U11" i="11" s="1"/>
  <c r="V11" i="11" s="1"/>
  <c r="W11" i="11" s="1"/>
  <c r="X11" i="11" s="1"/>
  <c r="S96" i="18" l="1"/>
  <c r="J67" i="22"/>
  <c r="W96" i="18"/>
  <c r="AC95" i="18"/>
  <c r="AC96" i="18" s="1"/>
  <c r="AB95" i="18"/>
  <c r="AB96" i="18" s="1"/>
  <c r="Y96" i="18"/>
  <c r="AS95" i="18"/>
  <c r="U95" i="18"/>
  <c r="X96" i="18"/>
  <c r="R24" i="11"/>
  <c r="G15" i="11"/>
  <c r="S90" i="11"/>
  <c r="Q90" i="11"/>
  <c r="W90" i="11"/>
  <c r="U90" i="11"/>
  <c r="F15" i="11"/>
  <c r="D15" i="11" s="1"/>
  <c r="P90" i="11"/>
  <c r="AS96" i="18" l="1"/>
  <c r="M90" i="11"/>
  <c r="N90" i="11"/>
  <c r="U96" i="18"/>
  <c r="R90" i="11"/>
  <c r="H90" i="11" l="1"/>
  <c r="J90" i="11"/>
  <c r="I90" i="11"/>
  <c r="G90" i="11"/>
  <c r="F90" i="11" l="1"/>
  <c r="E90" i="11"/>
  <c r="D90" i="11" l="1"/>
</calcChain>
</file>

<file path=xl/sharedStrings.xml><?xml version="1.0" encoding="utf-8"?>
<sst xmlns="http://schemas.openxmlformats.org/spreadsheetml/2006/main" count="1891" uniqueCount="545">
  <si>
    <t>1</t>
  </si>
  <si>
    <t>-</t>
  </si>
  <si>
    <t>6.1</t>
  </si>
  <si>
    <t>%</t>
  </si>
  <si>
    <t>6.2</t>
  </si>
  <si>
    <t>6.3</t>
  </si>
  <si>
    <t>6.4</t>
  </si>
  <si>
    <t>7.1</t>
  </si>
  <si>
    <t>7.2</t>
  </si>
  <si>
    <t>7.3</t>
  </si>
  <si>
    <t>7.4</t>
  </si>
  <si>
    <t>№
п/п</t>
  </si>
  <si>
    <t>Всего:</t>
  </si>
  <si>
    <t>в том числе:</t>
  </si>
  <si>
    <t>1.1</t>
  </si>
  <si>
    <t>Наименование показателя</t>
  </si>
  <si>
    <t>Ед. изм.</t>
  </si>
  <si>
    <t>1.</t>
  </si>
  <si>
    <t>Инвестиционная программа</t>
  </si>
  <si>
    <t>Паспорт инвестиционной программы организации, осуществляющей</t>
  </si>
  <si>
    <t>регулируемые виды деятельности в сфере теплоснабжения</t>
  </si>
  <si>
    <t xml:space="preserve"> (наименование регулируемой организации)</t>
  </si>
  <si>
    <t>Наименование регулируемой организации, в отношении которой разрабатывается инвестиционная программа в сфере теплоснабжения</t>
  </si>
  <si>
    <t>Местонахождение регулируемой организации</t>
  </si>
  <si>
    <t>Сроки реализации инвестиционной программы</t>
  </si>
  <si>
    <t>Лицо, ответственное за разработку инвестиционной программы</t>
  </si>
  <si>
    <t>Контакты ответственных за разработку инвестиционной программы лиц</t>
  </si>
  <si>
    <t>Наименование исполнительного органа субъекта Российской Федерации или органа местного самоуправления, утвердившего инвестиционную программу</t>
  </si>
  <si>
    <t>Департамент энергетики и тарифов Ивановской области</t>
  </si>
  <si>
    <t>Местонахождение исполнительного органа субъекта Российской Федерации или органа местного самоуправления, утвердившего инвестиционную программу</t>
  </si>
  <si>
    <t>153022, г. Иваново ул. Велижская, 8</t>
  </si>
  <si>
    <t>Должностное лицо уполномоченного ответственного органа, утвердившее инвестиционную программу</t>
  </si>
  <si>
    <t>Контакты ответственных за утверждение инвестиционной программы лиц</t>
  </si>
  <si>
    <t>Наименование органа местного самоуправления, согласовавшего инвестиционную программу</t>
  </si>
  <si>
    <t>Местонахождение органа местного самоуправления, согласовавшего инвестиционную программу</t>
  </si>
  <si>
    <t>Должностное лицо уполномоченного ответственного органа, согласовавшее инвестиционную программу</t>
  </si>
  <si>
    <t>Контакты ответственных за согласование инвестиционной программы лиц</t>
  </si>
  <si>
    <t>N п/п</t>
  </si>
  <si>
    <t>Наименование мероприятий</t>
  </si>
  <si>
    <t>Кадастровый номер объекта (участка объекта)</t>
  </si>
  <si>
    <t>Вид объекта</t>
  </si>
  <si>
    <t>Описание и место расположения объекта</t>
  </si>
  <si>
    <t>Основные технические характеристики</t>
  </si>
  <si>
    <t>Год начала реализации</t>
  </si>
  <si>
    <t>Год окончания реализации</t>
  </si>
  <si>
    <t>Наименование и значение показателя</t>
  </si>
  <si>
    <t>Плановые расходы</t>
  </si>
  <si>
    <t>Финансирование, в т.ч. по годам</t>
  </si>
  <si>
    <t>Остаток финансирования</t>
  </si>
  <si>
    <t>Амортизация (стр. 1.1 ФП)</t>
  </si>
  <si>
    <t>Прибыль, направленная на инвестиции (стр. 1.2 ФП)</t>
  </si>
  <si>
    <t>Средства, полученные за счет платы за подключение (стр. 1.3 ФП)</t>
  </si>
  <si>
    <t>Прочие собственные средства (стр. 1.4 ФП)</t>
  </si>
  <si>
    <t>Экономия расходов (стр. 1.5 ФП)</t>
  </si>
  <si>
    <t>Расходы на оплату лизинговых платежей по договору финансовой аренды (лизинга) (стр. 1.6 ФП)</t>
  </si>
  <si>
    <t>Иные собственные средства (стр. 2 ФП)</t>
  </si>
  <si>
    <t>Бюджетные средства по каждой системе централизованного теплоснабжения с выделением расходов концедента на строительство, модернизацию и (или) реконструкцию объекта концессионного соглашения по каждой системе централизованного теплоснабжения при наличии таких расходов (стр. 4 ФП)</t>
  </si>
  <si>
    <t>Прочие источники финансирования (стр. 5 ФП)</t>
  </si>
  <si>
    <t>до реализации мероприятия</t>
  </si>
  <si>
    <t>после реализации мероприятия</t>
  </si>
  <si>
    <t>Тепловая сеть</t>
  </si>
  <si>
    <t>Тепловая нагрузка, Гкал/ч</t>
  </si>
  <si>
    <t>в результате реализации мероприятий инвестиционной программы</t>
  </si>
  <si>
    <t>связанную с сокращением потерь в тепловых сетях, сменой видов и (или) марки основного и (или) резервного топлива на источниках тепловой энергии, реализацией энергосервисного договора (контракта) в размере, определенном по решению регулируемой организации, плату за подключение (технологическое присоединение) к системам централизованного теплоснабжения (раздельно по каждой системе, если регулируемая организация эксплуатирует несколько таких систем</t>
  </si>
  <si>
    <t>Условный диаметр, мм</t>
  </si>
  <si>
    <t>Пропускная способность, т/ч</t>
  </si>
  <si>
    <t>Протяженность (в однотрубном исчислении), км</t>
  </si>
  <si>
    <t>Способ прокладки</t>
  </si>
  <si>
    <t>ПИР</t>
  </si>
  <si>
    <t>СМР</t>
  </si>
  <si>
    <t>6.5</t>
  </si>
  <si>
    <t>7.5</t>
  </si>
  <si>
    <t>10.1</t>
  </si>
  <si>
    <t>10.2</t>
  </si>
  <si>
    <t>10.3</t>
  </si>
  <si>
    <t>10.4</t>
  </si>
  <si>
    <t>10.5</t>
  </si>
  <si>
    <t>10.6</t>
  </si>
  <si>
    <t>10.7</t>
  </si>
  <si>
    <t>10.8</t>
  </si>
  <si>
    <t>10.9</t>
  </si>
  <si>
    <t>10.10</t>
  </si>
  <si>
    <t>10.11</t>
  </si>
  <si>
    <t>10.12</t>
  </si>
  <si>
    <t>10.13</t>
  </si>
  <si>
    <t>11.1</t>
  </si>
  <si>
    <t>11.2</t>
  </si>
  <si>
    <t>11.3</t>
  </si>
  <si>
    <t>11.4</t>
  </si>
  <si>
    <t>11.5.1</t>
  </si>
  <si>
    <t>11.5.2</t>
  </si>
  <si>
    <t>11.6</t>
  </si>
  <si>
    <t>11.7</t>
  </si>
  <si>
    <t>11.8</t>
  </si>
  <si>
    <t>11.9</t>
  </si>
  <si>
    <t>11.10</t>
  </si>
  <si>
    <t>Группа 1. Строительство, реконструкция или модернизация объектов в целях подключения потребителей:</t>
  </si>
  <si>
    <t>1.1. Строительство новых тепловых сетей в целях подключения потребителей</t>
  </si>
  <si>
    <t>1.1.2</t>
  </si>
  <si>
    <t>1.2. Строительство иных объектов системы централизованного теплоснабжения, за исключением тепловых сетей, в целях подключения потребителей</t>
  </si>
  <si>
    <t>1.3. Увеличение пропускной способности существующих тепловых сетей в целях подключения потребителей</t>
  </si>
  <si>
    <t>1.4. Увеличение мощности и производительности существующих объектов централизованного теплоснабжения, за исключением тепловых сетей, в целях подключения потребителей</t>
  </si>
  <si>
    <t>Всего по группе 1</t>
  </si>
  <si>
    <t>Группа 2. Строительство новых объектов системы централизованного теплоснабжения, не связанных с подключением новых потребителей, в том числе строительство новых тепловых сетей</t>
  </si>
  <si>
    <t>Всего по группе 2</t>
  </si>
  <si>
    <t>Группа 3. Реконструкция или модернизация существующих объектов централизованного теплоснабжения в целях снижения уровня износа существующих объектов системы централизованного теплоснабжения и (или) поставки энергии от разных источников</t>
  </si>
  <si>
    <t>3.1. Реконструкция или модернизация существующих тепловых сетей</t>
  </si>
  <si>
    <t>3.2. Реконструкция или модернизация существующих объектов системы централизованного теплоснабжения, за исключением тепловых сетей</t>
  </si>
  <si>
    <t>3.2.1</t>
  </si>
  <si>
    <t>Всего по группе 3</t>
  </si>
  <si>
    <t>Группа 4. Мероприятия, направленные на снижение негативного воздействия на окружающую среду, достижение плановых значений показателей надежности и энергетической эффективности объектов теплоснабжения, повышение эффективности работы систем централизованного теплоснабжения</t>
  </si>
  <si>
    <t>Всего по группе 4</t>
  </si>
  <si>
    <t>Группа 5. Вывод из эксплуатации, консервация и демонтаж объектов системы централизованного теплоснабжения</t>
  </si>
  <si>
    <t>5.1. Вывод из эксплуатации, консервация и демонтаж тепловых сетей</t>
  </si>
  <si>
    <t>5.2. Вывод из эксплуатации, консервация и демонтаж иных объектов системы централизованного теплоснабжения, за исключением тепловых сетей</t>
  </si>
  <si>
    <t>Всего по группе 5</t>
  </si>
  <si>
    <t>Группа 6. Мероприятия, предусматривающие капитальные вложения в объекты основных средств и нематериальные активы регулируемой организации, обусловленные необходимостью соблюдения регулируемыми организациями обязательных требований, установленных законодательством Российской Федерации и связанных с осуществлением деятельности в сфере теплоснабжения, включая мероприятия по обеспечению безопасности и антитеррористической защищенности объектов топливно-энергетического комплекса, безопасности критической информационной инфраструктуры.</t>
  </si>
  <si>
    <t>Всего по группе 6</t>
  </si>
  <si>
    <t>ИТОГО по программе</t>
  </si>
  <si>
    <t>(наименование регулируемой организации)</t>
  </si>
  <si>
    <t>Плановые значения</t>
  </si>
  <si>
    <t>в т.ч. по годам реализации</t>
  </si>
  <si>
    <t>Удельный расход электрической энергии на транспортировку теплоносителя</t>
  </si>
  <si>
    <t>Объем присоединяемой тепловой нагрузки новых потребителей</t>
  </si>
  <si>
    <t>Гкал/ч</t>
  </si>
  <si>
    <t>Гкал в год</t>
  </si>
  <si>
    <t>% от полезного отпуска тепловой энергии</t>
  </si>
  <si>
    <t>тонн в год для воды</t>
  </si>
  <si>
    <t>куб. м для пара</t>
  </si>
  <si>
    <t>Производство тепловой энергии</t>
  </si>
  <si>
    <t>2.</t>
  </si>
  <si>
    <t>3.</t>
  </si>
  <si>
    <t>3.1.</t>
  </si>
  <si>
    <t>3.2.</t>
  </si>
  <si>
    <t>3.3.</t>
  </si>
  <si>
    <t>4.</t>
  </si>
  <si>
    <t>5.</t>
  </si>
  <si>
    <t xml:space="preserve">Показатели надежности и энергетической эффективности объектов централизованного теплоснабжения </t>
  </si>
  <si>
    <t>Наименование объекта</t>
  </si>
  <si>
    <t>Количество прекращений подачи тепловой энергии, теплоносителя в результате технологических нарушений на тепловых сетях на 1 км тепловых сетей</t>
  </si>
  <si>
    <t>Текущее значение</t>
  </si>
  <si>
    <t>Плановое значение</t>
  </si>
  <si>
    <t>Источники финансирования</t>
  </si>
  <si>
    <t>Всего</t>
  </si>
  <si>
    <t>Собственные средства</t>
  </si>
  <si>
    <t>амортизационные отчисления с выделением результатов переоценки основных средств и нематериальных активов</t>
  </si>
  <si>
    <t>расходы на капитальные вложения (инвестиции), финансируемые за счет нормативной прибыли, учитываемой в необходимой валовой выручке</t>
  </si>
  <si>
    <t>достигнутая в результате реализации мероприятий инвестиционной программы</t>
  </si>
  <si>
    <t>плата за подключение (технологическое присоединение) к системам централизованного теплоснабжения (раздельно по каждой системе, если регулируемая организация эксплуатирует несколько таких систем)</t>
  </si>
  <si>
    <t>расходы на уплату лизинговых платежей по договору финансовой аренды (лизинга)</t>
  </si>
  <si>
    <t>Иные собственные средства, за исключением средств, указанных в разделе 1</t>
  </si>
  <si>
    <t>Средства, привлеченные на возвратной основе</t>
  </si>
  <si>
    <t>кредиты</t>
  </si>
  <si>
    <t>Прочие источники финансирования</t>
  </si>
  <si>
    <t>Источники возврата вложенных средств</t>
  </si>
  <si>
    <t>Привлеченные средства на возвратной основе (стр 3 ФП)</t>
  </si>
  <si>
    <t>Финансовый план инвестиционной программы в сфере теплоснабжения</t>
  </si>
  <si>
    <t>По мероприятиям, согласно Формы № 2-ИП ТС</t>
  </si>
  <si>
    <t>в т.ч. по видам деятельности</t>
  </si>
  <si>
    <t>Передача тепловой энергии</t>
  </si>
  <si>
    <t>1.1.</t>
  </si>
  <si>
    <t>1.2.</t>
  </si>
  <si>
    <t>1.3.</t>
  </si>
  <si>
    <t>Экономия расходов</t>
  </si>
  <si>
    <t>1.3.1.</t>
  </si>
  <si>
    <t>1.3.2.</t>
  </si>
  <si>
    <t>связанная с сокращением потерь в тепловых сетях, сменой видов и (или) марки основного и (или) резервного топлива на источниках тепловой энергии, реализацией энергосервесного договора (контракта) в размере, определенном по решению регулируемой организации</t>
  </si>
  <si>
    <t>1.4.</t>
  </si>
  <si>
    <t>1.5.</t>
  </si>
  <si>
    <t>Бюджетные средства по каждой системе ццентрализованного теплоснабжения с выделением расходов концедента на строительство, модернизацию и (или) реконструкцию объекта концессионного соглашения по каждой системе централизованного теплоснабжения при наличии таких расходов</t>
  </si>
  <si>
    <t>амортизационные отчисления, в том числе:</t>
  </si>
  <si>
    <t>средства, полученные за счет платы за подключение</t>
  </si>
  <si>
    <t>прочие собственные средства, в т.ч. средства от эмиссии ценных бумаг</t>
  </si>
  <si>
    <t>Бюджетное финансирование</t>
  </si>
  <si>
    <t>Средства концедента</t>
  </si>
  <si>
    <t>прибыль, направленная на инвестиции</t>
  </si>
  <si>
    <t>Показатели, характеризующие снижение негативного воздействия на окружающую среду, определяемые в соответствии с законодательством РФ об охране окружающей среды:</t>
  </si>
  <si>
    <t>7.1.</t>
  </si>
  <si>
    <t>Содержание в уходящих газах СО</t>
  </si>
  <si>
    <t>7.2.</t>
  </si>
  <si>
    <t>7.3.</t>
  </si>
  <si>
    <t>Содержание в уходящих газах NOx</t>
  </si>
  <si>
    <t>в соответствии с законодательством РФ об охране окружающей среды</t>
  </si>
  <si>
    <t>Показатели надежности</t>
  </si>
  <si>
    <t>Показатели энергетической эффективности</t>
  </si>
  <si>
    <t>Количество прекращений подачи тепловой энергии, теплоносителя в результате технологических нарушений на источниках тепловой энергии на 1 Гкал/час установленной мощности</t>
  </si>
  <si>
    <r>
      <t>Отношение величины технологических потерь тепловой энергии, теплоносителя к материальной характеристике тепловой сети, 
Гкал/м</t>
    </r>
    <r>
      <rPr>
        <vertAlign val="superscript"/>
        <sz val="9"/>
        <rFont val="Times New Roman"/>
        <family val="1"/>
        <charset val="204"/>
      </rPr>
      <t>2</t>
    </r>
  </si>
  <si>
    <r>
      <t>Отношение величины технологических потерь теплоносителя к материальной характеристике тепловой сети, 
м</t>
    </r>
    <r>
      <rPr>
        <vertAlign val="superscript"/>
        <sz val="9"/>
        <rFont val="Times New Roman"/>
        <family val="1"/>
        <charset val="204"/>
      </rPr>
      <t>3</t>
    </r>
    <r>
      <rPr>
        <sz val="9"/>
        <rFont val="Times New Roman"/>
        <family val="1"/>
        <charset val="204"/>
      </rPr>
      <t>/м</t>
    </r>
    <r>
      <rPr>
        <vertAlign val="superscript"/>
        <sz val="9"/>
        <rFont val="Times New Roman"/>
        <family val="1"/>
        <charset val="204"/>
      </rPr>
      <t>2</t>
    </r>
  </si>
  <si>
    <t>Величина технологических потерь при передаче тепловой энергии, теплоносителя по тепловым сетям, 
Гкал</t>
  </si>
  <si>
    <r>
      <t>Величина технологических потерь при передаче теплоносителя по тепловым сетям, 
м</t>
    </r>
    <r>
      <rPr>
        <vertAlign val="superscript"/>
        <sz val="9"/>
        <rFont val="Times New Roman"/>
        <family val="1"/>
        <charset val="204"/>
      </rPr>
      <t>3</t>
    </r>
  </si>
  <si>
    <t>3.2.2</t>
  </si>
  <si>
    <t>1.1.3</t>
  </si>
  <si>
    <t>1.1.4</t>
  </si>
  <si>
    <t>Расходы на реализацию инвестиционной программы (тыс. руб., без НДС) (с использованием прогнозных индексов цен)</t>
  </si>
  <si>
    <t xml:space="preserve">Расходы на реализацию мероприятий в прогнозных ценах, тыс. руб. без НДС </t>
  </si>
  <si>
    <t>Расшифровка источников финансирования инвестиционной программы, тыс. руб.  Без НДС</t>
  </si>
  <si>
    <t>Оборудование котельной</t>
  </si>
  <si>
    <t>Член Правительства Ивановской области-директор Департамента энергетики и тарифов Ивановской области 
Е.Н. Морева</t>
  </si>
  <si>
    <t>det@ivreg.ru
+7 (4932) 93-85-93</t>
  </si>
  <si>
    <t xml:space="preserve">Плановые значения показателей, достижение которых предусмотрено в результате реализации мероприятий инвестиционной программы </t>
  </si>
  <si>
    <t xml:space="preserve">Фактические значения </t>
  </si>
  <si>
    <t>кВт•ч/м3</t>
  </si>
  <si>
    <t>Удельный расход условного топлива на отпуск с коллекторов единицы тепловой энергии</t>
  </si>
  <si>
    <t>Износ объектов системы теплоснабжения с выделением процента износа объектов, существующих на начало реализации Инвестиционной программы</t>
  </si>
  <si>
    <t>Потери тепловой энергии при передаче тепловой энергии по тепловым сетям</t>
  </si>
  <si>
    <t>Потери теплоносителя при передаче тепловой энергии по тепловым сетям</t>
  </si>
  <si>
    <r>
      <t>Содержание в уходящих газах СО</t>
    </r>
    <r>
      <rPr>
        <vertAlign val="subscript"/>
        <sz val="12"/>
        <rFont val="Times New Roman"/>
        <family val="1"/>
        <charset val="204"/>
      </rPr>
      <t>2</t>
    </r>
  </si>
  <si>
    <t>2</t>
  </si>
  <si>
    <t>10.14</t>
  </si>
  <si>
    <t>10.15</t>
  </si>
  <si>
    <t>10.16</t>
  </si>
  <si>
    <t>10.17</t>
  </si>
  <si>
    <t>10.18</t>
  </si>
  <si>
    <t>т.у.т./Гкал</t>
  </si>
  <si>
    <t>Удельный расход топлива на производство единицы тепловой энергии, отпускаемой с коллекторов источников тепловой энергии, 
т.у.т./Гкал</t>
  </si>
  <si>
    <t>№ п/п</t>
  </si>
  <si>
    <t>Наименование мероприятия</t>
  </si>
  <si>
    <t>Дата ввода в эксплуатацию</t>
  </si>
  <si>
    <t>Расходы на реализацию мероприятий в прогнозных ценах,</t>
  </si>
  <si>
    <t>тыс. руб.</t>
  </si>
  <si>
    <t>без НДС</t>
  </si>
  <si>
    <t>НДС, 20%</t>
  </si>
  <si>
    <t>с НДС</t>
  </si>
  <si>
    <t>ГБР до ЦТП №2 по ул. Садовая, 29,5 м., двухтрубное, надземная</t>
  </si>
  <si>
    <t>от ЦТП №2 до т.2001, от т.2001 до т.2002 по ул. Садовая, 34 м., двухтрубное, канальная</t>
  </si>
  <si>
    <t>от т. 2003 до т. 2004 по ул. Школьная, 15 м., двухтрубное, надземная</t>
  </si>
  <si>
    <t>от т. 2004 до ул. Школьная 14,  7 м., двухтрубное, надземная</t>
  </si>
  <si>
    <t>от т. 2004 до ул. Школьная 15,         81 м., двухтрубное, надземная</t>
  </si>
  <si>
    <t>от т. 2003 до т. 2005, от т. 2005 до т.2006 по ул. Школьная,  211 м., двухтрубное, надземная</t>
  </si>
  <si>
    <t>от т. 2006 до т. 2007, от т. 2007 до т.2008, от т. 2008 до т. 2009, от т.2009 до т. 2010, от т.2010 до т.2011, от т.2011 до т.2012, от т. 2012 до т. 2013 по ул. Школьная,  202,2 м., двухтрубное, надземная</t>
  </si>
  <si>
    <t>от т. 2020 до т. 2021 по ул. Школьная, 115 м., двухтрубное, надземная</t>
  </si>
  <si>
    <t>от ул. Школьная 20 до ул. Школьная 20 (школа), 56,5 м., двухтрубное, надземная</t>
  </si>
  <si>
    <t>от т. 2038 до ул. Садовая 4, от т. 2038 до ул. Садовая 5, 46,5м., двухтрубное, надземная</t>
  </si>
  <si>
    <t>от ЦТП №2 до т.2001, от т.2001 до т.2002, от т.2002 до т.2003 от ул. Садовая до ул. Школьная, 57 м., двухтрубное, канальная</t>
  </si>
  <si>
    <t>от т. 2004 по ул. Школьная 14, от т. 2004 до ул. Школьная 15, 88 м., двухтрубное, надземная</t>
  </si>
  <si>
    <t>от т.2006, до т.2007, от т.2007 до т.2008 от ул. Школьная, 95 м., двухтрубное, надземная</t>
  </si>
  <si>
    <t>от т.2009  до т.2010, от т.2010 до т.2011, от т. 2011 до т. 2012, от т. 2012 до т. 2013 от ул. Школьная, 104,5 м., двухтрубное, надземная</t>
  </si>
  <si>
    <t>от т.2013 до т.2014 по ул. Школьная,  10 м, двухтрубная, надземная</t>
  </si>
  <si>
    <t>от т.2014 до т.2015 по ул. Школьная, 133,5 м, двухтрубная, надземная</t>
  </si>
  <si>
    <t>от т.2015 по ул. Школьная 9, 70 м, двухтрубная, надземная</t>
  </si>
  <si>
    <t>от т.2021 по ул. Школьная 20 (школа) - гараж, 70 м, двухтрубная, надземная</t>
  </si>
  <si>
    <t>от т.2024 по ул. Школьная 20, 35 м, двухтрубная, надземная</t>
  </si>
  <si>
    <t>от т.2023 до т. 2026, от т. 2026 до ул.. Школьная 1, 92 м, двухтрубная, надземная</t>
  </si>
  <si>
    <t>от т. 2026 до ул. Школьная 2, 41,5 м, двухтрубная, надземная</t>
  </si>
  <si>
    <t>от т. 2033 до ул. Садовая 16 (д/с Родничок), 39,5 м, двухтрубная, надземная</t>
  </si>
  <si>
    <t>от т. 2035 до т. 2036, от т. 2036 до т.2037 по ул. Садовая, 30 м, двухтрубное, надземная</t>
  </si>
  <si>
    <t>от т. 2042 до т. 2043 по ул. Садовая, 28 м, двухтрубное, канальная</t>
  </si>
  <si>
    <t xml:space="preserve"> от т. 2014 до т. 2015 по ул. Школьная, 133,5 м, двухтрубная, надземная</t>
  </si>
  <si>
    <t>от т. 2024 до ул. Школьная 20, 35 м, двухтрубная, надземная</t>
  </si>
  <si>
    <t>от т. 2025 до ул. Школьная 20, 25,5 м, двухтрубная, надземная</t>
  </si>
  <si>
    <t xml:space="preserve"> от т. 2023 до т. 2026, от т. 2026 до   ул. Школьная 1, 92 м, двухтрубная, надземная</t>
  </si>
  <si>
    <t xml:space="preserve"> от т. 2035 до т. 2036, от т. 2036 до  т. 2037 по  ул. Садовая, 30 м, двухтрубная, надземная</t>
  </si>
  <si>
    <t xml:space="preserve"> от т. 2042 до т. 2043, по  ул. Садовая, 28 м, двухтрубная, канальная</t>
  </si>
  <si>
    <t>от т. 2013 до т. 2020 по ул. Школьная, 5 м, двухтрубная, надземная</t>
  </si>
  <si>
    <t>от т. 2021 до т. 2023, от т. 2023 до т. 2024 по ул. Школьная, 104 м, двухтрубная, надземная</t>
  </si>
  <si>
    <t>от т. 2037 до т. 2038 по ул. Садовая, 60 м, двухтрубная, надземная</t>
  </si>
  <si>
    <t>от т. 2037 до т. 2039, от т. 2039 до т. 2040, от т.2040 до т.2041, от т. 2041 до т. 2042  по ул. Садовая, 144 м, двухтрубная, надземная</t>
  </si>
  <si>
    <t>от т. 2039 до ул. Садовая 2, 6 м, двухтрубная, надземная</t>
  </si>
  <si>
    <t>от т. 2040 до ул. Садовая 3, 11 м, двухтрубная, надземная</t>
  </si>
  <si>
    <t>от т. 2041 до ул. Садовая 1, 3 м, двухтрубная, надземная</t>
  </si>
  <si>
    <t>от т. 2042 до т. 2043 по ул. Садовая, 68 м, двухтрубная, надземная</t>
  </si>
  <si>
    <t>от т. 2043 до ул. Садовая 13, от т. 2043 до ул. Садовая 12, 67 м, двухтрубная, надземная</t>
  </si>
  <si>
    <t xml:space="preserve"> от т. 2021 до т. 2023, от т. 2023 до т. 2024, от т. 2024 до т. 2025 по  ул. Школьная, 142 м, двухтрубная, надземная</t>
  </si>
  <si>
    <t xml:space="preserve"> от т. 2037 до т. 2038 по  ул. Садовая, 60 м, двухтрубная, надземная</t>
  </si>
  <si>
    <t xml:space="preserve"> от т. 2037 до т. 2039, от т. 2039 до т. 2040, от т. 2040 до т. 2041, от т. 2041 до т. 2042 по  ул. Садовая, 144 м, двухтрубная, надземная</t>
  </si>
  <si>
    <t>от т. 2043 до ул. Садовая 13, от т. 2043 по ул. Садовая 12, 67 м, двухтрубная, надземная</t>
  </si>
  <si>
    <t xml:space="preserve">Выполнение монтажных работ по реконструкции трубопроводов отопления в с.Ново-Талицы Ивановской области (Жилзона № 2), общей протяжённостю 425,0 м. </t>
  </si>
  <si>
    <t xml:space="preserve">Выполнение монтажных работ по реконструкции трубопроводов горячего водоснабжения в с.Ново-Талицы Ивановской области (Жилзона № 2), общей протяжённостю 797,7 м. </t>
  </si>
  <si>
    <t xml:space="preserve">Выполнение монтажных работ по реконструкции трубопроводов теплоснабжения в с.Ново-Талицы Ивановской области (Жилзона № 2), общей протяжённостю 492,0 м. </t>
  </si>
  <si>
    <t xml:space="preserve">Выполнение монтажных работ по реконструкции трубопроводов горячего водоснабжения в с.Ново-Талицы Ивановской области (Жилзона № 2), общей протяжённостю 481,0 м. </t>
  </si>
  <si>
    <t xml:space="preserve">Выполнение монтажных работ по реконструкции трубопроводов горячего водоснабжения в с.Ново-Талицы Ивановской области (Жилзона № 2), общей протяжённостю 468,0 м. </t>
  </si>
  <si>
    <t xml:space="preserve">Выполнение монтажных работ по реконструкции трубопроводов теплоснабжения в с.Ново-Талицы Ивановской области (Жилзона № 2), общей протяжённостю 501,0 м. </t>
  </si>
  <si>
    <t>Описание мероприятия</t>
  </si>
  <si>
    <t>Котельная ООО "НТС" Ивановская обл., Ивановский р-он, южнее села Новоталицы, строение 2</t>
  </si>
  <si>
    <t>Модернизация котельной ООО «НТС», с установкой водогрейного котла теплопроизводи-тельностью 3,15 МВт (2,7 Гкал/час), для осуществления отпуска тепловой энергии на ГВС в летний период</t>
  </si>
  <si>
    <t>Оснащение газоиспользующего оборудования (Парового котла ДКВр-20-13 №7) системами автоматизации, блокирующими подачу природного газа в ручном режиме на котельной ООО "НТС"</t>
  </si>
  <si>
    <t>Реконструкция котла ДКВр-20-13 №6 на котельной ООО"НТС"</t>
  </si>
  <si>
    <t>Реконструкция котла ДКВр-20-13 №5 на котельной ООО"НТС"</t>
  </si>
  <si>
    <t>Установка основного ограждения по периметру котельной</t>
  </si>
  <si>
    <t>Проведение мероприятий по восстановлению эксплуатационных свойств дымовой трубы котельной</t>
  </si>
  <si>
    <t>Проведение мероприятий по восстановлению стен эксплуатируемой части здания котельной</t>
  </si>
  <si>
    <t>3.1.1</t>
  </si>
  <si>
    <t>3.1.2</t>
  </si>
  <si>
    <t>3.1.3</t>
  </si>
  <si>
    <t>3.1.4</t>
  </si>
  <si>
    <t>3.1.5</t>
  </si>
  <si>
    <t>3.1.6</t>
  </si>
  <si>
    <t>3.1.7</t>
  </si>
  <si>
    <t>3.1.8</t>
  </si>
  <si>
    <t>3.1.9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</si>
  <si>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</si>
  <si>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</si>
  <si>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</si>
  <si>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</si>
  <si>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</si>
  <si>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</si>
  <si>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</si>
  <si>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</si>
  <si>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</si>
  <si>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</si>
  <si>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</si>
  <si>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</si>
  <si>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</si>
  <si>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</si>
  <si>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</si>
  <si>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</si>
  <si>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</si>
  <si>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</si>
  <si>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</si>
  <si>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</si>
  <si>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</si>
  <si>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</si>
  <si>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</si>
  <si>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</si>
  <si>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3.1.34</t>
  </si>
  <si>
    <t>3.1.35</t>
  </si>
  <si>
    <t>3.1.36</t>
  </si>
  <si>
    <t>3.1.37</t>
  </si>
  <si>
    <t>3.1.38</t>
  </si>
  <si>
    <t>3.1.39</t>
  </si>
  <si>
    <t>3.1.40</t>
  </si>
  <si>
    <t>3.1.41</t>
  </si>
  <si>
    <t>3.1.42</t>
  </si>
  <si>
    <t>3.1.43</t>
  </si>
  <si>
    <t>3.1.44</t>
  </si>
  <si>
    <t>3.1.45</t>
  </si>
  <si>
    <t>3.1.46</t>
  </si>
  <si>
    <t>3.1.47</t>
  </si>
  <si>
    <t>3.1.48</t>
  </si>
  <si>
    <t>3.1.49</t>
  </si>
  <si>
    <t>3.1.50</t>
  </si>
  <si>
    <t>3.1.51</t>
  </si>
  <si>
    <t>3.1.52</t>
  </si>
  <si>
    <t>3.1.53</t>
  </si>
  <si>
    <t>3.2.3</t>
  </si>
  <si>
    <t>3.2.4</t>
  </si>
  <si>
    <t>тепловые сети</t>
  </si>
  <si>
    <t>ГБР до ЦТП №2 по ул. Садовая, 29</t>
  </si>
  <si>
    <t>от ЦТП №2 до т.2001, от т.2001 до т.2002 по ул. Садовая</t>
  </si>
  <si>
    <t>от т. 2004 до ул. Школьная 14</t>
  </si>
  <si>
    <t>от т. 2004 до ул. Школьная 15</t>
  </si>
  <si>
    <t>от т. 2006 до т. 2007, от т. 2007 до т.2008, от т. 2008 до т. 2009, от т.2009 до т. 2010, от т.2010 до т.2011, от т.2011 до т.2012, от т. 2012 до т. 2013 по ул. Школьная</t>
  </si>
  <si>
    <t>от т. 2020 до т. 2021 по ул. Школьная</t>
  </si>
  <si>
    <t>от ул. Школьная 20 до ул. Школьная 20 (школа)</t>
  </si>
  <si>
    <t>от т. 2038 до ул. Садовая 4, от т. 2038 до ул. Садовая 5</t>
  </si>
  <si>
    <t>от ЦТП №2 до т.2001, от т.2001 до т.2002, от т.2002 до т.2003 от ул. Садовая до ул. Школьная</t>
  </si>
  <si>
    <t>от т. 2003 до т. 2004 по ул. Школьная</t>
  </si>
  <si>
    <t>от т. 2004 по ул. Школьная 14, от т. 2004 до ул. Школьная 15</t>
  </si>
  <si>
    <t>от т.2006, до т.2007, от т.2007 до т.2008 от ул. Школьная, 95 м</t>
  </si>
  <si>
    <t>от т.2009  до т.2010, от т.2010 до т.2011, от т. 2011 до т. 2012, от т. 2012 до т. 2013 от ул. Школьная</t>
  </si>
  <si>
    <t>от т.2013 до т.2014 по ул. Школьная</t>
  </si>
  <si>
    <t>от т.2014 до т.2015 по ул. Школьная, 133</t>
  </si>
  <si>
    <t>от т.2015 по ул. Школьная 9</t>
  </si>
  <si>
    <t>от т.2021 по ул. Школьная 20 (школа) - гараж</t>
  </si>
  <si>
    <t>от т.2024 по ул. Школьная 20</t>
  </si>
  <si>
    <t>от т.2023 до т. 2026, от т. 2026 до ул.. Школьная 1</t>
  </si>
  <si>
    <t>от т. 2026 до ул. Школьная 2</t>
  </si>
  <si>
    <t>от т. 2033 до ул. Садовая 16 (д/с Родничок)</t>
  </si>
  <si>
    <t>от т. 2035 до т. 2036, от т. 2036 до т.2037 по ул. Садовая</t>
  </si>
  <si>
    <t>от т. 2042 до т. 2043 по ул. Садовая</t>
  </si>
  <si>
    <t xml:space="preserve"> от т. 2014 до т. 2015 по ул. Школьная, 133</t>
  </si>
  <si>
    <t>от т. 2024 до ул. Школьная 20</t>
  </si>
  <si>
    <t>от т. 2025 до ул. Школьная 20</t>
  </si>
  <si>
    <t xml:space="preserve"> от т. 2023 до т. 2026, от т. 2026 до   ул. Школьная 1</t>
  </si>
  <si>
    <t xml:space="preserve"> от т. 2035 до т. 2036, от т. 2036 до  т. 2037 по  ул. Садовая</t>
  </si>
  <si>
    <t xml:space="preserve"> от т. 2042 до т. 2043, по  ул. Садовая, 28 м</t>
  </si>
  <si>
    <t>от т. 2013 до т. 2020 по ул. Школьная</t>
  </si>
  <si>
    <t>от т. 2021 до т. 2023, от т. 2023 до т. 2024 по ул. Школьная</t>
  </si>
  <si>
    <t>от т. 2037 до т. 2038 по ул. Садовая</t>
  </si>
  <si>
    <t>от т. 2037 до т. 2039, от т. 2039 до т. 2040, от т.2040 до т.2041, от т. 2041 до т. 2042  по ул. Садовая</t>
  </si>
  <si>
    <t>от т. 2039 до ул. Садовая 2</t>
  </si>
  <si>
    <t>от т. 2040 до ул. Садовая 3</t>
  </si>
  <si>
    <t>от т. 2041 до ул. Садовая 1</t>
  </si>
  <si>
    <t>от т. 2043 до ул. Садовая 13, от т. 2043 до ул. Садовая 12</t>
  </si>
  <si>
    <t xml:space="preserve"> от т. 2021 до т. 2023, от т. 2023 до т. 2024, от т. 2024 до т. 2025 по  ул. Школьная</t>
  </si>
  <si>
    <t xml:space="preserve"> от т. 2037 до т. 2038 по  ул. Садовая</t>
  </si>
  <si>
    <t xml:space="preserve"> от т. 2037 до т. 2039, от т. 2039 до т. 2040, от т. 2040 до т. 2041, от т. 2041 до т. 2042 по  ул. Садовая</t>
  </si>
  <si>
    <t>от т. 2043 до ул. Садовая 13, от т. 2043 по ул. Садовая 12</t>
  </si>
  <si>
    <t>Профинансировано к 2021 году</t>
  </si>
  <si>
    <t>Прочие</t>
  </si>
  <si>
    <t xml:space="preserve"> Ивановская обл., Ивановский р-он, южнее села Новоталицы</t>
  </si>
  <si>
    <t xml:space="preserve">т.у.т./м3 </t>
  </si>
  <si>
    <t>Выполнение монтажных работ по реконструкции трубопроводов теплоснабжения и ГВС в с. Новоталицы Ивановской области (Жилзона № 2), общей протяженностью 3164,70 м</t>
  </si>
  <si>
    <t>Модернизация котельной ООО "НТС" с установкой водогрейного котла теплопроводительностью 3,15 МВт (2,7 Гкал/час), реконструкция котла ДКВр-20-13 № 6,№ 5, оснащение газоиспользующего оборудования парового котла ДКВр-20-3 № 7 системами автоматизации</t>
  </si>
  <si>
    <t>займы организаций, в т.ч.</t>
  </si>
  <si>
    <t>прочие привлеченные средства</t>
  </si>
  <si>
    <t>153520, Ивановская область, Ивановский р-н Территория Металлургическая, Новоталицкое с/п здание № 1</t>
  </si>
  <si>
    <t>Директор Ю.А. Портнова</t>
  </si>
  <si>
    <t>8-960-512-74-26</t>
  </si>
  <si>
    <t>Администрация Ивановского муниципального района</t>
  </si>
  <si>
    <t>153008, Ивановская область г.Иваново, ул.Постышева, д.46</t>
  </si>
  <si>
    <t>Глава администрации Ивановского Муниципального района, С.В. Низов</t>
  </si>
  <si>
    <t>+7 (4932) 32-80-34</t>
  </si>
  <si>
    <t>219(прям.тр.), 108(обр.тр)</t>
  </si>
  <si>
    <t>159(прям.тр.), 89(обр.тр)</t>
  </si>
  <si>
    <t>108(прям.тр.), 89(обр.тр)</t>
  </si>
  <si>
    <t>159(прям.тр.), 108(обр.тр)</t>
  </si>
  <si>
    <t>133(прям.тр.), 108(обр.тр)</t>
  </si>
  <si>
    <t>57(прям.тр.), 25(обр.тр)</t>
  </si>
  <si>
    <t>32(прям.тр.), 25(обр.тр)</t>
  </si>
  <si>
    <t>89(прям.тр.), 57(обр.тр)</t>
  </si>
  <si>
    <t>57(прям.тр.), 32(обр.тр)</t>
  </si>
  <si>
    <t>57(прям.тр.), 40(обр.тр)</t>
  </si>
  <si>
    <t>108(прям.тр.), 57(обр.тр)</t>
  </si>
  <si>
    <t>40(прям.тр.), 25(обр.тр)</t>
  </si>
  <si>
    <t>надземная</t>
  </si>
  <si>
    <t>подземная канальная</t>
  </si>
  <si>
    <t xml:space="preserve">37:05:011150 </t>
  </si>
  <si>
    <t>апрель 2026 года</t>
  </si>
  <si>
    <t>март 2026 года</t>
  </si>
  <si>
    <t>сентябрь 2027 года</t>
  </si>
  <si>
    <t>2021 - 2037 годы</t>
  </si>
  <si>
    <t>в сфере теплоснабжения на 2021-2037 годы</t>
  </si>
  <si>
    <t>2033-2037</t>
  </si>
  <si>
    <t>на 2021-2037 годы</t>
  </si>
  <si>
    <t>3.2.5</t>
  </si>
  <si>
    <t>3.2.6</t>
  </si>
  <si>
    <t>3.2.7</t>
  </si>
  <si>
    <t>3.2.8</t>
  </si>
  <si>
    <t>3.2.9</t>
  </si>
  <si>
    <t>3.2.10</t>
  </si>
  <si>
    <t>3.2.11</t>
  </si>
  <si>
    <t>3.2.12</t>
  </si>
  <si>
    <t>3.2.13</t>
  </si>
  <si>
    <t>3.2.14</t>
  </si>
  <si>
    <t>3.2.15</t>
  </si>
  <si>
    <t>3.2.16</t>
  </si>
  <si>
    <t>3.2.17</t>
  </si>
  <si>
    <t>3.2.18</t>
  </si>
  <si>
    <t>3.2.19</t>
  </si>
  <si>
    <t>3.2.20</t>
  </si>
  <si>
    <t>3.2.21</t>
  </si>
  <si>
    <t>3.2.22</t>
  </si>
  <si>
    <t>3.2.23</t>
  </si>
  <si>
    <t>3.2.24</t>
  </si>
  <si>
    <t>3.2.25</t>
  </si>
  <si>
    <t>3.2.26</t>
  </si>
  <si>
    <t>3.2.27</t>
  </si>
  <si>
    <t>3.2.28</t>
  </si>
  <si>
    <t>3.2.29</t>
  </si>
  <si>
    <t>3.2.30</t>
  </si>
  <si>
    <t>3.2.31</t>
  </si>
  <si>
    <t>3.2.32</t>
  </si>
  <si>
    <t>3.2.33</t>
  </si>
  <si>
    <t>3.2.34</t>
  </si>
  <si>
    <t>3.2.35</t>
  </si>
  <si>
    <t>3.2.36</t>
  </si>
  <si>
    <t>3.2.37</t>
  </si>
  <si>
    <t>3.2.38</t>
  </si>
  <si>
    <t>3.2.39</t>
  </si>
  <si>
    <t>3.2.40</t>
  </si>
  <si>
    <t>3.2.41</t>
  </si>
  <si>
    <t>3.2.42</t>
  </si>
  <si>
    <t>3.2.43</t>
  </si>
  <si>
    <t>3.2.44</t>
  </si>
  <si>
    <t>3.2.45</t>
  </si>
  <si>
    <t>3.2.46</t>
  </si>
  <si>
    <t>3.2.47</t>
  </si>
  <si>
    <t>3.2.48</t>
  </si>
  <si>
    <t>3.2.49</t>
  </si>
  <si>
    <t>3.2.50</t>
  </si>
  <si>
    <t>3.2.51</t>
  </si>
  <si>
    <t>3.2.52</t>
  </si>
  <si>
    <t>3.2.53</t>
  </si>
  <si>
    <t>3.2.54</t>
  </si>
  <si>
    <t>3.2.55</t>
  </si>
  <si>
    <t>3.2.56</t>
  </si>
  <si>
    <t>3.2.57</t>
  </si>
  <si>
    <t>2032-2033</t>
  </si>
  <si>
    <t>2034-2037</t>
  </si>
  <si>
    <t>2030-2033</t>
  </si>
  <si>
    <t>Общество с ограниченной ответственностью «Новоталицкие тепловые сети»</t>
  </si>
  <si>
    <t xml:space="preserve">ООО "НТС" </t>
  </si>
  <si>
    <t>3.2.58</t>
  </si>
  <si>
    <t>3.2.59</t>
  </si>
  <si>
    <t>3.2.60</t>
  </si>
  <si>
    <t>1.1.1</t>
  </si>
  <si>
    <t>1.1.5</t>
  </si>
  <si>
    <t>1.1.6</t>
  </si>
  <si>
    <t>1.1.7</t>
  </si>
  <si>
    <t>1.1.8</t>
  </si>
  <si>
    <t>1.1.9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</si>
  <si>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</si>
  <si>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</si>
  <si>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</si>
  <si>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</si>
  <si>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</si>
  <si>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</si>
  <si>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</si>
  <si>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</si>
  <si>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</si>
  <si>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</si>
  <si>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</si>
  <si>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</si>
  <si>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</si>
  <si>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</si>
  <si>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</si>
  <si>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</si>
  <si>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</si>
  <si>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</si>
  <si>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</si>
  <si>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</si>
  <si>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</si>
  <si>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</si>
  <si>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</si>
  <si>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</si>
  <si>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</si>
  <si>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</si>
  <si>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</si>
  <si>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</si>
  <si>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</si>
  <si>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</si>
  <si>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</si>
  <si>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</si>
  <si>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</si>
  <si>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</si>
  <si>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</si>
  <si>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</si>
  <si>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</si>
  <si>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</si>
  <si>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</si>
  <si>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</si>
  <si>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</si>
  <si>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</si>
  <si>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</si>
  <si>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</si>
  <si>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</si>
  <si>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</si>
  <si>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</si>
  <si>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</si>
  <si>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</si>
  <si>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</si>
  <si>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</si>
  <si>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энергетики и тарифов Ивановской области</t>
  </si>
  <si>
    <t>Форма № 1-ИП ТС</t>
  </si>
  <si>
    <t>Форма № 2-ИП ТС</t>
  </si>
  <si>
    <t>Форма № 3-ИП ТС</t>
  </si>
  <si>
    <t>Форма № 4-ИП ТС</t>
  </si>
  <si>
    <t>Форма № 5-ИП ТС</t>
  </si>
  <si>
    <t>Приложение 1 к протоколу  Департамента</t>
  </si>
  <si>
    <t>от 26.09.2025 № 43/2</t>
  </si>
  <si>
    <t>Приложение 2 к протоколу  Департамента</t>
  </si>
  <si>
    <t>Приложение 3 к протоколу  Департамента</t>
  </si>
  <si>
    <t>Приложение 4 к протоколу  Департамента</t>
  </si>
  <si>
    <t>Приложение 5 к протоколу  Департамента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</si>
</sst>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
    <numFmt numFmtId="167" formatCode="0.0000"/>
  </numFmts>
  <fonts count="34" x14ac:knownFonts="1">
    <font>
      <sz val="11"/>
      <color theme="1"/>
      <name val="Calibri"/>
      <family val="2"/>
      <charset val="204"/>
      <scheme val="minor"/>
    </font>
    <font>
      <sz val="11"/>
      <color indexed="8"/>
      <name val="Calibri"/>
      <family val="2"/>
      <charset val="204"/>
    </font>
    <font>
      <b/>
      <sz val="12"/>
      <name val="Times New Roman"/>
      <family val="1"/>
      <charset val="204"/>
    </font>
    <font>
      <sz val="12"/>
      <name val="Times New Roman"/>
      <family val="1"/>
      <charset val="204"/>
    </font>
    <font>
      <sz val="11"/>
      <name val="Times New Roman"/>
      <family val="1"/>
      <charset val="204"/>
    </font>
    <font>
      <sz val="10"/>
      <name val="Times New Roman"/>
      <family val="1"/>
      <charset val="204"/>
    </font>
    <font>
      <b/>
      <sz val="11"/>
      <name val="Times New Roman"/>
      <family val="1"/>
      <charset val="204"/>
    </font>
    <font>
      <b/>
      <u/>
      <sz val="11"/>
      <name val="Times New Roman"/>
      <family val="1"/>
      <charset val="204"/>
    </font>
    <font>
      <sz val="10"/>
      <name val="Arial"/>
      <family val="2"/>
      <charset val="204"/>
    </font>
    <font>
      <sz val="9"/>
      <name val="Times New Roman"/>
      <family val="1"/>
      <charset val="204"/>
    </font>
    <font>
      <vertAlign val="superscript"/>
      <sz val="9"/>
      <name val="Times New Roman"/>
      <family val="1"/>
      <charset val="204"/>
    </font>
    <font>
      <sz val="10"/>
      <name val="Arial Cyr"/>
      <charset val="204"/>
    </font>
    <font>
      <vertAlign val="subscript"/>
      <sz val="12"/>
      <name val="Times New Roman"/>
      <family val="1"/>
      <charset val="204"/>
    </font>
    <font>
      <sz val="8"/>
      <name val="Calibri"/>
      <family val="2"/>
      <charset val="204"/>
    </font>
    <font>
      <sz val="11"/>
      <color theme="1"/>
      <name val="Calibri"/>
      <family val="2"/>
      <charset val="204"/>
      <scheme val="minor"/>
    </font>
    <font>
      <sz val="11"/>
      <name val="Calibri"/>
      <family val="2"/>
      <charset val="204"/>
      <scheme val="minor"/>
    </font>
    <font>
      <sz val="11"/>
      <name val="Calibri"/>
      <family val="2"/>
    </font>
    <font>
      <sz val="10"/>
      <color theme="1"/>
      <name val="Times New Roman"/>
      <family val="1"/>
      <charset val="204"/>
    </font>
    <font>
      <sz val="9"/>
      <color theme="1"/>
      <name val="Times New Roman"/>
      <family val="1"/>
      <charset val="204"/>
    </font>
    <font>
      <sz val="9"/>
      <color rgb="FFFF0000"/>
      <name val="Times New Roman"/>
      <family val="1"/>
      <charset val="204"/>
    </font>
    <font>
      <sz val="9"/>
      <color theme="4" tint="-0.249977111117893"/>
      <name val="Times New Roman"/>
      <family val="1"/>
      <charset val="204"/>
    </font>
    <font>
      <sz val="10"/>
      <color theme="4" tint="-0.249977111117893"/>
      <name val="Times New Roman"/>
      <family val="1"/>
      <charset val="204"/>
    </font>
    <font>
      <sz val="16"/>
      <name val="Times New Roman"/>
      <family val="1"/>
      <charset val="204"/>
    </font>
    <font>
      <b/>
      <sz val="16"/>
      <name val="Times New Roman"/>
      <family val="1"/>
      <charset val="204"/>
    </font>
    <font>
      <i/>
      <sz val="16"/>
      <name val="Times New Roman"/>
      <family val="1"/>
      <charset val="204"/>
    </font>
    <font>
      <b/>
      <i/>
      <sz val="16"/>
      <name val="Times New Roman"/>
      <family val="1"/>
      <charset val="204"/>
    </font>
    <font>
      <sz val="15"/>
      <name val="Times New Roman"/>
      <family val="1"/>
      <charset val="204"/>
    </font>
    <font>
      <sz val="11"/>
      <name val="Calibri"/>
      <family val="2"/>
      <charset val="204"/>
    </font>
    <font>
      <sz val="16"/>
      <name val="Calibri"/>
      <family val="2"/>
      <charset val="204"/>
      <scheme val="minor"/>
    </font>
    <font>
      <sz val="15"/>
      <name val="Calibri"/>
      <family val="2"/>
      <charset val="204"/>
      <scheme val="minor"/>
    </font>
    <font>
      <sz val="12"/>
      <color theme="1"/>
      <name val="Times New Roman"/>
      <family val="1"/>
      <charset val="204"/>
    </font>
    <font>
      <sz val="11"/>
      <color theme="1"/>
      <name val="Times New Roman"/>
      <family val="1"/>
      <charset val="204"/>
    </font>
    <font>
      <b/>
      <i/>
      <sz val="11"/>
      <name val="Times New Roman"/>
      <family val="1"/>
      <charset val="204"/>
    </font>
    <font>
      <b/>
      <i/>
      <sz val="11"/>
      <name val="Calibri"/>
      <family val="2"/>
      <charset val="204"/>
    </font>
  </fonts>
  <fills count="6">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theme="7" tint="0.79998168889431442"/>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top style="medium">
        <color indexed="64"/>
      </top>
      <bottom/>
      <diagonal/>
    </border>
    <border>
      <left/>
      <right style="medium">
        <color rgb="FF000000"/>
      </right>
      <top style="medium">
        <color indexed="64"/>
      </top>
      <bottom/>
      <diagonal/>
    </border>
    <border>
      <left/>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rgb="FF000000"/>
      </left>
      <right/>
      <top/>
      <bottom/>
      <diagonal/>
    </border>
    <border>
      <left style="medium">
        <color indexed="64"/>
      </left>
      <right style="medium">
        <color indexed="64"/>
      </right>
      <top style="medium">
        <color rgb="FF000000"/>
      </top>
      <bottom/>
      <diagonal/>
    </border>
    <border>
      <left/>
      <right style="thin">
        <color indexed="64"/>
      </right>
      <top/>
      <bottom/>
      <diagonal/>
    </border>
    <border>
      <left style="thin">
        <color indexed="64"/>
      </left>
      <right/>
      <top/>
      <bottom/>
      <diagonal/>
    </border>
  </borders>
  <cellStyleXfs count="7">
    <xf numFmtId="0" fontId="0" fillId="0" borderId="0"/>
    <xf numFmtId="0" fontId="8" fillId="0" borderId="0"/>
    <xf numFmtId="0" fontId="11" fillId="0" borderId="0"/>
    <xf numFmtId="0" fontId="14" fillId="0" borderId="0"/>
    <xf numFmtId="0" fontId="14" fillId="0" borderId="0"/>
    <xf numFmtId="9" fontId="1" fillId="0" borderId="0" applyFont="0" applyFill="0" applyBorder="0" applyAlignment="0" applyProtection="0"/>
    <xf numFmtId="9" fontId="14" fillId="0" borderId="0" applyFont="0" applyFill="0" applyBorder="0" applyAlignment="0" applyProtection="0"/>
  </cellStyleXfs>
  <cellXfs count="267">
    <xf numFmtId="0" fontId="0" fillId="0" borderId="0" xfId="0"/>
    <xf numFmtId="164" fontId="0" fillId="0" borderId="0" xfId="0" applyNumberFormat="1"/>
    <xf numFmtId="0" fontId="17" fillId="0" borderId="0" xfId="0" applyFont="1" applyAlignment="1">
      <alignment wrapText="1"/>
    </xf>
    <xf numFmtId="164" fontId="17" fillId="3" borderId="22" xfId="0" applyNumberFormat="1" applyFont="1" applyFill="1" applyBorder="1" applyAlignment="1">
      <alignment horizontal="center" wrapText="1"/>
    </xf>
    <xf numFmtId="0" fontId="9" fillId="2" borderId="14" xfId="0" applyFont="1" applyFill="1" applyBorder="1" applyAlignment="1">
      <alignment vertical="center" wrapText="1"/>
    </xf>
    <xf numFmtId="0" fontId="9" fillId="2" borderId="0" xfId="0" applyFont="1" applyFill="1" applyAlignment="1">
      <alignment vertical="center" wrapText="1"/>
    </xf>
    <xf numFmtId="0" fontId="9" fillId="2" borderId="14" xfId="0" applyFont="1" applyFill="1" applyBorder="1" applyAlignment="1">
      <alignment horizontal="left" vertical="center" wrapText="1"/>
    </xf>
    <xf numFmtId="0" fontId="18" fillId="0" borderId="7" xfId="0" applyFont="1" applyBorder="1" applyAlignment="1">
      <alignment horizontal="center" vertical="center"/>
    </xf>
    <xf numFmtId="0" fontId="18" fillId="0" borderId="14" xfId="0" applyFont="1" applyBorder="1" applyAlignment="1">
      <alignment horizontal="center" vertical="center"/>
    </xf>
    <xf numFmtId="0" fontId="18" fillId="0" borderId="9" xfId="0" applyFont="1" applyBorder="1" applyAlignment="1">
      <alignment horizontal="center" vertical="center"/>
    </xf>
    <xf numFmtId="0" fontId="9" fillId="0" borderId="14" xfId="0" applyFont="1" applyBorder="1" applyAlignment="1">
      <alignment horizontal="center" vertical="center"/>
    </xf>
    <xf numFmtId="2" fontId="18" fillId="0" borderId="7" xfId="0" applyNumberFormat="1" applyFont="1" applyBorder="1" applyAlignment="1">
      <alignment horizontal="center" vertical="center"/>
    </xf>
    <xf numFmtId="2" fontId="18" fillId="0" borderId="14" xfId="0" applyNumberFormat="1" applyFont="1" applyBorder="1" applyAlignment="1">
      <alignment horizontal="center" vertical="center"/>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xf>
    <xf numFmtId="0" fontId="19"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xf numFmtId="164" fontId="21" fillId="3" borderId="22" xfId="0" applyNumberFormat="1" applyFont="1" applyFill="1" applyBorder="1" applyAlignment="1">
      <alignment horizontal="center" wrapText="1"/>
    </xf>
    <xf numFmtId="166" fontId="18" fillId="0" borderId="14" xfId="0" applyNumberFormat="1" applyFont="1" applyBorder="1" applyAlignment="1">
      <alignment horizontal="center" vertical="center"/>
    </xf>
    <xf numFmtId="166" fontId="20" fillId="0" borderId="14" xfId="0" applyNumberFormat="1" applyFont="1" applyBorder="1" applyAlignment="1">
      <alignment horizontal="center" vertical="center"/>
    </xf>
    <xf numFmtId="17" fontId="18" fillId="0" borderId="1" xfId="0" applyNumberFormat="1" applyFont="1" applyBorder="1" applyAlignment="1">
      <alignment horizontal="center" vertical="center"/>
    </xf>
    <xf numFmtId="166" fontId="0" fillId="0" borderId="0" xfId="0" applyNumberFormat="1"/>
    <xf numFmtId="164" fontId="21" fillId="4" borderId="22" xfId="0" applyNumberFormat="1" applyFont="1" applyFill="1" applyBorder="1" applyAlignment="1">
      <alignment horizontal="center" wrapText="1"/>
    </xf>
    <xf numFmtId="0" fontId="22" fillId="5" borderId="0" xfId="0" applyFont="1" applyFill="1" applyAlignment="1">
      <alignment horizontal="center"/>
    </xf>
    <xf numFmtId="0" fontId="26" fillId="5" borderId="0" xfId="0" applyFont="1" applyFill="1" applyAlignment="1">
      <alignment horizontal="center"/>
    </xf>
    <xf numFmtId="0" fontId="26" fillId="5" borderId="0" xfId="0" applyFont="1" applyFill="1"/>
    <xf numFmtId="0" fontId="22" fillId="5" borderId="0" xfId="0" applyFont="1" applyFill="1"/>
    <xf numFmtId="0" fontId="22" fillId="5" borderId="0" xfId="0" applyFont="1" applyFill="1" applyAlignment="1"/>
    <xf numFmtId="0" fontId="22" fillId="5" borderId="0" xfId="0" applyFont="1" applyFill="1" applyAlignment="1">
      <alignment horizontal="center" vertical="center"/>
    </xf>
    <xf numFmtId="0" fontId="22" fillId="5" borderId="0" xfId="0" applyFont="1" applyFill="1" applyAlignment="1">
      <alignment vertical="center"/>
    </xf>
    <xf numFmtId="0" fontId="22" fillId="5" borderId="2" xfId="0" applyFont="1" applyFill="1" applyBorder="1" applyAlignment="1">
      <alignment horizontal="center" vertical="center"/>
    </xf>
    <xf numFmtId="0" fontId="26" fillId="5" borderId="2" xfId="0" applyFont="1" applyFill="1" applyBorder="1" applyAlignment="1">
      <alignment horizontal="center" vertical="center"/>
    </xf>
    <xf numFmtId="0" fontId="22" fillId="5" borderId="0" xfId="0" applyFont="1" applyFill="1" applyBorder="1" applyAlignment="1">
      <alignment horizontal="center" vertical="center"/>
    </xf>
    <xf numFmtId="0" fontId="22" fillId="5" borderId="1"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23" fillId="5" borderId="1" xfId="0" applyFont="1" applyFill="1" applyBorder="1" applyAlignment="1">
      <alignment horizontal="center" vertical="center" wrapText="1"/>
    </xf>
    <xf numFmtId="164" fontId="23" fillId="5" borderId="1" xfId="0" applyNumberFormat="1" applyFont="1" applyFill="1" applyBorder="1" applyAlignment="1">
      <alignment horizontal="center" vertical="center" wrapText="1"/>
    </xf>
    <xf numFmtId="0" fontId="23" fillId="5" borderId="0" xfId="0" applyFont="1" applyFill="1"/>
    <xf numFmtId="164" fontId="22" fillId="5" borderId="1" xfId="0" applyNumberFormat="1" applyFont="1" applyFill="1" applyBorder="1" applyAlignment="1">
      <alignment horizontal="center" vertical="center" wrapText="1"/>
    </xf>
    <xf numFmtId="49" fontId="22" fillId="5" borderId="1" xfId="0" applyNumberFormat="1" applyFont="1" applyFill="1" applyBorder="1" applyAlignment="1">
      <alignment horizontal="center" vertical="center" wrapText="1"/>
    </xf>
    <xf numFmtId="0" fontId="26" fillId="5" borderId="1" xfId="0" applyFont="1" applyFill="1" applyBorder="1" applyAlignment="1">
      <alignment horizontal="left" vertical="center" wrapText="1" indent="1"/>
    </xf>
    <xf numFmtId="49" fontId="26" fillId="5" borderId="1" xfId="0" applyNumberFormat="1" applyFont="1" applyFill="1" applyBorder="1" applyAlignment="1">
      <alignment horizontal="center" vertical="center" wrapText="1"/>
    </xf>
    <xf numFmtId="0" fontId="24" fillId="5" borderId="0" xfId="0" applyFont="1" applyFill="1"/>
    <xf numFmtId="164" fontId="22" fillId="5" borderId="0" xfId="0" applyNumberFormat="1" applyFont="1" applyFill="1"/>
    <xf numFmtId="0" fontId="22" fillId="5" borderId="0" xfId="2" applyFont="1" applyFill="1" applyBorder="1" applyAlignment="1"/>
    <xf numFmtId="0" fontId="26" fillId="5" borderId="0" xfId="2" applyFont="1" applyFill="1" applyBorder="1" applyAlignment="1"/>
    <xf numFmtId="0" fontId="26" fillId="5" borderId="0" xfId="2" applyFont="1" applyFill="1" applyBorder="1" applyAlignment="1">
      <alignment horizontal="center" wrapText="1"/>
    </xf>
    <xf numFmtId="4" fontId="22" fillId="5" borderId="0" xfId="0" applyNumberFormat="1" applyFont="1" applyFill="1"/>
    <xf numFmtId="2" fontId="22" fillId="5" borderId="0" xfId="0" applyNumberFormat="1" applyFont="1" applyFill="1"/>
    <xf numFmtId="2" fontId="25" fillId="5" borderId="0" xfId="0" applyNumberFormat="1" applyFont="1" applyFill="1"/>
    <xf numFmtId="0" fontId="3" fillId="5" borderId="0" xfId="0" applyFont="1" applyFill="1"/>
    <xf numFmtId="0" fontId="3" fillId="5" borderId="0" xfId="0" applyFont="1" applyFill="1" applyAlignment="1">
      <alignment horizontal="right" vertical="center"/>
    </xf>
    <xf numFmtId="0" fontId="2" fillId="5" borderId="0" xfId="0" applyFont="1" applyFill="1" applyAlignment="1">
      <alignment horizontal="right" vertical="center"/>
    </xf>
    <xf numFmtId="0" fontId="3" fillId="5" borderId="1" xfId="0" applyFont="1" applyFill="1" applyBorder="1" applyAlignment="1">
      <alignment horizontal="center" vertical="center" wrapText="1"/>
    </xf>
    <xf numFmtId="0" fontId="3" fillId="5" borderId="1" xfId="2" applyFont="1" applyFill="1" applyBorder="1" applyAlignment="1">
      <alignment horizontal="center" vertical="center" wrapText="1"/>
    </xf>
    <xf numFmtId="0" fontId="3" fillId="5" borderId="0" xfId="0" applyFont="1" applyFill="1" applyBorder="1"/>
    <xf numFmtId="0" fontId="3" fillId="5" borderId="0" xfId="0" applyFont="1" applyFill="1" applyBorder="1" applyAlignment="1">
      <alignment vertical="center" wrapText="1"/>
    </xf>
    <xf numFmtId="0" fontId="3" fillId="5" borderId="0" xfId="2" applyFont="1" applyFill="1" applyBorder="1" applyAlignment="1">
      <alignment wrapText="1"/>
    </xf>
    <xf numFmtId="0" fontId="3" fillId="5" borderId="0" xfId="2" applyFont="1" applyFill="1" applyBorder="1" applyAlignment="1">
      <alignment horizontal="center" wrapText="1"/>
    </xf>
    <xf numFmtId="0" fontId="3" fillId="5" borderId="0" xfId="2" applyFont="1" applyFill="1" applyAlignment="1">
      <alignment horizontal="right"/>
    </xf>
    <xf numFmtId="0" fontId="3" fillId="5" borderId="0" xfId="2" applyFont="1" applyFill="1"/>
    <xf numFmtId="0" fontId="15" fillId="5" borderId="0" xfId="0" applyFont="1" applyFill="1"/>
    <xf numFmtId="0" fontId="3" fillId="5" borderId="1" xfId="0" applyFont="1" applyFill="1" applyBorder="1" applyAlignment="1">
      <alignment horizontal="left" vertical="center" wrapText="1"/>
    </xf>
    <xf numFmtId="2"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1" xfId="0" applyFont="1" applyFill="1" applyBorder="1" applyAlignment="1">
      <alignment horizontal="left" wrapText="1"/>
    </xf>
    <xf numFmtId="2" fontId="15" fillId="5" borderId="0" xfId="0" applyNumberFormat="1" applyFont="1" applyFill="1"/>
    <xf numFmtId="1" fontId="3" fillId="5" borderId="1" xfId="0" applyNumberFormat="1" applyFont="1" applyFill="1" applyBorder="1" applyAlignment="1">
      <alignment horizontal="center" vertical="center" wrapText="1"/>
    </xf>
    <xf numFmtId="165" fontId="3" fillId="5" borderId="1" xfId="0" applyNumberFormat="1" applyFont="1" applyFill="1" applyBorder="1" applyAlignment="1">
      <alignment horizontal="center" vertical="center" wrapText="1"/>
    </xf>
    <xf numFmtId="165" fontId="3" fillId="5" borderId="1" xfId="0" applyNumberFormat="1" applyFont="1" applyFill="1" applyBorder="1" applyAlignment="1">
      <alignment horizontal="center" vertical="center"/>
    </xf>
    <xf numFmtId="165" fontId="3" fillId="5" borderId="1" xfId="5" applyNumberFormat="1" applyFont="1" applyFill="1" applyBorder="1" applyAlignment="1">
      <alignment horizontal="center" vertical="center"/>
    </xf>
    <xf numFmtId="10" fontId="3" fillId="5" borderId="1" xfId="5" applyNumberFormat="1" applyFont="1" applyFill="1" applyBorder="1" applyAlignment="1">
      <alignment horizontal="center" vertical="center"/>
    </xf>
    <xf numFmtId="167" fontId="3" fillId="5" borderId="1" xfId="0" applyNumberFormat="1" applyFont="1" applyFill="1" applyBorder="1" applyAlignment="1">
      <alignment horizontal="center" vertical="center" wrapText="1"/>
    </xf>
    <xf numFmtId="0" fontId="3" fillId="5" borderId="0" xfId="2" applyFont="1" applyFill="1" applyBorder="1" applyAlignment="1"/>
    <xf numFmtId="0" fontId="16" fillId="5" borderId="0" xfId="0" applyFont="1" applyFill="1"/>
    <xf numFmtId="167" fontId="3" fillId="5" borderId="1" xfId="0" applyNumberFormat="1" applyFont="1" applyFill="1" applyBorder="1" applyAlignment="1">
      <alignment horizontal="center" vertical="center"/>
    </xf>
    <xf numFmtId="0" fontId="4" fillId="5" borderId="0" xfId="0" applyFont="1" applyFill="1" applyBorder="1" applyAlignment="1"/>
    <xf numFmtId="0" fontId="4" fillId="5" borderId="0" xfId="0" applyFont="1" applyFill="1" applyBorder="1" applyAlignment="1">
      <alignment horizontal="right"/>
    </xf>
    <xf numFmtId="0" fontId="4" fillId="5" borderId="0" xfId="0" applyFont="1" applyFill="1" applyAlignment="1"/>
    <xf numFmtId="0" fontId="4" fillId="5" borderId="0" xfId="0" applyFont="1" applyFill="1"/>
    <xf numFmtId="0" fontId="6" fillId="5" borderId="0" xfId="0" applyFont="1" applyFill="1" applyBorder="1" applyAlignment="1">
      <alignment wrapText="1"/>
    </xf>
    <xf numFmtId="0" fontId="7" fillId="5" borderId="0" xfId="0" applyFont="1" applyFill="1" applyBorder="1" applyAlignment="1"/>
    <xf numFmtId="0" fontId="4" fillId="5" borderId="0" xfId="0" applyFont="1" applyFill="1" applyBorder="1" applyAlignment="1">
      <alignment vertical="top"/>
    </xf>
    <xf numFmtId="0" fontId="5" fillId="5" borderId="1" xfId="0" applyFont="1" applyFill="1" applyBorder="1" applyAlignment="1">
      <alignment horizontal="center" vertical="center" textRotation="90" wrapText="1"/>
    </xf>
    <xf numFmtId="49" fontId="5" fillId="5" borderId="1" xfId="0" applyNumberFormat="1" applyFont="1" applyFill="1" applyBorder="1" applyAlignment="1">
      <alignment horizontal="center" vertical="center"/>
    </xf>
    <xf numFmtId="49" fontId="5" fillId="5" borderId="1" xfId="0" applyNumberFormat="1" applyFont="1" applyFill="1" applyBorder="1" applyAlignment="1">
      <alignment horizontal="left" vertical="center" wrapText="1"/>
    </xf>
    <xf numFmtId="2" fontId="5" fillId="5" borderId="1" xfId="0" applyNumberFormat="1" applyFont="1" applyFill="1" applyBorder="1" applyAlignment="1">
      <alignment horizontal="center" vertical="center" textRotation="90"/>
    </xf>
    <xf numFmtId="167" fontId="5" fillId="5" borderId="1" xfId="0" applyNumberFormat="1" applyFont="1" applyFill="1" applyBorder="1" applyAlignment="1">
      <alignment horizontal="center" vertical="center" textRotation="90"/>
    </xf>
    <xf numFmtId="0" fontId="5" fillId="5" borderId="0" xfId="0" applyNumberFormat="1" applyFont="1" applyFill="1" applyBorder="1" applyAlignment="1">
      <alignment horizontal="center" vertical="center"/>
    </xf>
    <xf numFmtId="0" fontId="5" fillId="5" borderId="0" xfId="0" applyFont="1" applyFill="1" applyBorder="1" applyAlignment="1">
      <alignment horizontal="left" vertical="center" wrapText="1"/>
    </xf>
    <xf numFmtId="2" fontId="5" fillId="5" borderId="0" xfId="0" applyNumberFormat="1" applyFont="1" applyFill="1" applyBorder="1" applyAlignment="1">
      <alignment horizontal="center" vertical="center" textRotation="90"/>
    </xf>
    <xf numFmtId="165" fontId="5" fillId="5" borderId="0" xfId="0" applyNumberFormat="1" applyFont="1" applyFill="1" applyBorder="1" applyAlignment="1">
      <alignment horizontal="center" vertical="center" textRotation="90"/>
    </xf>
    <xf numFmtId="0" fontId="26" fillId="5" borderId="1"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6" fillId="5" borderId="0" xfId="0" applyFont="1" applyFill="1" applyAlignment="1"/>
    <xf numFmtId="0" fontId="27" fillId="5" borderId="0" xfId="0" applyFont="1" applyFill="1"/>
    <xf numFmtId="0" fontId="6" fillId="5" borderId="0" xfId="0" applyFont="1" applyFill="1" applyAlignment="1">
      <alignment vertical="center"/>
    </xf>
    <xf numFmtId="0" fontId="4" fillId="5" borderId="0" xfId="0" applyFont="1" applyFill="1" applyAlignment="1">
      <alignment vertical="top"/>
    </xf>
    <xf numFmtId="0" fontId="4" fillId="5" borderId="0" xfId="0" applyFont="1" applyFill="1" applyAlignment="1">
      <alignment horizontal="left"/>
    </xf>
    <xf numFmtId="0" fontId="4" fillId="5" borderId="0" xfId="0" applyFont="1" applyFill="1" applyAlignment="1">
      <alignment horizontal="center" vertical="center"/>
    </xf>
    <xf numFmtId="0" fontId="4" fillId="5"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xf>
    <xf numFmtId="164" fontId="4" fillId="5" borderId="1" xfId="0" applyNumberFormat="1" applyFont="1" applyFill="1" applyBorder="1" applyAlignment="1">
      <alignment horizontal="center" vertical="center"/>
    </xf>
    <xf numFmtId="4" fontId="4" fillId="5" borderId="1" xfId="0" applyNumberFormat="1" applyFont="1" applyFill="1" applyBorder="1" applyAlignment="1">
      <alignment horizontal="center" vertical="center" wrapText="1"/>
    </xf>
    <xf numFmtId="164" fontId="27" fillId="5" borderId="0" xfId="0" applyNumberFormat="1" applyFont="1" applyFill="1"/>
    <xf numFmtId="0" fontId="4" fillId="5" borderId="1" xfId="0" applyFont="1" applyFill="1" applyBorder="1" applyAlignment="1">
      <alignment vertical="center" wrapText="1"/>
    </xf>
    <xf numFmtId="0" fontId="4" fillId="5" borderId="1" xfId="0" applyFont="1" applyFill="1" applyBorder="1" applyAlignment="1">
      <alignment horizontal="left" vertical="center" wrapText="1"/>
    </xf>
    <xf numFmtId="164" fontId="6" fillId="5" borderId="1" xfId="0" applyNumberFormat="1" applyFont="1" applyFill="1" applyBorder="1" applyAlignment="1">
      <alignment horizontal="center" vertical="center" wrapText="1"/>
    </xf>
    <xf numFmtId="0" fontId="4" fillId="5" borderId="0" xfId="2" applyFont="1" applyFill="1" applyBorder="1" applyAlignment="1"/>
    <xf numFmtId="0" fontId="4" fillId="5" borderId="0" xfId="2" applyFont="1" applyFill="1" applyBorder="1" applyAlignment="1">
      <alignment horizontal="center" wrapText="1"/>
    </xf>
    <xf numFmtId="0" fontId="3" fillId="5" borderId="0" xfId="0" applyFont="1" applyFill="1" applyAlignment="1">
      <alignment horizontal="right"/>
    </xf>
    <xf numFmtId="0" fontId="3" fillId="5"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3" fillId="0" borderId="0" xfId="2" applyFont="1"/>
    <xf numFmtId="0" fontId="3" fillId="0" borderId="0" xfId="2" applyFont="1" applyAlignment="1">
      <alignment horizontal="right"/>
    </xf>
    <xf numFmtId="0" fontId="30" fillId="0" borderId="0" xfId="0" applyFont="1" applyAlignment="1">
      <alignment horizontal="right" vertical="center"/>
    </xf>
    <xf numFmtId="0" fontId="31" fillId="0" borderId="0" xfId="0" applyFont="1" applyAlignment="1">
      <alignment horizontal="right"/>
    </xf>
    <xf numFmtId="0" fontId="32" fillId="5" borderId="1" xfId="0" applyFont="1" applyFill="1" applyBorder="1" applyAlignment="1">
      <alignment horizontal="center" vertical="center" wrapText="1"/>
    </xf>
    <xf numFmtId="164" fontId="32" fillId="5" borderId="1" xfId="0" applyNumberFormat="1" applyFont="1" applyFill="1" applyBorder="1" applyAlignment="1">
      <alignment horizontal="center" vertical="center" wrapText="1"/>
    </xf>
    <xf numFmtId="0" fontId="33" fillId="5" borderId="0" xfId="0" applyFont="1" applyFill="1"/>
    <xf numFmtId="1" fontId="30" fillId="5" borderId="1" xfId="0" applyNumberFormat="1" applyFont="1" applyFill="1" applyBorder="1" applyAlignment="1">
      <alignment horizontal="center" vertical="center" wrapText="1"/>
    </xf>
    <xf numFmtId="1" fontId="30" fillId="5" borderId="1" xfId="0" applyNumberFormat="1" applyFont="1" applyFill="1" applyBorder="1" applyAlignment="1">
      <alignment horizontal="center" vertical="center"/>
    </xf>
    <xf numFmtId="49" fontId="3" fillId="5" borderId="1" xfId="2" applyNumberFormat="1" applyFont="1" applyFill="1" applyBorder="1" applyAlignment="1">
      <alignment horizontal="center" vertical="center" wrapText="1"/>
    </xf>
    <xf numFmtId="0" fontId="30" fillId="0" borderId="0" xfId="0" applyFont="1" applyAlignment="1">
      <alignment horizontal="right"/>
    </xf>
    <xf numFmtId="0" fontId="3" fillId="5" borderId="0" xfId="0" applyFont="1" applyFill="1" applyAlignment="1">
      <alignment horizontal="right"/>
    </xf>
    <xf numFmtId="0" fontId="3" fillId="5" borderId="0" xfId="0" applyFont="1" applyFill="1" applyAlignment="1">
      <alignment horizontal="center" vertical="top"/>
    </xf>
    <xf numFmtId="0" fontId="2" fillId="5" borderId="0" xfId="0" applyFont="1" applyFill="1" applyAlignment="1">
      <alignment horizontal="center" vertical="top"/>
    </xf>
    <xf numFmtId="0" fontId="2" fillId="5" borderId="0" xfId="0" applyFont="1" applyFill="1" applyAlignment="1">
      <alignment horizontal="center" vertical="center"/>
    </xf>
    <xf numFmtId="0" fontId="2" fillId="5" borderId="2" xfId="0" applyFont="1" applyFill="1" applyBorder="1" applyAlignment="1">
      <alignment horizontal="center" vertical="center"/>
    </xf>
    <xf numFmtId="0" fontId="4" fillId="5" borderId="12"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4" fillId="5" borderId="27"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6" fillId="5" borderId="0" xfId="0" applyFont="1" applyFill="1" applyAlignment="1">
      <alignment horizontal="center"/>
    </xf>
    <xf numFmtId="0" fontId="6" fillId="5" borderId="0" xfId="0" applyFont="1" applyFill="1" applyAlignment="1">
      <alignment horizontal="center" vertical="center"/>
    </xf>
    <xf numFmtId="0" fontId="4" fillId="5" borderId="0" xfId="0" applyFont="1" applyFill="1" applyAlignment="1">
      <alignment horizontal="center" vertical="top"/>
    </xf>
    <xf numFmtId="0" fontId="4" fillId="5" borderId="1" xfId="0" applyFont="1" applyFill="1" applyBorder="1" applyAlignment="1">
      <alignment horizontal="center" vertical="center" wrapText="1"/>
    </xf>
    <xf numFmtId="0" fontId="15" fillId="5" borderId="9" xfId="0" applyFont="1" applyFill="1" applyBorder="1" applyAlignment="1">
      <alignment horizontal="center" vertical="center" wrapText="1"/>
    </xf>
    <xf numFmtId="0" fontId="15" fillId="5" borderId="27"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4" fillId="5" borderId="1" xfId="0" applyFont="1" applyFill="1" applyBorder="1" applyAlignment="1">
      <alignment vertical="center" wrapText="1"/>
    </xf>
    <xf numFmtId="0" fontId="15" fillId="5" borderId="1" xfId="0" applyFont="1" applyFill="1" applyBorder="1" applyAlignment="1">
      <alignment vertical="center" wrapText="1"/>
    </xf>
    <xf numFmtId="0" fontId="6" fillId="5" borderId="1" xfId="0" applyFont="1" applyFill="1" applyBorder="1" applyAlignment="1">
      <alignment vertical="center" wrapText="1"/>
    </xf>
    <xf numFmtId="0" fontId="32" fillId="5" borderId="1" xfId="0" applyFont="1" applyFill="1" applyBorder="1" applyAlignment="1">
      <alignment vertical="center" wrapText="1"/>
    </xf>
    <xf numFmtId="0" fontId="4" fillId="5" borderId="14"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5" fillId="5" borderId="4" xfId="0" applyFont="1" applyFill="1" applyBorder="1" applyAlignment="1">
      <alignment horizontal="left" vertical="center" wrapText="1"/>
    </xf>
    <xf numFmtId="49" fontId="4" fillId="5" borderId="12" xfId="0" applyNumberFormat="1" applyFont="1" applyFill="1" applyBorder="1" applyAlignment="1">
      <alignment horizontal="center" vertical="center" wrapText="1"/>
    </xf>
    <xf numFmtId="0" fontId="15" fillId="5" borderId="3" xfId="0" applyFont="1" applyFill="1" applyBorder="1" applyAlignment="1">
      <alignment horizontal="center" vertical="center" wrapText="1"/>
    </xf>
    <xf numFmtId="16" fontId="4" fillId="5" borderId="14" xfId="0" applyNumberFormat="1" applyFont="1" applyFill="1" applyBorder="1" applyAlignment="1">
      <alignment horizontal="lef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left" wrapText="1"/>
    </xf>
    <xf numFmtId="0" fontId="3" fillId="5" borderId="0" xfId="0" applyFont="1" applyFill="1" applyAlignment="1">
      <alignment horizontal="center"/>
    </xf>
    <xf numFmtId="0" fontId="3" fillId="5" borderId="14"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4" xfId="0" applyFont="1" applyFill="1" applyBorder="1" applyAlignment="1">
      <alignment horizontal="left" vertical="center" wrapText="1"/>
    </xf>
    <xf numFmtId="0" fontId="3" fillId="5" borderId="4" xfId="0" applyFont="1" applyFill="1" applyBorder="1" applyAlignment="1">
      <alignment horizontal="left" vertical="center" wrapText="1"/>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2"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4" fillId="5" borderId="2" xfId="0" applyFont="1" applyFill="1" applyBorder="1" applyAlignment="1">
      <alignment horizontal="center"/>
    </xf>
    <xf numFmtId="0" fontId="5" fillId="5" borderId="1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9" fillId="5" borderId="0" xfId="0" applyFont="1" applyFill="1" applyBorder="1" applyAlignment="1">
      <alignment horizontal="center" vertical="center" wrapText="1"/>
    </xf>
    <xf numFmtId="0" fontId="9" fillId="5" borderId="27"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7" xfId="2" applyFont="1" applyFill="1" applyBorder="1" applyAlignment="1">
      <alignment horizontal="center" vertical="center" wrapText="1"/>
    </xf>
    <xf numFmtId="0" fontId="9" fillId="5" borderId="8" xfId="2" applyFont="1" applyFill="1" applyBorder="1" applyAlignment="1">
      <alignment horizontal="center" vertical="center" wrapText="1"/>
    </xf>
    <xf numFmtId="0" fontId="9" fillId="5" borderId="9" xfId="2" applyFont="1" applyFill="1" applyBorder="1" applyAlignment="1">
      <alignment horizontal="center" vertical="center" wrapText="1"/>
    </xf>
    <xf numFmtId="0" fontId="9" fillId="5" borderId="28" xfId="2" applyFont="1" applyFill="1" applyBorder="1" applyAlignment="1">
      <alignment horizontal="center" vertical="center" wrapText="1"/>
    </xf>
    <xf numFmtId="0" fontId="9" fillId="5" borderId="0" xfId="2" applyFont="1" applyFill="1" applyBorder="1" applyAlignment="1">
      <alignment horizontal="center" vertical="center" wrapText="1"/>
    </xf>
    <xf numFmtId="0" fontId="9" fillId="5" borderId="27" xfId="2" applyFont="1" applyFill="1" applyBorder="1" applyAlignment="1">
      <alignment horizontal="center" vertical="center" wrapText="1"/>
    </xf>
    <xf numFmtId="0" fontId="9" fillId="5" borderId="10" xfId="2" applyFont="1" applyFill="1" applyBorder="1" applyAlignment="1">
      <alignment horizontal="center" vertical="center" wrapText="1"/>
    </xf>
    <xf numFmtId="0" fontId="9" fillId="5" borderId="2" xfId="2" applyFont="1" applyFill="1" applyBorder="1" applyAlignment="1">
      <alignment horizontal="center" vertical="center" wrapText="1"/>
    </xf>
    <xf numFmtId="0" fontId="9" fillId="5" borderId="11" xfId="2" applyFont="1" applyFill="1" applyBorder="1" applyAlignment="1">
      <alignment horizontal="center" vertical="center" wrapText="1"/>
    </xf>
    <xf numFmtId="0" fontId="7" fillId="5" borderId="0" xfId="0" applyFont="1" applyFill="1" applyBorder="1" applyAlignment="1">
      <alignment horizontal="center"/>
    </xf>
    <xf numFmtId="0" fontId="4" fillId="5" borderId="0" xfId="0" applyFont="1" applyFill="1" applyBorder="1" applyAlignment="1">
      <alignment horizontal="center" vertical="top"/>
    </xf>
    <xf numFmtId="0" fontId="6" fillId="5" borderId="0" xfId="0" applyFont="1" applyFill="1" applyBorder="1" applyAlignment="1">
      <alignment horizontal="center" wrapText="1"/>
    </xf>
    <xf numFmtId="49" fontId="5" fillId="5" borderId="14" xfId="0" applyNumberFormat="1" applyFont="1" applyFill="1" applyBorder="1" applyAlignment="1">
      <alignment horizontal="center" vertical="center" wrapText="1"/>
    </xf>
    <xf numFmtId="49" fontId="5" fillId="5" borderId="6" xfId="0" applyNumberFormat="1" applyFont="1" applyFill="1" applyBorder="1" applyAlignment="1">
      <alignment horizontal="center" vertical="center" wrapText="1"/>
    </xf>
    <xf numFmtId="49" fontId="5" fillId="5" borderId="4" xfId="0" applyNumberFormat="1" applyFont="1" applyFill="1" applyBorder="1" applyAlignment="1">
      <alignment horizontal="center" vertical="center" wrapText="1"/>
    </xf>
    <xf numFmtId="0" fontId="5" fillId="5" borderId="6" xfId="0" applyFont="1" applyFill="1" applyBorder="1" applyAlignment="1">
      <alignment horizontal="center" vertical="center" wrapText="1"/>
    </xf>
    <xf numFmtId="0" fontId="22" fillId="5" borderId="12" xfId="0" applyFont="1" applyFill="1" applyBorder="1" applyAlignment="1">
      <alignment horizontal="left" vertical="center" wrapText="1"/>
    </xf>
    <xf numFmtId="0" fontId="28" fillId="5" borderId="3" xfId="0" applyFont="1" applyFill="1" applyBorder="1" applyAlignment="1">
      <alignment vertical="center" wrapText="1"/>
    </xf>
    <xf numFmtId="0" fontId="23" fillId="5" borderId="12" xfId="0" applyFont="1" applyFill="1" applyBorder="1" applyAlignment="1">
      <alignment horizontal="left" vertical="center" wrapText="1"/>
    </xf>
    <xf numFmtId="0" fontId="22" fillId="5" borderId="12" xfId="0" applyFont="1" applyFill="1" applyBorder="1" applyAlignment="1">
      <alignment horizontal="center" vertical="center" wrapText="1"/>
    </xf>
    <xf numFmtId="0" fontId="22" fillId="5" borderId="13" xfId="0" applyFont="1" applyFill="1" applyBorder="1" applyAlignment="1">
      <alignment horizontal="center" vertical="center" wrapText="1"/>
    </xf>
    <xf numFmtId="0" fontId="26" fillId="5" borderId="14" xfId="0" applyFont="1" applyFill="1" applyBorder="1" applyAlignment="1">
      <alignment horizontal="left" vertical="center" wrapText="1"/>
    </xf>
    <xf numFmtId="0" fontId="29" fillId="5" borderId="6" xfId="0" applyFont="1" applyFill="1" applyBorder="1" applyAlignment="1">
      <alignment horizontal="left" vertical="center" wrapText="1"/>
    </xf>
    <xf numFmtId="0" fontId="29" fillId="5" borderId="4" xfId="0" applyFont="1" applyFill="1" applyBorder="1" applyAlignment="1">
      <alignment horizontal="left" vertical="center" wrapText="1"/>
    </xf>
    <xf numFmtId="16" fontId="26" fillId="5" borderId="14" xfId="0" applyNumberFormat="1" applyFont="1" applyFill="1" applyBorder="1" applyAlignment="1">
      <alignment horizontal="left" vertical="center" wrapText="1"/>
    </xf>
    <xf numFmtId="0" fontId="22" fillId="5" borderId="7" xfId="0" applyFont="1" applyFill="1" applyBorder="1" applyAlignment="1">
      <alignment horizontal="center" vertical="center" wrapText="1"/>
    </xf>
    <xf numFmtId="0" fontId="28" fillId="5" borderId="9" xfId="0" applyFont="1" applyFill="1" applyBorder="1" applyAlignment="1">
      <alignment horizontal="center" vertical="center" wrapText="1"/>
    </xf>
    <xf numFmtId="0" fontId="28" fillId="5" borderId="28" xfId="0" applyFont="1" applyFill="1" applyBorder="1" applyAlignment="1">
      <alignment horizontal="center" vertical="center" wrapText="1"/>
    </xf>
    <xf numFmtId="0" fontId="28" fillId="5" borderId="27" xfId="0" applyFont="1" applyFill="1" applyBorder="1" applyAlignment="1">
      <alignment horizontal="center" vertical="center" wrapText="1"/>
    </xf>
    <xf numFmtId="0" fontId="28" fillId="5" borderId="10" xfId="0" applyFont="1" applyFill="1" applyBorder="1" applyAlignment="1">
      <alignment horizontal="center" vertical="center" wrapText="1"/>
    </xf>
    <xf numFmtId="0" fontId="28" fillId="5" borderId="11"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22" fillId="5" borderId="14"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22" fillId="5" borderId="0" xfId="0" applyFont="1" applyFill="1" applyAlignment="1">
      <alignment horizontal="right"/>
    </xf>
    <xf numFmtId="0" fontId="22" fillId="5" borderId="0" xfId="0" applyFont="1" applyFill="1" applyAlignment="1">
      <alignment horizontal="center" vertical="center"/>
    </xf>
    <xf numFmtId="0" fontId="22" fillId="5" borderId="0" xfId="0" applyFont="1" applyFill="1" applyBorder="1" applyAlignment="1">
      <alignment horizontal="center" vertical="center"/>
    </xf>
    <xf numFmtId="0" fontId="22" fillId="5" borderId="6"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7" fillId="0" borderId="25" xfId="0" applyFont="1" applyBorder="1" applyAlignment="1">
      <alignment wrapText="1"/>
    </xf>
    <xf numFmtId="0" fontId="17" fillId="2" borderId="15" xfId="0" applyFont="1" applyFill="1" applyBorder="1" applyAlignment="1">
      <alignment horizontal="center" wrapText="1"/>
    </xf>
    <xf numFmtId="0" fontId="17" fillId="2" borderId="17" xfId="0" applyFont="1" applyFill="1" applyBorder="1" applyAlignment="1">
      <alignment horizontal="center" wrapText="1"/>
    </xf>
    <xf numFmtId="0" fontId="17" fillId="2" borderId="15" xfId="0" applyFont="1" applyFill="1" applyBorder="1" applyAlignment="1">
      <alignment horizontal="center"/>
    </xf>
    <xf numFmtId="0" fontId="17" fillId="2" borderId="16" xfId="0" applyFont="1" applyFill="1" applyBorder="1" applyAlignment="1">
      <alignment horizontal="center"/>
    </xf>
    <xf numFmtId="0" fontId="17" fillId="2" borderId="17" xfId="0" applyFont="1" applyFill="1" applyBorder="1" applyAlignment="1">
      <alignment horizontal="center"/>
    </xf>
    <xf numFmtId="0" fontId="17" fillId="2" borderId="16" xfId="0" applyFont="1" applyFill="1" applyBorder="1" applyAlignment="1">
      <alignment horizontal="center" wrapText="1"/>
    </xf>
    <xf numFmtId="0" fontId="17" fillId="2" borderId="24" xfId="0" applyFont="1" applyFill="1" applyBorder="1" applyAlignment="1">
      <alignment horizontal="center" wrapText="1"/>
    </xf>
    <xf numFmtId="0" fontId="17" fillId="2" borderId="18" xfId="0" applyFont="1" applyFill="1" applyBorder="1" applyAlignment="1">
      <alignment horizontal="center" wrapText="1"/>
    </xf>
    <xf numFmtId="0" fontId="17" fillId="2" borderId="19" xfId="0" applyFont="1" applyFill="1" applyBorder="1" applyAlignment="1">
      <alignment horizontal="center" wrapText="1"/>
    </xf>
    <xf numFmtId="0" fontId="17" fillId="2" borderId="23" xfId="0" applyFont="1" applyFill="1" applyBorder="1" applyAlignment="1">
      <alignment horizontal="center" wrapText="1"/>
    </xf>
    <xf numFmtId="0" fontId="17" fillId="2" borderId="20" xfId="0" applyFont="1" applyFill="1" applyBorder="1" applyAlignment="1">
      <alignment horizontal="center" wrapText="1"/>
    </xf>
    <xf numFmtId="0" fontId="17" fillId="2" borderId="21" xfId="0" applyFont="1" applyFill="1" applyBorder="1" applyAlignment="1">
      <alignment horizontal="center" wrapText="1"/>
    </xf>
    <xf numFmtId="0" fontId="0" fillId="0" borderId="27" xfId="0" applyBorder="1" applyAlignment="1">
      <alignment wrapText="1"/>
    </xf>
    <xf numFmtId="0" fontId="17" fillId="3" borderId="26" xfId="0" applyFont="1" applyFill="1" applyBorder="1" applyAlignment="1">
      <alignment horizontal="center" wrapText="1"/>
    </xf>
    <xf numFmtId="0" fontId="0" fillId="0" borderId="16" xfId="0" applyBorder="1" applyAlignment="1">
      <alignment horizontal="center"/>
    </xf>
    <xf numFmtId="0" fontId="0" fillId="0" borderId="5" xfId="0" applyBorder="1" applyAlignment="1">
      <alignment horizontal="center"/>
    </xf>
    <xf numFmtId="1" fontId="17" fillId="2" borderId="15" xfId="0" applyNumberFormat="1" applyFont="1" applyFill="1" applyBorder="1" applyAlignment="1">
      <alignment horizontal="center" wrapText="1"/>
    </xf>
    <xf numFmtId="1" fontId="0" fillId="0" borderId="16" xfId="0" applyNumberFormat="1" applyBorder="1" applyAlignment="1">
      <alignment horizontal="center" wrapText="1"/>
    </xf>
    <xf numFmtId="1" fontId="0" fillId="0" borderId="5" xfId="0" applyNumberFormat="1" applyBorder="1" applyAlignment="1">
      <alignment horizontal="center" wrapText="1"/>
    </xf>
    <xf numFmtId="1" fontId="17" fillId="2" borderId="18" xfId="0" applyNumberFormat="1" applyFont="1" applyFill="1" applyBorder="1" applyAlignment="1">
      <alignment horizontal="center" wrapText="1"/>
    </xf>
    <xf numFmtId="1" fontId="17" fillId="2" borderId="0" xfId="0" applyNumberFormat="1" applyFont="1" applyFill="1" applyBorder="1" applyAlignment="1">
      <alignment horizontal="center" wrapText="1"/>
    </xf>
    <xf numFmtId="1" fontId="0" fillId="0" borderId="27" xfId="0" applyNumberFormat="1" applyBorder="1" applyAlignment="1">
      <alignment wrapText="1"/>
    </xf>
    <xf numFmtId="16" fontId="17" fillId="2" borderId="15" xfId="0" applyNumberFormat="1" applyFont="1" applyFill="1" applyBorder="1" applyAlignment="1">
      <alignment horizontal="center" wrapText="1"/>
    </xf>
    <xf numFmtId="0" fontId="0" fillId="0" borderId="16" xfId="0" applyBorder="1" applyAlignment="1">
      <alignment horizontal="center" wrapText="1"/>
    </xf>
    <xf numFmtId="0" fontId="0" fillId="0" borderId="5" xfId="0" applyBorder="1" applyAlignment="1">
      <alignment horizontal="center" wrapText="1"/>
    </xf>
    <xf numFmtId="16" fontId="17" fillId="2" borderId="18" xfId="0" applyNumberFormat="1" applyFont="1" applyFill="1" applyBorder="1" applyAlignment="1">
      <alignment horizontal="center" wrapText="1"/>
    </xf>
    <xf numFmtId="0" fontId="0" fillId="0" borderId="0" xfId="0" applyAlignment="1">
      <alignment wrapText="1"/>
    </xf>
    <xf numFmtId="0" fontId="3" fillId="5" borderId="0" xfId="0" applyFont="1" applyFill="1" applyAlignment="1"/>
  </cellXfs>
  <cellStyles count="7">
    <cellStyle name="Обычный" xfId="0" builtinId="0"/>
    <cellStyle name="Обычный 10" xfId="1"/>
    <cellStyle name="Обычный 10 2 2" xfId="2"/>
    <cellStyle name="Обычный 2" xfId="3"/>
    <cellStyle name="Обычный 6" xfId="4"/>
    <cellStyle name="Процентный" xfId="5" builtinId="5"/>
    <cellStyle name="Процентный 2" xfId="6"/>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externalLink" Target="externalLinks/externalLink3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externalLink" Target="externalLinks/externalLink36.xml"/><Relationship Id="rId47" Type="http://schemas.openxmlformats.org/officeDocument/2006/relationships/externalLink" Target="externalLinks/externalLink41.xml"/><Relationship Id="rId50" Type="http://schemas.openxmlformats.org/officeDocument/2006/relationships/externalLink" Target="externalLinks/externalLink44.xml"/><Relationship Id="rId55" Type="http://schemas.openxmlformats.org/officeDocument/2006/relationships/externalLink" Target="externalLinks/externalLink49.xml"/><Relationship Id="rId63" Type="http://schemas.openxmlformats.org/officeDocument/2006/relationships/calcChain" Target="calcChain.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externalLink" Target="externalLinks/externalLink10.xml"/><Relationship Id="rId29" Type="http://schemas.openxmlformats.org/officeDocument/2006/relationships/externalLink" Target="externalLinks/externalLink23.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53" Type="http://schemas.openxmlformats.org/officeDocument/2006/relationships/externalLink" Target="externalLinks/externalLink47.xml"/><Relationship Id="rId58" Type="http://schemas.openxmlformats.org/officeDocument/2006/relationships/externalLink" Target="externalLinks/externalLink52.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externalLink" Target="externalLinks/externalLink1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48" Type="http://schemas.openxmlformats.org/officeDocument/2006/relationships/externalLink" Target="externalLinks/externalLink42.xml"/><Relationship Id="rId56" Type="http://schemas.openxmlformats.org/officeDocument/2006/relationships/externalLink" Target="externalLinks/externalLink50.xml"/><Relationship Id="rId8" Type="http://schemas.openxmlformats.org/officeDocument/2006/relationships/externalLink" Target="externalLinks/externalLink2.xml"/><Relationship Id="rId51" Type="http://schemas.openxmlformats.org/officeDocument/2006/relationships/externalLink" Target="externalLinks/externalLink45.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externalLink" Target="externalLinks/externalLink40.xml"/><Relationship Id="rId59" Type="http://schemas.openxmlformats.org/officeDocument/2006/relationships/externalLink" Target="externalLinks/externalLink53.xml"/><Relationship Id="rId20" Type="http://schemas.openxmlformats.org/officeDocument/2006/relationships/externalLink" Target="externalLinks/externalLink14.xml"/><Relationship Id="rId41" Type="http://schemas.openxmlformats.org/officeDocument/2006/relationships/externalLink" Target="externalLinks/externalLink35.xml"/><Relationship Id="rId54" Type="http://schemas.openxmlformats.org/officeDocument/2006/relationships/externalLink" Target="externalLinks/externalLink48.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49" Type="http://schemas.openxmlformats.org/officeDocument/2006/relationships/externalLink" Target="externalLinks/externalLink43.xml"/><Relationship Id="rId57" Type="http://schemas.openxmlformats.org/officeDocument/2006/relationships/externalLink" Target="externalLinks/externalLink51.xml"/><Relationship Id="rId10" Type="http://schemas.openxmlformats.org/officeDocument/2006/relationships/externalLink" Target="externalLinks/externalLink4.xml"/><Relationship Id="rId31" Type="http://schemas.openxmlformats.org/officeDocument/2006/relationships/externalLink" Target="externalLinks/externalLink25.xml"/><Relationship Id="rId44" Type="http://schemas.openxmlformats.org/officeDocument/2006/relationships/externalLink" Target="externalLinks/externalLink38.xml"/><Relationship Id="rId52" Type="http://schemas.openxmlformats.org/officeDocument/2006/relationships/externalLink" Target="externalLinks/externalLink46.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cretary\&#1086;&#1073;&#1084;&#1077;&#1085;\&#1040;&#1088;&#1093;&#1086;&#1073;&#1083;&#1101;&#1085;&#1077;&#1088;&#1075;&#1086;&#1075;&#1072;&#1079;\&#1041;&#1102;&#1076;&#1078;&#1077;&#1090;%20&#1085;&#1072;%202012%20&#1075;&#1086;&#1076;\1%20&#1074;&#1072;&#1088;&#1080;&#1072;&#1085;&#1090;\&#1052;&#1072;&#1090;&#1077;&#1088;&#1080;&#1072;&#1083;&#1099;%20&#1085;&#1072;%202012%20&#107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rte\&#1046;&#1080;&#1074;&#1091;&#1096;&#1082;&#1080;&#1085;&#1072;\&#1064;&#1072;&#1073;&#1083;&#1086;&#1085;&#1099;\OREP.KU.2012.PLAN(v1.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Air\AppData\Roaming\Microsoft\Excel\PASSPORT.TEPLO%20(version%2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_&#1044;&#1086;&#1082;&#1091;&#1084;&#1077;&#1085;&#1090;&#1099;_\&#1058;&#1072;&#1088;&#1080;&#1092;&#1099;%202017\&#1086;&#1090;&#1074;&#1077;&#1079;&#1077;&#1085;&#1086;29.04.16\&#1086;&#1073;&#1088;&#1072;&#1079;&#1094;&#109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0.77\&#1086;&#1073;&#1084;&#1077;&#1085;\&#1055;&#1083;&#1072;&#1085;&#1086;&#1074;&#1086;-&#1101;&#1082;&#1086;&#1085;&#1086;&#1084;&#1080;&#1095;&#1077;&#1089;&#1082;&#1080;&#1081;%20&#1086;&#1090;&#1076;&#1077;&#1083;\&#1045;&#1048;&#1040;&#1057;\&#1058;&#1040;&#1056;&#1048;&#1060;&#1067;%202021%20&#1075;&#1086;&#1076;\&#1058;&#1047;-1_&#1060;&#1080;&#1083;&#1080;&#1072;&#1083;\CALC.WARM.4.47(v6.3.4)-&#1060;&#1080;&#1083;&#1080;&#1072;&#1083;_2021%20&#1086;&#1090;%2011.11.2020.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T:\Common\&#1058;&#1040;&#1056;&#1048;&#1060;&#1067;%202016\_&#1055;&#1088;&#1077;&#1076;&#1083;&#1086;&#1078;&#1077;&#1085;&#1080;&#1077;%20&#1087;&#1088;&#1077;&#1076;&#1087;&#1088;&#1080;&#1103;&#1090;&#1080;&#1103;\&#1055;&#1056;&#1054;&#1048;&#1047;&#1042;.&#1063;&#1040;&#1057;&#1058;&#1068;%20(&#1089;&#1086;&#1075;&#1083;.%20&#1058;.&#1047;.)\PSK.WARM.2016-2018%20&#1041;&#1077;&#1078;&#1072;&#1085;&#1080;&#1094;&#1099;%20(&#8470;4,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rsk-store\users\&#1054;&#1090;&#1076;%20&#1087;&#1083;&#1072;&#1090;&#1072;%20&#1079;&#1072;%20&#1087;&#1077;&#1088;&#1077;&#1076;&#1072;&#1095;&#1091;\&#1055;&#1077;&#1088;&#1077;&#1076;&#1072;&#1095;&#1072;%202007\&#1058;&#1072;&#1088;&#1080;&#1092;&#1099;\&#1057;&#1077;&#1088;&#1075;&#1077;&#1081;%20&#1055;&#1086;&#1076;&#1083;\&#1058;&#1086;&#1084;&#1089;&#1082;\&#1058;&#1086;&#1084;&#1089;&#1082;&#1072;&#1103;%20&#1086;&#1073;&#1083;&#1072;&#1089;&#1090;&#110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rsk-store\users\Documents%20and%20Settings\vgrishanov\&#1056;&#1072;&#1073;&#1086;&#1095;&#1080;&#1081;%20&#1089;&#1090;&#1086;&#1083;\proverk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1\0083\LOCALS~1\Temp\Rar$DI74.032\&#1052;&#1054;\&#1056;&#1069;&#1059;\&#1059;&#1058;&#1042;&#1045;&#1056;&#1046;&#1044;&#1045;&#1053;&#1067;%20&#1053;&#1040;%202011-2012\&#1056;&#1069;&#1059;\&#1053;&#1054;&#1042;&#1067;&#104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1058;&#1045;&#1055;&#1051;&#1054;&#1057;&#1045;&#1058;&#1068;_&#1052;&#1059;&#1055;/&#1086;_&#1046;&#1050;&#1061;/&#1058;&#1072;&#1088;&#1080;&#1092;&#1099;%202017/&#1052;&#1054;/&#1056;&#1069;&#1059;/&#1059;&#1058;&#1042;&#1045;&#1056;&#1046;&#1044;&#1045;&#1053;&#1067;%20&#1053;&#1040;%202011-2012/&#1056;&#1069;&#1059;/&#1053;&#1054;&#1042;&#1067;&#104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1086;&#1073;&#1097;&#1072;&#1103;\Documents%20and%20Settings\0083\Local%20Settings\Temporary%20Internet%20Files\Content.IE5\GLYBG5Q3\&#1052;&#1054;\&#1056;&#1069;&#1059;\&#1059;&#1058;&#1042;&#1045;&#1056;&#1046;&#1044;&#1045;&#1053;&#1067;%20&#1053;&#1040;%202011-2012\&#1056;&#1069;&#1059;\&#1053;&#1054;&#1042;&#1067;&#104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dp-srv\D$\users\_&#1041;&#1044;&#1056;-2015\&#1041;&#1070;&#1044;&#1046;&#1045;&#1058;&#1067;-2015%20&#1076;&#1083;&#1103;%20&#1082;&#1086;&#1085;&#1089;&#1086;&#1083;&#1080;&#1076;&#1072;&#1094;&#1080;&#1080;\&#1040;&#1088;&#1084;&#1072;&#1074;&#1080;&#1088;%20&#1086;&#1090;%2025%201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099-srv-02\PlaneEconomUpr\&#1040;&#1041;&#1042;&#1043;&#1044;\&#1064;&#1058;.%20&#1056;&#1040;&#1057;&#1057;&#1058;.2004%2008%203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rte\Documents%20and%20Settings\ONStepanisheva\&#1056;&#1072;&#1073;&#1086;&#1095;&#1080;&#1081;%20&#1089;&#1090;&#1086;&#1083;\&#1056;&#1077;&#1075;&#1091;&#1083;&#1080;&#1088;&#1086;&#1074;&#1072;&#1085;&#1080;&#1077;%202014\&#1064;&#1072;&#1073;&#1083;&#1086;&#1085;%20&#1088;&#1077;&#1075;&#1091;&#1083;%20&#1058;&#1069;%202014%20&#1058;&#1072;&#1090;&#1072;&#1088;&#1089;&#1090;&#1072;&#108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nuchina\&#1086;&#1073;&#1097;&#1072;&#1103;\Work\_&#1053;&#1072;&#1087;&#1088;&#1072;&#1074;&#1083;&#1077;&#1085;&#1080;&#1103;\&#1058;&#1072;&#1088;&#1080;&#1092;\&#1040;&#1083;&#1090;&#1072;&#1081;\13%2007%2001\CALC.TARIFF.HEAT.ORG.6.22_&#1043;&#1086;&#1088;&#1086;&#1076;%20&#1041;&#1077;&#1083;&#1086;&#1082;&#1091;&#1088;&#1080;&#1093;&#1072;_&#1047;&#1040;&#1054;%20&#1058;&#1077;&#1087;&#1083;&#1086;&#1094;&#1077;&#1085;&#1090;&#1088;&#1072;&#1083;&#1100;%20&#1041;&#1077;&#1083;&#1086;&#1082;&#1091;&#1088;&#1080;&#1093;&#1072;(v1.2.1)_to_(v1.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ww.bets35.ru/Doki/standtepl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Work\_&#1053;&#1072;&#1087;&#1088;&#1072;&#1074;&#1083;&#1077;&#1085;&#1080;&#1103;\&#1058;&#1072;&#1088;&#1080;&#1092;\&#1040;&#1083;&#1090;&#1072;&#1081;\13%2004%2015\CALC.TARIFF.HEAT.ORG(v1.1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192.168.0.77\net\users\_&#1059;&#1087;&#1088;&#1072;&#1074;&#1083;&#1077;&#1085;&#1080;&#1077;%20&#1090;&#1072;&#1088;&#1080;&#1092;&#1085;&#1086;&#1075;&#1086;%20&#1088;&#1077;&#1075;&#1091;&#1083;&#1080;&#1088;&#1086;&#1074;&#1072;&#1085;&#1080;&#1103;\_&#1043;&#1055;&#1058;&#1069;%20&#1060;&#1048;&#1051;&#1048;&#1040;&#1051;%202021-2020%20-%202019%20-%202018%20-%202017\2023%20&#1075;&#1086;&#1076;\&#1055;&#1086;&#1076;&#1087;&#1086;&#1088;&#1086;&#1078;&#1100;&#1077;\19.01.23\2023%20&#1075;&#1086;&#1076;\&#1042;&#1077;&#1088;&#1089;&#1080;&#1103;%20&#1088;&#1077;&#1075;&#1091;&#1083;&#1103;&#1090;&#1086;&#1088;&#1072;\&#1051;&#1077;&#1085;&#1056;&#1058;&#1050;_CALC.WARM.4.47_&#1051;&#1077;&#1085;.%20&#1086;&#1073;&#1083;&#1072;&#1089;&#1090;&#1100;%202023.xlsb"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rte\Documents%20and%20Settings\evborovkova.REC\&#1052;&#1086;&#1080;%20&#1076;&#1086;&#1082;&#1091;&#1084;&#1077;&#1085;&#1090;&#1099;\&#1069;&#1051;&#1045;&#1050;&#1058;&#1056;&#1054;&#1069;&#1053;&#1045;&#1056;&#1043;&#1048;&#1071;\&#1101;&#1101;%20&#1085;&#1072;%202009\&#1069;&#1085;&#1077;&#1088;&#1075;&#1086;&#1089;&#1085;&#1072;&#1073;&#1078;&#1072;&#1102;&#1097;&#1080;&#1077;%202009\&#1042;&#1054;&#1050;&#1069;\&#1042;&#1054;&#1050;&#1069;-200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mrte\&#1057;&#1072;&#1083;&#1090;&#1099;&#1082;&#1086;&#1074;&#1072;\TSET.NET.2009-%20&#1074;&#1072;&#1088;&#1080;&#1072;&#1085;&#1090;%20&#1056;&#1069;&#1050;\&#1048;&#1089;&#1087;&#1088;&#1072;&#1074;&#1083;&#1077;&#1085;%20&#1073;&#1072;&#1083;&#1072;&#1085;&#1089;%20&#1041;&#1086;&#1088;%20&#1084;ax\TSET.NET.2009.ORG.%20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Mrsk-store\users\Documents%20and%20Settings\vgrishanov\&#1056;&#1072;&#1073;&#1086;&#1095;&#1080;&#1081;%20&#1089;&#1090;&#1086;&#1083;\&#1055;&#1083;&#1072;&#1085;%20&#1085;&#1072;%202008-2010(13.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ervgpta\users\_&#1059;&#1087;&#1088;&#1072;&#1074;&#1083;&#1077;&#1085;&#1080;&#1077;%20&#1090;&#1072;&#1088;&#1080;&#1092;&#1085;&#1086;&#1075;&#1086;%20&#1088;&#1077;&#1075;&#1091;&#1083;&#1080;&#1088;&#1086;&#1074;&#1072;&#1085;&#1080;&#1103;\&#1055;&#1056;&#1054;&#1042;&#1045;&#1056;&#1050;&#1048;%20&#1044;&#1047;&#1054;%202015\&#1058;&#1086;&#1084;&#1080;&#1083;&#1080;&#1085;&#1086;\&#1058;&#1086;&#1084;&#1080;&#1083;&#1080;&#1085;&#1086;%20&#1087;&#1088;&#1086;&#1074;&#1077;&#1088;&#1082;&#1072;\&#1058;&#1072;&#1088;&#1080;&#1092;&#1099;%20&#1085;&#1072;%202014&#1075;\&#1058;&#1072;&#1088;&#1080;&#1092;%20&#1069;&#1083;&#1077;&#1082;&#1090;&#1088;&#1080;&#1082;&#1072;%202014&#1075;\&#1069;&#1083;&#1077;&#1082;&#1090;&#1088;&#1086;&#1085;&#1085;&#1099;&#1081;_&#1092;&#1086;&#1088;&#1084;&#1072;&#1090;_&#1085;&#1072;_2013-2014_&#1075;&#1086;&#1076;&#1099;_(&#1058;&#1086;&#1084;&#1080;&#1083;&#1080;&#1085;&#1086;&#1101;&#1085;&#1077;&#1088;&#1075;&#1086;&#1075;&#1072;&#1079;)2%20&#107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a\&#1040;&#1088;&#1093;&#1080;&#1074;\2008\&#1040;&#1083;&#1090;&#1072;&#1081;\&#1069;&#1082;&#1089;&#1087;&#1077;&#1088;&#1090;&#1099;\&#1054;&#1082;&#1086;&#1085;&#1095;&#1072;&#1090;&#1077;&#1083;&#1100;&#1085;&#1072;&#1103;%20&#1074;&#1077;&#1088;&#1089;&#1080;&#1103;\&#1054;&#1090;&#1087;&#1091;&#1089;&#1082;\______%20____%20__%20________%2020__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ervgpta\Documents%20and%20Settings\Plan9\&#1056;&#1072;&#1073;&#1086;&#1095;&#1080;&#1081;%20&#1089;&#1090;&#1086;&#1083;\&#1060;&#1054;&#1058;\2007_2283rek\2007_2283rek\orep.fot.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mrte\&#1057;&#1072;&#1083;&#1090;&#1099;&#1082;&#1086;&#1074;&#1072;\TSET.NET.2009-%20&#1074;&#1072;&#1088;&#1080;&#1072;&#1085;&#1090;%20&#1056;&#1069;&#1050;\&#1048;&#1089;&#1087;&#1088;&#1072;&#1074;&#1083;&#1077;&#1085;%20&#1073;&#1072;&#1083;&#1072;&#1085;&#1089;%20&#1041;&#1086;&#1088;%20&#1084;ax\TSET.NET.2009.ORG%201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192.168.0.140\documents\DOCUME~1\86A9~1\LOCALS~1\Temp\&#1084;&#1086;&#1081;%20&#1082;&#1086;&#1084;&#1087;&#1100;&#1102;&#1090;&#1077;&#1088;\&#1060;&#1057;&#1058;\2007%20&#1075;&#1086;&#1076;\&#1084;&#1086;&#1085;&#1080;&#1090;&#1086;&#1088;&#1080;&#1085;&#1075;%20&#1060;&#1054;&#1058;%202006-2007\&#1040;&#1085;&#1076;&#1088;&#1077;&#1072;&#1087;&#1086;&#1083;&#1100;&#1089;&#1082;&#1080;&#1081;%20&#1088;&#1072;&#1081;&#1086;&#1085;\&#1052;&#1059;&#1055;%20&#1040;&#1085;&#1076;&#1088;&#1077;&#1072;&#1087;&#1086;&#1083;&#1100;&#1089;&#1082;&#1086;&#1077;%20&#1050;&#1061;%2033333\OREP.FO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DOCUME~1\0083\LOCALS~1\Temp\Rar$DI74.032\&#1052;&#1054;\&#1056;&#1069;&#1059;\&#1059;&#1058;&#1042;&#1045;&#1056;&#1046;&#1044;&#1045;&#1053;&#1067;%20&#1053;&#1040;%202011-2012\&#1056;&#1069;&#1059;\&#1057;&#1074;&#1086;&#1076;_-_&#1056;&#1069;&#1059;_&#1089;_&#1088;&#1072;&#1089;&#1087;&#1088;&#1077;&#1076;._&#1086;&#1073;&#1097;&#1077;&#1093;&#1086;&#1079;.&#1088;&#1072;&#1089;&#1093;._&#1048;&#1042;&#1040;&#1053;&#1054;&#1042;&#1054;%2024.07_&#1047;&#1072;&#1087;&#1072;&#1076;&#1085;&#1099;&#108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1058;&#1045;&#1055;&#1051;&#1054;&#1057;&#1045;&#1058;&#1068;_&#1052;&#1059;&#1055;/&#1086;_&#1046;&#1050;&#1061;/&#1058;&#1072;&#1088;&#1080;&#1092;&#1099;%202017/&#1052;&#1054;/&#1056;&#1069;&#1059;/&#1059;&#1058;&#1042;&#1045;&#1056;&#1046;&#1044;&#1045;&#1053;&#1067;%20&#1053;&#1040;%202011-2012/&#1056;&#1069;&#1059;/&#1057;&#1074;&#1086;&#1076;_-_&#1056;&#1069;&#1059;_&#1089;_&#1088;&#1072;&#1089;&#1087;&#1088;&#1077;&#1076;._&#1086;&#1073;&#1097;&#1077;&#1093;&#1086;&#1079;.&#1088;&#1072;&#1089;&#1093;._&#1048;&#1042;&#1040;&#1053;&#1054;&#1042;&#1054;%2024.07_&#1047;&#1072;&#1087;&#1072;&#1076;&#1085;&#1099;&#108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1086;&#1073;&#1097;&#1072;&#1103;\Documents%20and%20Settings\0083\Local%20Settings\Temporary%20Internet%20Files\Content.IE5\GLYBG5Q3\&#1052;&#1054;\&#1056;&#1069;&#1059;\&#1059;&#1058;&#1042;&#1045;&#1056;&#1046;&#1044;&#1045;&#1053;&#1067;%20&#1053;&#1040;%202011-2012\&#1056;&#1069;&#1059;\&#1057;&#1074;&#1086;&#1076;_-_&#1056;&#1069;&#1059;_&#1089;_&#1088;&#1072;&#1089;&#1087;&#1088;&#1077;&#1076;._&#1086;&#1073;&#1097;&#1077;&#1093;&#1086;&#1079;.&#1088;&#1072;&#1089;&#1093;._&#1048;&#1042;&#1040;&#1053;&#1054;&#1042;&#1054;%2024.07_&#1047;&#1072;&#1087;&#1072;&#1076;&#1085;&#1099;&#108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Ia\&#1040;&#1088;&#1093;&#1080;&#1074;\2008\&#1040;&#1083;&#1090;&#1072;&#1081;\&#1069;&#1082;&#1089;&#1087;&#1077;&#1088;&#1090;&#1099;\&#1054;&#1082;&#1086;&#1085;&#1095;&#1072;&#1090;&#1077;&#1083;&#1100;&#1085;&#1072;&#1103;%20&#1074;&#1077;&#1088;&#1089;&#1080;&#1103;\&#1086;&#1073;&#1086;&#1089;&#1085;&#1086;&#1074;&#1099;&#1074;&#1072;&#1102;&#1097;&#1080;&#1077;%20&#1085;&#1077;%20&#1086;&#1090;&#1088;&#1072;&#1073;&#1086;&#1090;&#1072;&#1085;&#1086;\&#1058;&#1072;&#1073;&#1083;&#1080;&#1094;&#1072;%20&#1055;%201.15.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mrte\Documents%20and%20Settings\ilona\Local%20Settings\Temporary%20Internet%20Files\Content.IE5\GPER0LU7\OREP.INV.NET.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Work\_&#1053;&#1072;&#1087;&#1088;&#1072;&#1074;&#1083;&#1077;&#1085;&#1080;&#1103;\&#1058;&#1072;&#1088;&#1080;&#1092;\&#1040;&#1083;&#1090;&#1072;&#1081;\13%2007%2001\CALC.TARIFF.HEAT.ORG.6.22_&#1043;&#1086;&#1088;&#1086;&#1076;%20&#1041;&#1077;&#1083;&#1086;&#1082;&#1091;&#1088;&#1080;&#1093;&#1072;_&#1047;&#1040;&#1054;%20&#1058;&#1077;&#1087;&#1083;&#1086;&#1094;&#1077;&#1085;&#1090;&#1088;&#1072;&#1083;&#1100;%20&#1041;&#1077;&#1083;&#1086;&#1082;&#1091;&#1088;&#1080;&#1093;&#1072;(v1.2.1)_to_(v1.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1058;&#1045;&#1055;&#1051;&#1054;&#1057;&#1045;&#1058;&#1068;_&#1052;&#1059;&#1055;/&#1086;_&#1046;&#1050;&#1061;/&#1058;&#1072;&#1088;&#1080;&#1092;%202017/&#1052;&#1054;/&#1056;&#1069;&#1059;/&#1059;&#1058;&#1042;&#1045;&#1056;&#1046;&#1044;&#1045;&#1053;&#1067;%20&#1053;&#1040;%202011-2012/&#1056;&#1069;&#1059;/&#1053;&#1054;&#1042;&#1067;&#104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rte\&#1046;&#1091;&#1082;&#1086;&#1074;&#1072;\predel.elek.2009\&#1074;%20&#1060;&#1057;&#1058;\&#1058;&#1072;&#1073;.%2015,21%20&#1085;&#1072;%202009%20&#1075;&#1086;&#1076;%20&#1076;&#1083;&#1103;%20&#1087;&#1088;&#1077;&#1076;&#1077;&#1083;&#1100;&#1085;&#1099;&#1093;%2005.06.0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rdp-srv\D$\Users\balakireva.os\AppData\Local\Microsoft\Windows\Temporary%20Internet%20Files\Content.Outlook\YZI43F4K\&#1050;&#1086;&#1087;&#1080;&#1103;%20&#1060;&#1086;&#1088;&#1084;&#1099;%20&#1086;&#1073;&#1097;&#1080;&#1077;%20&#1087;&#1083;&#1072;&#1085;%202015%20&#1075;&#1086;&#1076;&#1072;.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ervgpta\&#1052;&#1086;&#1080;%20&#1076;&#1086;&#1082;&#1091;&#1084;&#1077;&#1085;&#1090;&#1099;\&#1040;&#1085;&#1072;&#1089;&#1090;&#1072;&#1089;&#1080;&#1103;\&#1050;&#1058;&#1069;&#1050;\&#1052;&#1054;&#1057;&#1050;&#1042;&#1040;\2010%20&#1075;&#1086;&#1076;\&#1042;&#1072;&#1088;&#1080;&#1072;&#1085;&#1090;%201_&#1087;&#1086;%20&#1090;&#1072;&#1088;&#1080;&#1092;&#1091;\&#1056;&#1077;&#1072;&#1083;&#1080;&#1079;&#1072;&#1094;&#1080;&#1103;\&#1044;&#1086;&#1075;&#1086;&#1074;&#1086;&#1088;&#1072;_&#1058;&#1077;&#1087;&#1083;&#108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537733.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047955.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GRES.2007.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Fin-nina\c\&#1052;&#1086;&#1080;%20&#1076;&#1086;&#1082;&#1091;&#1084;&#1077;&#1085;&#1090;&#1099;\fek%202002\FEK%202002.&#105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RAG/RAB/&#1052;&#1072;&#1081;&#1077;&#1088;_27_03_08/Model_RAB_MRSK_svod.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Servgpta\teplsvod\&#1044;&#1086;&#1075;&#1086;&#1074;&#1086;&#1088;&#1072;_&#1058;&#1077;&#1087;&#1083;&#108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mrte\Documents%20and%20Settings\Lifanova_tv\&#1052;&#1086;&#1080;%20&#1076;&#1086;&#1082;&#1091;&#1084;&#1077;&#1085;&#1090;&#1099;\&#1056;&#1072;&#1079;&#1085;&#1099;&#1077;%20&#1087;&#1086;%20&#1056;&#1040;B\&#1083;&#1080;&#1087;&#1077;&#1094;&#1082;-&#1088;&#1072;&#1089;&#1095;&#1077;&#1090;.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s\USERS\5%20&#1058;&#1045;&#1055;&#1051;&#1054;&#1042;&#1040;&#1071;%20&#1069;&#1053;&#1045;&#1056;&#1043;&#1048;&#1071;\&#1069;&#1082;&#1089;&#1087;&#1077;&#1088;&#1090;&#1080;&#1079;&#1072;%202007\&#1090;&#1072;&#1073;&#1083;&#1080;&#1094;&#1072;%20&#1092;&#1089;&#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E-SRV-04\users\_&#1059;&#1087;&#1088;&#1072;&#1074;&#1083;&#1077;&#1085;&#1080;&#1077;%20&#1087;&#1077;&#1088;&#1089;&#1087;&#1077;&#1082;&#1090;&#1080;&#1074;&#1085;&#1086;&#1075;&#1086;%20&#1088;&#1072;&#1079;&#1074;&#1080;&#1090;&#1080;&#1103;\&#1050;&#1088;&#1072;&#1089;&#1085;&#1086;&#1076;&#1072;&#1088;%20&#1069;&#1082;&#1086;&#1085;&#1086;&#1084;&#1080;&#1095;&#1077;&#1089;&#1082;&#1080;&#1077;%20&#1080;%20&#1087;&#1088;&#1086;&#1080;&#1079;&#1074;&#1086;&#1076;&#1089;&#1090;&#1074;&#1077;&#1085;&#1085;&#1099;&#1077;%20&#1087;&#1086;&#1082;&#1072;&#1079;&#1072;&#1090;&#1077;&#1083;&#1080;%20&#1074;%20&#1092;&#1086;&#1088;&#1084;&#1072;&#1090;&#1072;&#1093;%20&#1045;&#1048;&#1040;&#1057;\&#1040;&#1088;&#1084;&#1072;&#1074;&#1080;&#1088;\&#1044;&#1086;&#1082;&#1091;&#1084;&#1077;&#1085;&#1090;&#1099;,%20&#1087;&#1088;&#1080;&#1089;&#1083;&#1072;&#1085;&#1085;&#1099;&#1077;%20&#1050;&#1086;&#1084;&#1087;&#1072;&#1085;&#1080;&#1077;&#1081;\03-06-2013_17-40-20\JKH.OPEN.INFO.TARIFF.WARM.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Servgpta\users\_&#1059;&#1087;&#1088;&#1072;&#1074;&#1083;&#1077;&#1085;&#1080;&#1077;%20&#1090;&#1072;&#1088;&#1080;&#1092;&#1085;&#1086;&#1075;&#1086;%20&#1088;&#1077;&#1075;&#1091;&#1083;&#1080;&#1088;&#1086;&#1074;&#1072;&#1085;&#1080;&#1103;\&#1058;&#1040;&#1056;&#1048;&#1060;&#1053;&#1067;&#1045;%20&#1047;&#1040;&#1071;&#1042;&#1050;&#1048;%20&#1053;&#1040;%202016-2018\&#1055;&#1058;&#1069;&#1050;\&#1090;&#1077;&#1087;&#1083;&#1086;&#1085;&#1086;&#1089;&#1080;&#1090;&#1077;&#1083;&#1100;%20&#1055;&#1058;&#1069;&#1050;%202016.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mrte\Users\&#1043;&#1086;&#1089;&#1090;&#1100;\Desktop\&#1043;&#1088;&#1103;&#1079;&#1086;&#1074;&#1077;&#1094;%205.11.11\&#1086;&#1090;%20&#1060;&#1056;&#1054;&#1051;\117_BALANCE.VODOSN.2010.FACT(v1.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mrte\Documents%20and%20Settings\evborovkova.REC\&#1052;&#1086;&#1080;%20&#1076;&#1086;&#1082;&#1091;&#1084;&#1077;&#1085;&#1090;&#1099;\&#1069;&#1051;&#1045;&#1050;&#1058;&#1056;&#1054;&#1069;&#1053;&#1045;&#1056;&#1043;&#1048;&#1071;\&#1040;&#1085;&#1072;&#1083;&#1080;&#1079;%20&#1069;&#1058;&#1057;%20&#1079;&#1072;%202006%20&#1075;&#1086;&#1076;\&#1043;&#1055;%20&#1042;&#1054;%20&#1041;&#1072;&#1073;&#1072;&#1077;&#1074;&#1089;&#1082;&#1072;&#1103;%20&#1069;&#1058;&#1057;%202006\&#1072;&#1085;&#1072;&#1083;&#1080;&#1079;%202006%20&#1041;&#1072;&#1073;&#1072;&#1077;&#1074;&#1089;&#1082;&#1072;&#1103;%20&#1069;&#1058;&#1057;.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mrte\Documents%20and%20Settings\evborovkova.REC\&#1052;&#1086;&#1080;%20&#1076;&#1086;&#1082;&#1091;&#1084;&#1077;&#1085;&#1090;&#1099;\&#1069;&#1051;&#1045;&#1050;&#1058;&#1056;&#1054;&#1069;&#1053;&#1045;&#1056;&#1043;&#1048;&#1071;\&#1040;&#1085;&#1072;&#1083;&#1080;&#1079;%20&#1069;&#1058;&#1057;%20&#1079;&#1072;%202007%20&#1075;&#1086;&#1076;\&#1040;&#1053;&#1040;&#1051;&#1048;&#1047;%20&#1063;&#1069;&#1058;&#1057;-%2020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te\Users\&#1043;&#1086;&#1089;&#1090;&#1100;\Desktop\&#1043;&#1088;&#1103;&#1079;&#1086;&#1074;&#1077;&#1094;%205.11.11\&#1086;&#1090;%20&#1060;&#1056;&#1054;&#1051;\117_BALANCE.VODOOTV.2010.FACT(v1.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0.77\Users\zakharova.lv\AppData\Local\Microsoft\Windows\Temporary%20Internet%20Files\Content.Outlook\0CBCH6Z6\CALC.WARM.4.47(v5.1.3)_2019_&#1058;&#1080;&#1093;&#1074;&#1080;&#1085;&#1089;&#1082;&#1086;&#1077;%20-%20&#1080;&#1079;&#1084;%20&#1050;&#1057;%20-%202&#1074;&#1072;&#108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rte\Users\&#1043;&#1086;&#1089;&#1090;&#1100;\Desktop\&#1043;&#1088;&#1103;&#1079;&#1086;&#1074;&#1077;&#1094;%205.11.11\&#1086;&#1090;%20&#1060;&#1056;&#1054;&#1051;\117_BALANCE.VODOOTV.2011YEAR(v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rte\Users\&#1043;&#1086;&#1089;&#1090;&#1100;\Desktop\&#1043;&#1088;&#1103;&#1079;&#1086;&#1074;&#1077;&#1094;%205.11.11\&#1086;&#1090;%20&#1060;&#1056;&#1054;&#1051;\117_BALANCE.VODOSN.2011YEAR(v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поставок"/>
      <sheetName val="План поставок (3)"/>
      <sheetName val="План поставок (2)"/>
      <sheetName val="Лист1"/>
      <sheetName val="ФА ФОТ"/>
      <sheetName val="План_поставок"/>
      <sheetName val="План_поставок_(3)"/>
      <sheetName val="План_поставок_(2)"/>
      <sheetName val="виды_д-ти"/>
      <sheetName val="Реестр групп_нов_класс"/>
      <sheetName val="Группы"/>
      <sheetName val="Справочник"/>
      <sheetName val="БДР отч.пер."/>
      <sheetName val="БДР"/>
      <sheetName val="Расчет КПЭ"/>
      <sheetName val="список"/>
      <sheetName val="Материалы на 2012 г"/>
      <sheetName val="Анализ"/>
      <sheetName val="TECHSHEET"/>
      <sheetName val="Списки"/>
    </sheetNames>
    <sheetDataSet>
      <sheetData sheetId="0"/>
      <sheetData sheetId="1"/>
      <sheetData sheetId="2"/>
      <sheetData sheetId="3"/>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Обновление"/>
      <sheetName val="Лог обновления"/>
      <sheetName val="Список МО"/>
      <sheetName val="КУ СРЕД 1"/>
      <sheetName val="КУ МАКС 1"/>
      <sheetName val="КУ СРЕД 2"/>
      <sheetName val="КУ МАКС 2"/>
      <sheetName val="КУ СРЕД 3"/>
      <sheetName val="КУ МАКС 3"/>
      <sheetName val="КУ СРЕД 4"/>
      <sheetName val="КУ МАКС 4"/>
      <sheetName val="КУ СРЕД 5"/>
      <sheetName val="КУ МАКС 5"/>
      <sheetName val="КУ СРЕД 6"/>
      <sheetName val="КУ МАКС 6"/>
      <sheetName val="КУ СРЕД 7"/>
      <sheetName val="КУ МАКС 7"/>
      <sheetName val="КУ СРЕД 8"/>
      <sheetName val="КУ МАКС 8"/>
      <sheetName val="КУ СРЕД 9"/>
      <sheetName val="КУ МАКС 9"/>
      <sheetName val="КУ СРЕД 10"/>
      <sheetName val="КУ МАКС 10"/>
      <sheetName val="КУ СРЕД 11"/>
      <sheetName val="КУ МАКС 11"/>
      <sheetName val="КУ СРЕД 12"/>
      <sheetName val="КУ МАКС 12"/>
      <sheetName val="КУ СРЕД 13"/>
      <sheetName val="КУ МАКС 13"/>
      <sheetName val="КУ СРЕД 14"/>
      <sheetName val="КУ МАКС 14"/>
      <sheetName val="КУ СРЕД 15"/>
      <sheetName val="КУ МАКС 15"/>
      <sheetName val="Проверка"/>
      <sheetName val="КУ СРЕД PATTERN"/>
      <sheetName val="КУ СРЕД"/>
      <sheetName val="КУ МАКС PATTERN"/>
      <sheetName val="КУ МАКС"/>
      <sheetName val="tech"/>
      <sheetName val="TECHSHEET"/>
      <sheetName val="NTKU12_P_LIST_MO"/>
      <sheetName val="NTKU12_P_LIST_ORG_AVG"/>
      <sheetName val="NTKU12_P_KU_AVG"/>
      <sheetName val="NTKU12_P_VBLAG_TOTAL"/>
      <sheetName val="NTKU12_P_VBLAG"/>
      <sheetName val="VBLAG_DYNAMIC_LIST"/>
      <sheetName val="ORG_DYNAMIC_LIST"/>
      <sheetName val="ORG_DATA_FOR_KU_MAX"/>
      <sheetName val="REESTR_FILTERED"/>
      <sheetName val="AUTHORISATION"/>
      <sheetName val="modProv"/>
      <sheetName val="modProvLIST_MO"/>
      <sheetName val="modProvKU_AVG"/>
      <sheetName val="modProvKU_MAX"/>
      <sheetName val="modProvGeneralProc"/>
      <sheetName val="modKU_AVG"/>
      <sheetName val="modKU_MAX"/>
      <sheetName val="REESTR_MO"/>
      <sheetName val="REESTR_ORG_VS"/>
      <sheetName val="REESTR_ORG_VO"/>
      <sheetName val="REESTR_ORG_WARM"/>
      <sheetName val="REESTR_ORG_HOT_VS"/>
      <sheetName val="REESTR_ORG_GAS"/>
      <sheetName val="REESTR_ORG_EE"/>
      <sheetName val="modWorkSheetsVisibility"/>
      <sheetName val="modUpdTemplMain"/>
      <sheetName val="modCommandButton"/>
      <sheetName val="modReestr"/>
      <sheetName val="modListMO"/>
      <sheetName val="modInfo"/>
      <sheetName val="modDataRegion"/>
      <sheetName val="modfrmRegion"/>
      <sheetName val="modfrmVBLAG"/>
      <sheetName val="modfrmReestrNTKU11"/>
      <sheetName val="modfrmReestr"/>
      <sheetName val="modfrmOrg"/>
      <sheetName val="modfrmKUMAXVBLAG"/>
      <sheetName val="modfrmKUMAXOrg"/>
      <sheetName val="modfrmNETGAS"/>
      <sheetName val="modfrmKU_LENGTH_PERIOD"/>
      <sheetName val="modFilterItemsForKUMAX"/>
      <sheetName val="modfrmCheckInIsInProgre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row r="2">
          <cell r="K2">
            <v>2011</v>
          </cell>
        </row>
        <row r="3">
          <cell r="K3">
            <v>2012</v>
          </cell>
        </row>
        <row r="5">
          <cell r="K5" t="str">
            <v>&lt;отчётная дата&gt;</v>
          </cell>
        </row>
        <row r="6">
          <cell r="K6" t="str">
            <v>Декабрь</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3"/>
      <sheetName val="Инструкция"/>
      <sheetName val="Выбор субъекта РФ"/>
      <sheetName val="Обновление"/>
      <sheetName val="Лог обновления"/>
      <sheetName val="Титульный"/>
      <sheetName val="Сети"/>
      <sheetName val="°С график"/>
      <sheetName val="Участки"/>
      <sheetName val="Оборудование сетей"/>
      <sheetName val="Тепловые пункты"/>
      <sheetName val="Оборудование ТП"/>
      <sheetName val="Насосные станции"/>
      <sheetName val="Оборудование НС"/>
      <sheetName val="Источники и приемники"/>
      <sheetName val="Комментарии"/>
      <sheetName val="Проверка"/>
      <sheetName val="et_union"/>
      <sheetName val="TEHSHEET"/>
      <sheetName val="AllSheetsInThisWorkbook"/>
      <sheetName val="modUpdTemplMain"/>
      <sheetName val="REESTR_MO"/>
      <sheetName val="REESTR_ORG"/>
      <sheetName val="REESTR_ORG_ALL"/>
      <sheetName val="REESTR_FILTERED"/>
      <sheetName val="REESTR_KT"/>
      <sheetName val="REESTR_ORG_KT"/>
      <sheetName val="modProv"/>
      <sheetName val="modReestr"/>
      <sheetName val="modfrmReestr"/>
      <sheetName val="modfrmReestrAll"/>
      <sheetName val="modfrmReestrKT"/>
      <sheetName val="modCommandButton"/>
      <sheetName val="modHyp"/>
      <sheetName val="modList00"/>
      <sheetName val="modList02"/>
      <sheetName val="modList04"/>
      <sheetName val="modList05"/>
      <sheetName val="modList06"/>
      <sheetName val="modList07"/>
      <sheetName val="modList08"/>
      <sheetName val="modList09"/>
      <sheetName val="modList10"/>
      <sheetName val="мета"/>
      <sheetName val="PASSPORT.TEPLO (version 1)"/>
    </sheetNames>
    <sheetDataSet>
      <sheetData sheetId="0"/>
      <sheetData sheetId="1">
        <row r="3">
          <cell r="B3" t="str">
            <v>Версия 2.1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B1" t="str">
            <v>Алтайский край</v>
          </cell>
        </row>
        <row r="2">
          <cell r="G2" t="str">
            <v>Передача+Сбыт</v>
          </cell>
          <cell r="H2" t="str">
            <v>Да</v>
          </cell>
          <cell r="I2" t="str">
            <v>ГВС</v>
          </cell>
          <cell r="J2" t="str">
            <v>Вода</v>
          </cell>
          <cell r="K2" t="str">
            <v>Собственность</v>
          </cell>
          <cell r="L2" t="str">
            <v>подпиточный</v>
          </cell>
          <cell r="N2" t="str">
            <v>основной режим</v>
          </cell>
          <cell r="R2" t="str">
            <v>с 1959г. по 1989г.</v>
          </cell>
          <cell r="U2" t="str">
            <v>синхронный</v>
          </cell>
          <cell r="V2" t="str">
            <v>круглогодичная</v>
          </cell>
          <cell r="W2" t="str">
            <v>Надземная</v>
          </cell>
          <cell r="X2" t="str">
            <v>На открытом воздухе</v>
          </cell>
          <cell r="Y2" t="str">
            <v>из дерева</v>
          </cell>
          <cell r="Z2">
            <v>25</v>
          </cell>
        </row>
        <row r="3">
          <cell r="G3" t="str">
            <v>Передача</v>
          </cell>
          <cell r="H3" t="str">
            <v>Нет</v>
          </cell>
          <cell r="I3" t="str">
            <v>Отопление</v>
          </cell>
          <cell r="J3" t="str">
            <v>Пар</v>
          </cell>
          <cell r="K3" t="str">
            <v>Аренда</v>
          </cell>
          <cell r="L3" t="str">
            <v>циркуляционный</v>
          </cell>
          <cell r="N3" t="str">
            <v>резервный режим</v>
          </cell>
          <cell r="R3" t="str">
            <v>с 1990г. по 1997г.</v>
          </cell>
          <cell r="U3" t="str">
            <v>асинхронный</v>
          </cell>
          <cell r="V3" t="str">
            <v>сезонная</v>
          </cell>
          <cell r="W3" t="str">
            <v>Канальная</v>
          </cell>
          <cell r="X3" t="str">
            <v>Внутри помещений</v>
          </cell>
          <cell r="Y3" t="str">
            <v>каменные</v>
          </cell>
          <cell r="Z3">
            <v>32</v>
          </cell>
        </row>
        <row r="4">
          <cell r="G4" t="str">
            <v>производство (некомбинированная выработка)+передача+сбыт</v>
          </cell>
          <cell r="I4" t="str">
            <v>ГВС и Отопление</v>
          </cell>
          <cell r="K4" t="str">
            <v>Хозяйственное ведение</v>
          </cell>
          <cell r="L4" t="str">
            <v>сетевой</v>
          </cell>
          <cell r="R4" t="str">
            <v>с 1998г. по 2003г.</v>
          </cell>
          <cell r="W4" t="str">
            <v>Бесканальная</v>
          </cell>
          <cell r="X4" t="str">
            <v>Канальная</v>
          </cell>
          <cell r="Y4" t="str">
            <v>из полимерных материалов</v>
          </cell>
          <cell r="Z4">
            <v>40</v>
          </cell>
        </row>
        <row r="5">
          <cell r="G5" t="str">
            <v>производство (некомбинированная выработка)+передача</v>
          </cell>
          <cell r="K5" t="str">
            <v>Оперативное управление</v>
          </cell>
          <cell r="R5" t="str">
            <v>с 2004г.</v>
          </cell>
          <cell r="X5" t="str">
            <v>Бесканальная</v>
          </cell>
          <cell r="Y5" t="str">
            <v>из бетона</v>
          </cell>
          <cell r="Z5">
            <v>50</v>
          </cell>
        </row>
        <row r="6">
          <cell r="K6" t="str">
            <v>Безвозмездное пользование</v>
          </cell>
          <cell r="X6" t="str">
            <v>В непроходных каналах</v>
          </cell>
          <cell r="Y6" t="str">
            <v>из железобетона</v>
          </cell>
          <cell r="Z6">
            <v>65</v>
          </cell>
        </row>
        <row r="7">
          <cell r="K7" t="str">
            <v>Концессионное соглашение</v>
          </cell>
          <cell r="X7" t="str">
            <v>В тоннеле</v>
          </cell>
          <cell r="Y7" t="str">
            <v>из металлоконструкций</v>
          </cell>
          <cell r="Z7">
            <v>70</v>
          </cell>
        </row>
        <row r="8">
          <cell r="Y8" t="str">
            <v>из лёгких металлических конструкций</v>
          </cell>
          <cell r="Z8">
            <v>80</v>
          </cell>
        </row>
        <row r="9">
          <cell r="Y9" t="str">
            <v>из соломы</v>
          </cell>
          <cell r="Z9">
            <v>100</v>
          </cell>
        </row>
        <row r="10">
          <cell r="Y10" t="str">
            <v>смешанные</v>
          </cell>
          <cell r="Z10">
            <v>125</v>
          </cell>
        </row>
        <row r="11">
          <cell r="Z11">
            <v>150</v>
          </cell>
        </row>
        <row r="12">
          <cell r="Z12">
            <v>200</v>
          </cell>
        </row>
        <row r="13">
          <cell r="Z13">
            <v>250</v>
          </cell>
        </row>
        <row r="14">
          <cell r="Z14">
            <v>300</v>
          </cell>
        </row>
        <row r="15">
          <cell r="Z15">
            <v>400</v>
          </cell>
        </row>
        <row r="16">
          <cell r="Z16">
            <v>450</v>
          </cell>
        </row>
        <row r="17">
          <cell r="Z17">
            <v>500</v>
          </cell>
        </row>
        <row r="18">
          <cell r="Z18">
            <v>600</v>
          </cell>
        </row>
        <row r="19">
          <cell r="Z19">
            <v>700</v>
          </cell>
        </row>
        <row r="20">
          <cell r="Z20">
            <v>800</v>
          </cell>
        </row>
        <row r="21">
          <cell r="Z21">
            <v>900</v>
          </cell>
        </row>
        <row r="22">
          <cell r="Z22">
            <v>1000</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р.ОХР"/>
      <sheetName val="Расчет амортизации0"/>
      <sheetName val="амортизация, аренда0"/>
      <sheetName val="Расчет ФОТ"/>
      <sheetName val="Расходы услуг ст.орг. ВС и ВО"/>
      <sheetName val="Расходы на топливо"/>
      <sheetName val="Расходы на приобретение теплоэн"/>
      <sheetName val="Расходы на электроэнергию1"/>
      <sheetName val="Лист1"/>
      <sheetName val="Лист2"/>
      <sheetName val="Лист3"/>
      <sheetName val="образцы"/>
    </sheetNames>
    <definedNames>
      <definedName name="cgxfd" refersTo="#ССЫЛКА!"/>
      <definedName name="dfchx12" refersTo="#ССЫЛКА!"/>
      <definedName name="xnfdh" refersTo="#ССЫЛКА!"/>
    </defined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DocumentsAPI"/>
      <sheetName val="modCheck"/>
      <sheetName val="mod_19"/>
      <sheetName val="modPreload"/>
      <sheetName val="modCommandButton"/>
      <sheetName val="modHTTP"/>
      <sheetName val="modReestr"/>
      <sheetName val="modfrmReestr"/>
      <sheetName val="Инструкция"/>
      <sheetName val="Лог обновления"/>
      <sheetName val="Титульный"/>
      <sheetName val="Библиотека документов"/>
      <sheetName val="Справочник объектов"/>
      <sheetName val="Калькуляция"/>
      <sheetName val="Калькуляция КомбВыработка"/>
      <sheetName val="Калькуляция (теплоноситель)"/>
      <sheetName val="Расчет У.Е."/>
      <sheetName val="Расчет кап вложений"/>
      <sheetName val="Нат. показатели"/>
      <sheetName val="Топливо (кот)"/>
      <sheetName val="Операционные"/>
      <sheetName val="Неподконтрольные"/>
      <sheetName val="Прибыль"/>
      <sheetName val="Ресурсы"/>
      <sheetName val="ФОТ"/>
      <sheetName val="Вода"/>
      <sheetName val="ЭЭ"/>
      <sheetName val="Материалы"/>
      <sheetName val="Амортизация"/>
      <sheetName val="Общехоз. всего"/>
      <sheetName val="Общехоз."/>
      <sheetName val="ФАС ПП вход"/>
      <sheetName val="ФАС ПП исх"/>
      <sheetName val="ФАС БПр"/>
      <sheetName val="ФАС БТр"/>
      <sheetName val="ФАС Т"/>
      <sheetName val="ФАС К"/>
      <sheetName val="МТР"/>
      <sheetName val="Концессия"/>
      <sheetName val="Комментарии"/>
      <sheetName val="Проверка"/>
      <sheetName val="et_union"/>
      <sheetName val="TEHSHEET"/>
      <sheetName val="mod_Tit"/>
      <sheetName val="modfrmDocumentPicker"/>
      <sheetName val="modfrmSecretCode"/>
      <sheetName val="modfrmMethod"/>
      <sheetName val="mod_DOCS"/>
      <sheetName val="SELECTED_DOCS"/>
      <sheetName val="modApplyMethods"/>
      <sheetName val="modHLIcons"/>
      <sheetName val="DOCS_DEPENDENCY"/>
      <sheetName val="modfrmReestrBH"/>
      <sheetName val="AllSheetsInThisWorkbook"/>
      <sheetName val="modUpdTemplMain"/>
      <sheetName val="modfrmCheckUpdates"/>
      <sheetName val="modInfo"/>
      <sheetName val="modInstruction"/>
      <sheetName val="modServiceModule"/>
      <sheetName val="mod_Coms"/>
      <sheetName val="modfrmDateChoose"/>
      <sheetName val="mod_wb"/>
      <sheetName val="mod_04"/>
      <sheetName val="mod_05"/>
      <sheetName val="mod_06"/>
      <sheetName val="mod_07"/>
      <sheetName val="mod_08"/>
      <sheetName val="mod_09"/>
      <sheetName val="mod_10"/>
      <sheetName val="mod_11"/>
      <sheetName val="mod_12"/>
      <sheetName val="mod_13"/>
      <sheetName val="mod_14"/>
      <sheetName val="mod_17"/>
      <sheetName val="mod_18"/>
      <sheetName val="mod_20"/>
      <sheetName val="mod_21"/>
      <sheetName val="mod_22"/>
      <sheetName val="mod_23"/>
      <sheetName val="mod_30"/>
      <sheetName val="mod_31"/>
      <sheetName val="mod_36"/>
      <sheetName val="mod_37"/>
      <sheetName val="mod_38"/>
      <sheetName val="modHyp"/>
      <sheetName val="REESTR_MO"/>
      <sheetName val="REESTR_BOILER"/>
      <sheetName val="REESTR_ORG"/>
      <sheetName val="REESTR_SKI"/>
    </sheetNames>
    <sheetDataSet>
      <sheetData sheetId="0"/>
      <sheetData sheetId="1"/>
      <sheetData sheetId="2"/>
      <sheetData sheetId="3"/>
      <sheetData sheetId="4"/>
      <sheetData sheetId="5"/>
      <sheetData sheetId="6"/>
      <sheetData sheetId="7"/>
      <sheetData sheetId="8"/>
      <sheetData sheetId="9"/>
      <sheetData sheetId="10">
        <row r="26">
          <cell r="D26" t="str">
            <v>Нет</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Заголовок"/>
      <sheetName val="Инструкция"/>
      <sheetName val="Справочники"/>
      <sheetName val="Показатели"/>
      <sheetName val="h_values"/>
      <sheetName val="1"/>
      <sheetName val="2"/>
      <sheetName val="2_1"/>
      <sheetName val="Договора"/>
      <sheetName val="Ср.диам."/>
      <sheetName val="У.Е."/>
      <sheetName val="О.П."/>
      <sheetName val="Надеж"/>
      <sheetName val="Т14"/>
      <sheetName val="Т1"/>
      <sheetName val="Т2"/>
      <sheetName val="Т3 ЭСО"/>
      <sheetName val="Т3 ГК"/>
      <sheetName val="Т3_а"/>
      <sheetName val="Т3_б"/>
      <sheetName val="Т3_1_газ"/>
      <sheetName val="Т3_2_уголь"/>
      <sheetName val="Т3_3_мазут"/>
      <sheetName val="Т3_4_дрова"/>
      <sheetName val="Т3_5_торф"/>
      <sheetName val="Т3_6_сжгаз"/>
      <sheetName val="Т3_7_диз"/>
      <sheetName val="Т3_8_щепа"/>
      <sheetName val="Т3_9_прочее"/>
      <sheetName val="Т3_10_ээ"/>
      <sheetName val="Т3_12"/>
      <sheetName val="ЭЭ ЭСО"/>
      <sheetName val="ЭЭ ГК"/>
      <sheetName val="Т4_1_ээ"/>
      <sheetName val="Т4_1_1"/>
      <sheetName val="Т4_1_2"/>
      <sheetName val="Т4_1_3"/>
      <sheetName val="Т4_1_4"/>
      <sheetName val="Т4_1_5"/>
      <sheetName val="Т4_3_вода"/>
      <sheetName val="Т4_4_1"/>
      <sheetName val="Т4_4_2"/>
      <sheetName val="h_w"/>
      <sheetName val="Т15"/>
      <sheetName val="Т16"/>
      <sheetName val="Т17"/>
      <sheetName val="Т18"/>
      <sheetName val="Т22"/>
      <sheetName val="Т22_1"/>
      <sheetName val="Т31_ВФ1"/>
      <sheetName val="Т31_1"/>
      <sheetName val="Т31_2"/>
      <sheetName val="Т32_ВФ2"/>
      <sheetName val="На рассылку"/>
      <sheetName val="Изменения"/>
      <sheetName val="m_followHyperlink"/>
      <sheetName val="m_values"/>
      <sheetName val="m_spr"/>
      <sheetName val="Проверка"/>
      <sheetName val=""/>
      <sheetName val="Титульный"/>
      <sheetName val="TSheet"/>
    </sheetNames>
    <sheetDataSet>
      <sheetData sheetId="0"/>
      <sheetData sheetId="1"/>
      <sheetData sheetId="2"/>
      <sheetData sheetId="3">
        <row r="6">
          <cell r="A6" t="str">
            <v>Котельная 5</v>
          </cell>
        </row>
        <row r="15">
          <cell r="A15" t="str">
            <v>ЦТП 1</v>
          </cell>
        </row>
        <row r="23">
          <cell r="A23" t="str">
            <v>Поставщик 1</v>
          </cell>
        </row>
      </sheetData>
      <sheetData sheetId="4"/>
      <sheetData sheetId="5"/>
      <sheetData sheetId="6">
        <row r="6">
          <cell r="C6" t="str">
            <v>ООО «Газпром теплоэнерго Псков» (котельные № 4 и № 5  пос.Бежаницы)</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3"/>
      <sheetName val="4"/>
      <sheetName val="5"/>
      <sheetName val="6"/>
      <sheetName val="Списки"/>
      <sheetName val="15"/>
      <sheetName val="16"/>
      <sheetName val="17"/>
      <sheetName val="17.1"/>
      <sheetName val="18.2"/>
      <sheetName val="20"/>
      <sheetName val="20.1"/>
      <sheetName val="21.3"/>
      <sheetName val="24"/>
      <sheetName val="25"/>
      <sheetName val="27"/>
      <sheetName val="P2.1"/>
      <sheetName val="P2.2"/>
      <sheetName val="свод"/>
      <sheetName val="2.3"/>
      <sheetName val="перекрестка"/>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Справочники"/>
      <sheetName val="наш вар. (17.06) мин"/>
      <sheetName val="Томская область1"/>
      <sheetName val="Уравнения"/>
      <sheetName val="расчетный"/>
      <sheetName val="Расчет"/>
      <sheetName val="1.1. нвв переход"/>
      <sheetName val="6. Показатели перехода"/>
      <sheetName val="Лист1"/>
      <sheetName val="FES"/>
      <sheetName val="УФ-61"/>
      <sheetName val="Gen"/>
      <sheetName val="Баланс ээ"/>
      <sheetName val="Баланс мощности"/>
      <sheetName val="regs"/>
      <sheetName val="MAIN"/>
      <sheetName val="t_настройки"/>
      <sheetName val="t_проверки"/>
      <sheetName val="Сценарные условия"/>
      <sheetName val="Список ДЗО"/>
      <sheetName val="1"/>
      <sheetName val="расх"/>
      <sheetName val="по"/>
    </sheetNames>
    <sheetDataSet>
      <sheetData sheetId="0" refreshError="1">
        <row r="21">
          <cell r="B21" t="str">
            <v>EXP</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 val="Заголовок"/>
      <sheetName val="Вводные данные систем"/>
      <sheetName val="TEHSHEET"/>
      <sheetName val="Топливо2009"/>
      <sheetName val="2009"/>
      <sheetName val="Опросный лист МЭ РФ"/>
      <sheetName val="Баланс по уровням U квартальный"/>
      <sheetName val="расчет стоимостных показателей"/>
      <sheetName val="Тарифно-договорная модель"/>
      <sheetName val="Передача эл.энергии"/>
      <sheetName val="Тср 12-17"/>
      <sheetName val="T0"/>
      <sheetName val="ээ"/>
      <sheetName val="расшир сс"/>
      <sheetName val="cc"/>
      <sheetName val="смета"/>
      <sheetName val="прибыль"/>
      <sheetName val="прочие"/>
      <sheetName val="12 прибыль"/>
      <sheetName val="УПЛ"/>
      <sheetName val="ППЛ"/>
      <sheetName val="резерв"/>
      <sheetName val="спорт культ проф маст"/>
      <sheetName val="прочие прочие"/>
      <sheetName val="возм.пр.ущерба"/>
      <sheetName val="пени,штрафы"/>
      <sheetName val="реал. ОС, МПЗ, пр."/>
      <sheetName val="Списание"/>
      <sheetName val="АРЕНДА"/>
      <sheetName val="РТ передача"/>
      <sheetName val="Лист2"/>
      <sheetName val="Лист1"/>
      <sheetName val="ик"/>
      <sheetName val="Баланс ээ"/>
      <sheetName val="Баланс мощности"/>
      <sheetName val="regs"/>
      <sheetName val="Справочники"/>
      <sheetName val="Расчет НВВ общий"/>
      <sheetName val="ЭСО"/>
      <sheetName val="Ген. не уч. ОРЭМ"/>
      <sheetName val="Свод"/>
      <sheetName val="База"/>
      <sheetName val="proverka"/>
      <sheetName val="I"/>
      <sheetName val="MTO REV.0"/>
      <sheetName val="ПРОГНОЗ_1"/>
      <sheetName val="Dati Caricati"/>
      <sheetName val="Lists"/>
      <sheetName val="Прилож.1"/>
      <sheetName val="Списки"/>
      <sheetName val="F5"/>
      <sheetName val="Лист3"/>
      <sheetName val="Данные"/>
      <sheetName val="ИТ-бюджет"/>
      <sheetName val=""/>
      <sheetName val="Гр5(о)"/>
      <sheetName val="ФБР"/>
      <sheetName val="Контакты"/>
      <sheetName val="TECHSHEET"/>
      <sheetName val="REESTR_MO"/>
      <sheetName val="тех.лист"/>
      <sheetName val="Оперативный факт за январь 2010"/>
      <sheetName val="Титульный"/>
      <sheetName val="5"/>
      <sheetName val="Баланс мощности 2007"/>
      <sheetName val="на 1 тут"/>
      <sheetName val="main gate house"/>
      <sheetName val="Тср 19"/>
      <sheetName val="Тср 20"/>
      <sheetName val="Тср 20-24"/>
      <sheetName val="ТБР"/>
      <sheetName val="Статистика ДТП от 15 до 150 кВт"/>
      <sheetName val="уф-61"/>
      <sheetName val="24"/>
      <sheetName val="16"/>
      <sheetName val="Лист"/>
      <sheetName val="Параметры"/>
      <sheetName val="навигация"/>
      <sheetName val="Производство электроэнергии"/>
      <sheetName val="структура"/>
      <sheetName val="Т11"/>
      <sheetName val="Т1"/>
      <sheetName val="Т2"/>
      <sheetName val="Т3"/>
      <sheetName val="Т6"/>
      <sheetName val="Т7"/>
      <sheetName val="Т8"/>
      <sheetName val="Ш_Передача_ЭЭ"/>
      <sheetName val="Таб1.1"/>
      <sheetName val="П1.4, П1.5 -Томская обл"/>
      <sheetName val="Справочник ЦФО"/>
      <sheetName val="1999-veca"/>
      <sheetName val="rje"/>
      <sheetName val="Отопление"/>
      <sheetName val="Контроль"/>
      <sheetName val="АХД нат"/>
      <sheetName val="анализ "/>
      <sheetName val="par diff expl "/>
      <sheetName val="Dimensions"/>
      <sheetName val="final schedule"/>
      <sheetName val="pppi"/>
      <sheetName val="Восстановл_Лист10"/>
      <sheetName val="Восстановл_Лист11"/>
      <sheetName val="cb rus prelim"/>
      <sheetName val="Настройки регулятора"/>
      <sheetName val="ОСВ"/>
      <sheetName val="отчет_2007"/>
      <sheetName val="Вводные_данные_систем"/>
      <sheetName val="Опросный_лист_МЭ_РФ"/>
      <sheetName val="Баланс_по_уровням_U_квартальный"/>
      <sheetName val="расчет_стоимостных_показателей"/>
      <sheetName val="Тарифно-договорная_модель"/>
      <sheetName val="Передача_эл_энергии"/>
      <sheetName val="Тср_12-17"/>
      <sheetName val="расшир_сс"/>
      <sheetName val="12_прибыль"/>
      <sheetName val="спорт_культ_проф_маст"/>
      <sheetName val="прочие_прочие"/>
      <sheetName val="возм_пр_ущерба"/>
      <sheetName val="реал__ОС,_МПЗ,_пр_"/>
      <sheetName val="РТ_передача"/>
      <sheetName val="Баланс_ээ"/>
      <sheetName val="Баланс_мощности"/>
      <sheetName val="Расчет_НВВ_общий"/>
      <sheetName val="Ген__не_уч__ОРЭМ"/>
      <sheetName val="Служебный лист"/>
      <sheetName val="см-2 шатурс сети  проект работы"/>
      <sheetName val="fes"/>
      <sheetName val="XLR_NoRangeSheet"/>
      <sheetName val="Riders for Info Pack"/>
      <sheetName val="a"/>
      <sheetName val="TSheet"/>
      <sheetName val="7"/>
      <sheetName val="Продажи реальные и прогноз 20 л"/>
      <sheetName val="MAIN"/>
      <sheetName val="ФР"/>
      <sheetName val="ТАРИФ"/>
      <sheetName val="Покукп ТЭ в ФР"/>
      <sheetName val="Покукп ТЭ в тариф"/>
      <sheetName val="Котел 1 Факт"/>
      <sheetName val="Прокуратура_выпадающие"/>
      <sheetName val="ПО 2020"/>
      <sheetName val="ЭЭ Факт"/>
      <sheetName val="ЭЭ в тариф"/>
      <sheetName val="Доходы от эл. и теплоэнергии"/>
    </sheetNames>
    <sheetDataSet>
      <sheetData sheetId="0" refreshError="1"/>
      <sheetData sheetId="1" refreshError="1"/>
      <sheetData sheetId="2" refreshError="1">
        <row r="5">
          <cell r="G5">
            <v>4551113.38</v>
          </cell>
          <cell r="L5">
            <v>10075324.5272</v>
          </cell>
        </row>
        <row r="6">
          <cell r="G6">
            <v>4521433.4000000004</v>
          </cell>
          <cell r="L6">
            <v>3814916.7736999998</v>
          </cell>
        </row>
        <row r="7">
          <cell r="G7">
            <v>0</v>
          </cell>
          <cell r="L7">
            <v>4521433.4000000004</v>
          </cell>
        </row>
        <row r="8">
          <cell r="G8">
            <v>0</v>
          </cell>
          <cell r="L8">
            <v>56451.085700000003</v>
          </cell>
        </row>
        <row r="9">
          <cell r="G9">
            <v>0</v>
          </cell>
        </row>
        <row r="10">
          <cell r="G10">
            <v>4521433.4000000004</v>
          </cell>
        </row>
        <row r="11">
          <cell r="G11">
            <v>0</v>
          </cell>
        </row>
        <row r="12">
          <cell r="L12">
            <v>5501148.3165999996</v>
          </cell>
        </row>
        <row r="13">
          <cell r="L13">
            <v>0</v>
          </cell>
        </row>
        <row r="14">
          <cell r="L14">
            <v>0</v>
          </cell>
        </row>
        <row r="15">
          <cell r="L15">
            <v>10308344.719799999</v>
          </cell>
        </row>
        <row r="16">
          <cell r="G16">
            <v>29679.98</v>
          </cell>
          <cell r="L16">
            <v>-873048.69680000003</v>
          </cell>
        </row>
        <row r="17">
          <cell r="G17">
            <v>1117742.5658</v>
          </cell>
          <cell r="L17">
            <v>-7109.3</v>
          </cell>
        </row>
        <row r="18">
          <cell r="G18">
            <v>267845.42259999999</v>
          </cell>
          <cell r="L18">
            <v>1093729.4369000001</v>
          </cell>
        </row>
        <row r="19">
          <cell r="G19">
            <v>645315.34199999995</v>
          </cell>
          <cell r="L19">
            <v>913.10149999999999</v>
          </cell>
        </row>
        <row r="20">
          <cell r="G20">
            <v>7</v>
          </cell>
          <cell r="L20">
            <v>4899.0182000000004</v>
          </cell>
        </row>
        <row r="21">
          <cell r="G21">
            <v>2074016.5419999999</v>
          </cell>
          <cell r="L21">
            <v>1197.818</v>
          </cell>
        </row>
        <row r="22">
          <cell r="L22">
            <v>0</v>
          </cell>
        </row>
        <row r="23">
          <cell r="G23">
            <v>27925.445400000001</v>
          </cell>
          <cell r="L23">
            <v>0</v>
          </cell>
        </row>
        <row r="24">
          <cell r="G24">
            <v>27925.445400000001</v>
          </cell>
        </row>
        <row r="25">
          <cell r="G25">
            <v>0</v>
          </cell>
        </row>
        <row r="26">
          <cell r="G26">
            <v>0</v>
          </cell>
        </row>
        <row r="27">
          <cell r="G27">
            <v>0</v>
          </cell>
        </row>
        <row r="28">
          <cell r="G28">
            <v>0</v>
          </cell>
        </row>
        <row r="29">
          <cell r="G29">
            <v>0</v>
          </cell>
        </row>
        <row r="30">
          <cell r="G30">
            <v>2046091.0966</v>
          </cell>
        </row>
        <row r="32">
          <cell r="G32">
            <v>8656033.2523999996</v>
          </cell>
        </row>
        <row r="33">
          <cell r="G33">
            <v>0</v>
          </cell>
        </row>
        <row r="34">
          <cell r="G34">
            <v>0</v>
          </cell>
        </row>
        <row r="35">
          <cell r="G35">
            <v>8656033.2523999996</v>
          </cell>
        </row>
        <row r="37">
          <cell r="G37">
            <v>67501</v>
          </cell>
        </row>
        <row r="39">
          <cell r="G39">
            <v>67501</v>
          </cell>
        </row>
        <row r="40">
          <cell r="G40">
            <v>187845.14480000001</v>
          </cell>
        </row>
        <row r="41">
          <cell r="G41">
            <v>273188.36800000002</v>
          </cell>
        </row>
        <row r="42">
          <cell r="G42">
            <v>528534.51280000003</v>
          </cell>
        </row>
        <row r="43">
          <cell r="G43">
            <v>-890756.76199999999</v>
          </cell>
        </row>
        <row r="44">
          <cell r="G44">
            <v>131.95402349999983</v>
          </cell>
        </row>
        <row r="45">
          <cell r="G45">
            <v>10075324.5272</v>
          </cell>
        </row>
        <row r="47">
          <cell r="G47">
            <v>4899.0182000000004</v>
          </cell>
        </row>
        <row r="49">
          <cell r="G49">
            <v>205.6601</v>
          </cell>
        </row>
        <row r="52">
          <cell r="G52">
            <v>0</v>
          </cell>
        </row>
        <row r="53">
          <cell r="G53">
            <v>0</v>
          </cell>
        </row>
        <row r="54">
          <cell r="G54">
            <v>0</v>
          </cell>
        </row>
        <row r="55">
          <cell r="G55">
            <v>0</v>
          </cell>
        </row>
        <row r="56">
          <cell r="G56">
            <v>0</v>
          </cell>
        </row>
        <row r="57">
          <cell r="G57">
            <v>0</v>
          </cell>
        </row>
        <row r="58">
          <cell r="G58">
            <v>0</v>
          </cell>
        </row>
        <row r="59">
          <cell r="G59">
            <v>131.95402349999983</v>
          </cell>
        </row>
        <row r="60">
          <cell r="G60">
            <v>0</v>
          </cell>
        </row>
        <row r="61">
          <cell r="G61">
            <v>0</v>
          </cell>
        </row>
        <row r="62">
          <cell r="G62">
            <v>33.964858909038</v>
          </cell>
        </row>
        <row r="63">
          <cell r="G63">
            <v>0</v>
          </cell>
        </row>
        <row r="64">
          <cell r="G64">
            <v>0</v>
          </cell>
        </row>
        <row r="65">
          <cell r="G65">
            <v>0</v>
          </cell>
        </row>
        <row r="66">
          <cell r="G66">
            <v>0</v>
          </cell>
        </row>
        <row r="67">
          <cell r="G67">
            <v>0</v>
          </cell>
        </row>
        <row r="68">
          <cell r="G68">
            <v>0</v>
          </cell>
        </row>
        <row r="70">
          <cell r="G70">
            <v>0</v>
          </cell>
        </row>
        <row r="71">
          <cell r="G71">
            <v>0</v>
          </cell>
        </row>
        <row r="72">
          <cell r="G72">
            <v>0</v>
          </cell>
        </row>
        <row r="73">
          <cell r="G73">
            <v>0</v>
          </cell>
        </row>
        <row r="74">
          <cell r="G74">
            <v>0</v>
          </cell>
        </row>
        <row r="75">
          <cell r="G75">
            <v>0</v>
          </cell>
        </row>
        <row r="77">
          <cell r="G77">
            <v>0</v>
          </cell>
        </row>
        <row r="78">
          <cell r="G78">
            <v>0</v>
          </cell>
        </row>
        <row r="80">
          <cell r="G80">
            <v>0</v>
          </cell>
        </row>
        <row r="81">
          <cell r="G81">
            <v>0</v>
          </cell>
        </row>
        <row r="82">
          <cell r="G82">
            <v>0</v>
          </cell>
        </row>
        <row r="83">
          <cell r="G83">
            <v>0</v>
          </cell>
        </row>
        <row r="85">
          <cell r="G85">
            <v>0</v>
          </cell>
        </row>
        <row r="87">
          <cell r="G87">
            <v>0</v>
          </cell>
        </row>
        <row r="88">
          <cell r="G88">
            <v>0</v>
          </cell>
        </row>
        <row r="89">
          <cell r="G89">
            <v>0</v>
          </cell>
        </row>
        <row r="90">
          <cell r="G90">
            <v>0</v>
          </cell>
        </row>
        <row r="91">
          <cell r="G91">
            <v>0</v>
          </cell>
        </row>
        <row r="93">
          <cell r="G93">
            <v>4885.2489999999998</v>
          </cell>
        </row>
        <row r="95">
          <cell r="G95">
            <v>0</v>
          </cell>
        </row>
        <row r="96">
          <cell r="G96">
            <v>0</v>
          </cell>
        </row>
        <row r="97">
          <cell r="G97">
            <v>0</v>
          </cell>
        </row>
        <row r="100">
          <cell r="G100">
            <v>0</v>
          </cell>
        </row>
        <row r="101">
          <cell r="G101">
            <v>0</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0</v>
          </cell>
        </row>
        <row r="114">
          <cell r="G114">
            <v>0</v>
          </cell>
        </row>
        <row r="115">
          <cell r="G115">
            <v>0</v>
          </cell>
        </row>
        <row r="116">
          <cell r="G116">
            <v>0</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0</v>
          </cell>
        </row>
        <row r="139">
          <cell r="G139">
            <v>0</v>
          </cell>
        </row>
        <row r="141">
          <cell r="G141">
            <v>0</v>
          </cell>
        </row>
        <row r="143">
          <cell r="G143">
            <v>0</v>
          </cell>
        </row>
        <row r="144">
          <cell r="G144">
            <v>0</v>
          </cell>
        </row>
        <row r="145">
          <cell r="G145">
            <v>7</v>
          </cell>
        </row>
        <row r="149">
          <cell r="G149">
            <v>7246471.5</v>
          </cell>
        </row>
        <row r="150">
          <cell r="G150">
            <v>7164333.5</v>
          </cell>
        </row>
        <row r="151">
          <cell r="G151">
            <v>672196</v>
          </cell>
        </row>
        <row r="152">
          <cell r="G152">
            <v>1067.018</v>
          </cell>
        </row>
        <row r="153">
          <cell r="G153">
            <v>62.997599999999998</v>
          </cell>
        </row>
        <row r="154">
          <cell r="G154">
            <v>6492137.5</v>
          </cell>
        </row>
        <row r="155">
          <cell r="G155">
            <v>3514.51</v>
          </cell>
        </row>
        <row r="156">
          <cell r="G156">
            <v>184.72380000000001</v>
          </cell>
        </row>
        <row r="157">
          <cell r="G157">
            <v>0</v>
          </cell>
        </row>
        <row r="158">
          <cell r="G158">
            <v>0</v>
          </cell>
        </row>
        <row r="159">
          <cell r="G159">
            <v>0.83</v>
          </cell>
        </row>
        <row r="160">
          <cell r="G160">
            <v>82138</v>
          </cell>
        </row>
        <row r="161">
          <cell r="G161">
            <v>754472</v>
          </cell>
        </row>
        <row r="162">
          <cell r="G162">
            <v>181699</v>
          </cell>
        </row>
        <row r="163">
          <cell r="G163">
            <v>293126</v>
          </cell>
        </row>
        <row r="164">
          <cell r="G164">
            <v>0</v>
          </cell>
        </row>
        <row r="165">
          <cell r="G165">
            <v>1055372.8999999999</v>
          </cell>
        </row>
        <row r="167">
          <cell r="G167">
            <v>33455</v>
          </cell>
        </row>
        <row r="168">
          <cell r="G168">
            <v>33455</v>
          </cell>
        </row>
        <row r="169">
          <cell r="G169">
            <v>0</v>
          </cell>
        </row>
        <row r="170">
          <cell r="G170">
            <v>0</v>
          </cell>
        </row>
        <row r="171">
          <cell r="G171">
            <v>0</v>
          </cell>
        </row>
        <row r="172">
          <cell r="G172">
            <v>0</v>
          </cell>
        </row>
        <row r="174">
          <cell r="G174">
            <v>0</v>
          </cell>
        </row>
        <row r="175">
          <cell r="G175">
            <v>1021917.9</v>
          </cell>
        </row>
        <row r="177">
          <cell r="G177">
            <v>9531141.4000000004</v>
          </cell>
        </row>
        <row r="178">
          <cell r="G178">
            <v>0</v>
          </cell>
        </row>
        <row r="179">
          <cell r="G179">
            <v>-211795.6</v>
          </cell>
        </row>
        <row r="180">
          <cell r="G180">
            <v>9742937</v>
          </cell>
        </row>
        <row r="182">
          <cell r="G182">
            <v>70876</v>
          </cell>
        </row>
        <row r="184">
          <cell r="G184">
            <v>70876</v>
          </cell>
        </row>
        <row r="185">
          <cell r="G185">
            <v>93095</v>
          </cell>
        </row>
        <row r="186">
          <cell r="G186">
            <v>83302</v>
          </cell>
        </row>
        <row r="187">
          <cell r="G187">
            <v>247273</v>
          </cell>
        </row>
        <row r="188">
          <cell r="G188">
            <v>9990210</v>
          </cell>
        </row>
        <row r="190">
          <cell r="G190">
            <v>4885.2420000000002</v>
          </cell>
        </row>
        <row r="192">
          <cell r="G192">
            <v>204.49780000000001</v>
          </cell>
        </row>
        <row r="193">
          <cell r="G193">
            <v>3</v>
          </cell>
        </row>
        <row r="194">
          <cell r="G194">
            <v>0</v>
          </cell>
        </row>
        <row r="197">
          <cell r="G197">
            <v>30806</v>
          </cell>
        </row>
        <row r="198">
          <cell r="G198">
            <v>162856</v>
          </cell>
        </row>
        <row r="199">
          <cell r="G199">
            <v>246720</v>
          </cell>
        </row>
        <row r="200">
          <cell r="G200">
            <v>3162101</v>
          </cell>
        </row>
        <row r="201">
          <cell r="G201">
            <v>97739</v>
          </cell>
        </row>
        <row r="202">
          <cell r="G202">
            <v>0</v>
          </cell>
        </row>
        <row r="203">
          <cell r="G203">
            <v>97739</v>
          </cell>
        </row>
        <row r="204">
          <cell r="G204">
            <v>1050666</v>
          </cell>
        </row>
        <row r="205">
          <cell r="G205">
            <v>259805</v>
          </cell>
        </row>
        <row r="206">
          <cell r="G206">
            <v>518097</v>
          </cell>
        </row>
        <row r="207">
          <cell r="G207">
            <v>527232</v>
          </cell>
        </row>
        <row r="208">
          <cell r="G208">
            <v>6056022</v>
          </cell>
        </row>
        <row r="209">
          <cell r="G209">
            <v>0</v>
          </cell>
        </row>
        <row r="210">
          <cell r="G210">
            <v>0</v>
          </cell>
        </row>
        <row r="211">
          <cell r="G211">
            <v>6056022</v>
          </cell>
        </row>
        <row r="212">
          <cell r="G212">
            <v>12685</v>
          </cell>
        </row>
        <row r="214">
          <cell r="G214">
            <v>12685</v>
          </cell>
        </row>
        <row r="215">
          <cell r="G215">
            <v>25380</v>
          </cell>
        </row>
        <row r="216">
          <cell r="G216">
            <v>7796.5</v>
          </cell>
        </row>
        <row r="217">
          <cell r="G217">
            <v>200248.5</v>
          </cell>
        </row>
        <row r="219">
          <cell r="G219">
            <v>27394</v>
          </cell>
        </row>
        <row r="220">
          <cell r="G220">
            <v>169360</v>
          </cell>
        </row>
        <row r="221">
          <cell r="G221">
            <v>3424.5</v>
          </cell>
        </row>
        <row r="222">
          <cell r="G222">
            <v>70</v>
          </cell>
        </row>
        <row r="223">
          <cell r="G223">
            <v>190005.5</v>
          </cell>
        </row>
        <row r="224">
          <cell r="G224">
            <v>436115.5</v>
          </cell>
        </row>
        <row r="226">
          <cell r="G226">
            <v>0</v>
          </cell>
        </row>
        <row r="228">
          <cell r="G228">
            <v>6492137.5</v>
          </cell>
        </row>
        <row r="230">
          <cell r="G230">
            <v>3821.2640000000001</v>
          </cell>
        </row>
        <row r="232">
          <cell r="G232">
            <v>1698.9503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ow r="5">
          <cell r="G5">
            <v>16503137.241579933</v>
          </cell>
        </row>
      </sheetData>
      <sheetData sheetId="14" refreshError="1"/>
      <sheetData sheetId="15">
        <row r="5">
          <cell r="G5">
            <v>16503137.241579933</v>
          </cell>
        </row>
      </sheetData>
      <sheetData sheetId="16">
        <row r="5">
          <cell r="G5">
            <v>16503137.241579933</v>
          </cell>
        </row>
      </sheetData>
      <sheetData sheetId="17">
        <row r="5">
          <cell r="G5">
            <v>16503137.241579933</v>
          </cell>
        </row>
      </sheetData>
      <sheetData sheetId="18">
        <row r="5">
          <cell r="G5">
            <v>16503137.241579933</v>
          </cell>
        </row>
      </sheetData>
      <sheetData sheetId="19">
        <row r="5">
          <cell r="G5">
            <v>16503137.241579933</v>
          </cell>
        </row>
      </sheetData>
      <sheetData sheetId="20">
        <row r="5">
          <cell r="G5">
            <v>16503137.241579933</v>
          </cell>
        </row>
      </sheetData>
      <sheetData sheetId="21">
        <row r="5">
          <cell r="G5">
            <v>16503137.241579933</v>
          </cell>
        </row>
      </sheetData>
      <sheetData sheetId="22">
        <row r="5">
          <cell r="G5">
            <v>16503137.241579933</v>
          </cell>
        </row>
      </sheetData>
      <sheetData sheetId="23">
        <row r="5">
          <cell r="G5">
            <v>16503137.241579933</v>
          </cell>
        </row>
      </sheetData>
      <sheetData sheetId="24">
        <row r="5">
          <cell r="G5">
            <v>16503137.241579933</v>
          </cell>
        </row>
      </sheetData>
      <sheetData sheetId="25">
        <row r="5">
          <cell r="G5">
            <v>16503137.241579933</v>
          </cell>
        </row>
      </sheetData>
      <sheetData sheetId="26">
        <row r="5">
          <cell r="G5">
            <v>16503137.241579933</v>
          </cell>
        </row>
      </sheetData>
      <sheetData sheetId="27">
        <row r="5">
          <cell r="G5">
            <v>16503137.241579933</v>
          </cell>
        </row>
      </sheetData>
      <sheetData sheetId="28">
        <row r="5">
          <cell r="G5">
            <v>16503137.241579933</v>
          </cell>
        </row>
      </sheetData>
      <sheetData sheetId="29">
        <row r="5">
          <cell r="G5">
            <v>16503137.241579933</v>
          </cell>
        </row>
      </sheetData>
      <sheetData sheetId="30">
        <row r="5">
          <cell r="G5">
            <v>16503137.241579933</v>
          </cell>
        </row>
      </sheetData>
      <sheetData sheetId="31">
        <row r="5">
          <cell r="G5">
            <v>16503137.241579933</v>
          </cell>
        </row>
      </sheetData>
      <sheetData sheetId="32">
        <row r="5">
          <cell r="G5">
            <v>16503137.241579933</v>
          </cell>
        </row>
      </sheetData>
      <sheetData sheetId="33">
        <row r="5">
          <cell r="G5">
            <v>16503137.241579933</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5">
          <cell r="G5">
            <v>4551113.38</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ow r="7">
          <cell r="G7">
            <v>0</v>
          </cell>
        </row>
      </sheetData>
      <sheetData sheetId="71">
        <row r="7">
          <cell r="G7">
            <v>0</v>
          </cell>
        </row>
      </sheetData>
      <sheetData sheetId="72">
        <row r="7">
          <cell r="G7">
            <v>0</v>
          </cell>
        </row>
      </sheetData>
      <sheetData sheetId="73">
        <row r="7">
          <cell r="G7">
            <v>0</v>
          </cell>
        </row>
      </sheetData>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ow r="7">
          <cell r="G7">
            <v>0</v>
          </cell>
        </row>
      </sheetData>
      <sheetData sheetId="109">
        <row r="7">
          <cell r="G7">
            <v>0</v>
          </cell>
        </row>
      </sheetData>
      <sheetData sheetId="110"/>
      <sheetData sheetId="111">
        <row r="52">
          <cell r="G52">
            <v>0</v>
          </cell>
        </row>
      </sheetData>
      <sheetData sheetId="112">
        <row r="52">
          <cell r="G52">
            <v>0</v>
          </cell>
        </row>
      </sheetData>
      <sheetData sheetId="113">
        <row r="52">
          <cell r="G52">
            <v>0</v>
          </cell>
        </row>
      </sheetData>
      <sheetData sheetId="114">
        <row r="52">
          <cell r="G52">
            <v>0</v>
          </cell>
        </row>
      </sheetData>
      <sheetData sheetId="115">
        <row r="52">
          <cell r="G52">
            <v>0</v>
          </cell>
        </row>
      </sheetData>
      <sheetData sheetId="116"/>
      <sheetData sheetId="117"/>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ow r="52">
          <cell r="G52">
            <v>0</v>
          </cell>
        </row>
      </sheetData>
      <sheetData sheetId="138">
        <row r="52">
          <cell r="G52">
            <v>0</v>
          </cell>
        </row>
      </sheetData>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АЗ"/>
      <sheetName val="ЖТ"/>
      <sheetName val="УГ"/>
      <sheetName val="Титул"/>
      <sheetName val="Производственные"/>
      <sheetName val="ПАР"/>
      <sheetName val="Смета"/>
      <sheetName val="П1.7_П1.8"/>
      <sheetName val="П1.9"/>
      <sheetName val="П1.10"/>
      <sheetName val="Топливо"/>
      <sheetName val="П1.12"/>
      <sheetName val="П1.15 "/>
      <sheetName val="П1.16"/>
      <sheetName val="П1.17"/>
      <sheetName val="П1.19"/>
      <sheetName val="П1.21"/>
      <sheetName val="П1.22"/>
      <sheetName val="П1.28"/>
      <sheetName val="П1.28.1"/>
      <sheetName val="П1.28.2"/>
      <sheetName val="П1.28.3"/>
    </sheetNames>
    <sheetDataSet>
      <sheetData sheetId="0">
        <row r="4">
          <cell r="D4" t="str">
            <v>ОАО "Алтайгазпром"</v>
          </cell>
        </row>
        <row r="5">
          <cell r="D5" t="str">
            <v>ОАО "Архангельскоблгаз"</v>
          </cell>
        </row>
        <row r="6">
          <cell r="D6" t="str">
            <v>ОАО "Котласгазсервис"</v>
          </cell>
        </row>
        <row r="7">
          <cell r="D7" t="str">
            <v>ОАО "Газпромрегионгаз"</v>
          </cell>
        </row>
        <row r="8">
          <cell r="D8" t="str">
            <v>ОАО "Белгородоблгаз"</v>
          </cell>
        </row>
        <row r="9">
          <cell r="D9" t="str">
            <v>ОАО "Брянскоблгаз"</v>
          </cell>
        </row>
        <row r="10">
          <cell r="D10" t="str">
            <v>ЗАО "Радугаэнерго"</v>
          </cell>
        </row>
        <row r="11">
          <cell r="D11" t="str">
            <v>ОАО "Владимироблгаз"</v>
          </cell>
        </row>
        <row r="12">
          <cell r="D12" t="str">
            <v>ООО "Газ-Гарант"</v>
          </cell>
        </row>
        <row r="13">
          <cell r="D13" t="str">
            <v>ОАО "Волгоградоблгаз"</v>
          </cell>
        </row>
        <row r="14">
          <cell r="D14" t="str">
            <v>ОАО "Газпромрегионгаз" (Великоустюгский р-н)</v>
          </cell>
        </row>
        <row r="15">
          <cell r="D15" t="str">
            <v>ОАО "Газпромрегионгаз" (Вологодская область)</v>
          </cell>
        </row>
        <row r="16">
          <cell r="D16" t="str">
            <v>ОАО "Воронежоблгаз"</v>
          </cell>
        </row>
        <row r="17">
          <cell r="D17" t="str">
            <v>ГУП "Мосгаз"</v>
          </cell>
        </row>
        <row r="18">
          <cell r="D18" t="str">
            <v>ОАО "Газпромрегионгаз" (Москва)</v>
          </cell>
        </row>
        <row r="19">
          <cell r="D19" t="str">
            <v>ООО "ПетербургГаз"</v>
          </cell>
        </row>
        <row r="20">
          <cell r="D20" t="str">
            <v>ОАО "Ивановооблгаз"</v>
          </cell>
        </row>
        <row r="21">
          <cell r="D21" t="str">
            <v>ОАО "Ивановооблгаз"</v>
          </cell>
        </row>
        <row r="22">
          <cell r="D22" t="str">
            <v xml:space="preserve">  оптовая цена</v>
          </cell>
        </row>
        <row r="23">
          <cell r="D23" t="str">
            <v xml:space="preserve">  оптовая цена с учетом калорийности</v>
          </cell>
        </row>
        <row r="24">
          <cell r="D24" t="str">
            <v xml:space="preserve">  ГРО</v>
          </cell>
        </row>
        <row r="25">
          <cell r="D25" t="str">
            <v xml:space="preserve">  Спецнадбавка</v>
          </cell>
        </row>
        <row r="26">
          <cell r="D26" t="str">
            <v xml:space="preserve">  ПССУ</v>
          </cell>
        </row>
        <row r="27">
          <cell r="D27" t="str">
            <v>ОАО "Каббалкгаз"</v>
          </cell>
        </row>
        <row r="28">
          <cell r="D28" t="str">
            <v>ФГУП "Калининградгазификация"</v>
          </cell>
        </row>
        <row r="29">
          <cell r="D29" t="str">
            <v>ЗАО НП "Жуковмежрайгаз"</v>
          </cell>
        </row>
        <row r="30">
          <cell r="D30" t="str">
            <v>ОАО "Калугаоблгаз"</v>
          </cell>
        </row>
        <row r="31">
          <cell r="D31" t="str">
            <v>ОАО "Малоярославецмежрайгаз"</v>
          </cell>
        </row>
        <row r="32">
          <cell r="D32" t="str">
            <v>ОАО "Обнинскгоргаз"</v>
          </cell>
        </row>
        <row r="33">
          <cell r="D33" t="str">
            <v>ЗАО "Карачаево-Черкесскгаз"</v>
          </cell>
        </row>
        <row r="34">
          <cell r="D34" t="str">
            <v>ОАО "Кузбассгазификация"</v>
          </cell>
        </row>
        <row r="35">
          <cell r="D35" t="str">
            <v>ООО "ВМГК" (Кемеровская область)</v>
          </cell>
        </row>
        <row r="36">
          <cell r="D36" t="str">
            <v>ОАО "Кировоблгаз"</v>
          </cell>
        </row>
        <row r="37">
          <cell r="D37" t="str">
            <v>ОАО "Костромаоблгаз"</v>
          </cell>
        </row>
        <row r="38">
          <cell r="D38" t="str">
            <v>ЗАО "Тихорецкгазсервис"</v>
          </cell>
        </row>
        <row r="39">
          <cell r="D39" t="str">
            <v>ОАО "Апшеронскрайгаз"</v>
          </cell>
        </row>
        <row r="40">
          <cell r="D40" t="str">
            <v>ОАО "Краснодаргоргаз"</v>
          </cell>
        </row>
        <row r="41">
          <cell r="D41" t="str">
            <v>ОАО "Краснодаркрайгаз"</v>
          </cell>
        </row>
        <row r="42">
          <cell r="D42" t="str">
            <v>ОАО "П "Усть-Лабинскрайгаз"</v>
          </cell>
        </row>
        <row r="43">
          <cell r="D43" t="str">
            <v>ОАО "Павловскаярайгаз"</v>
          </cell>
        </row>
        <row r="44">
          <cell r="D44" t="str">
            <v>ОАО "Славянскгоргаз"</v>
          </cell>
        </row>
        <row r="45">
          <cell r="D45" t="str">
            <v>ОАО "Юггазсервис"</v>
          </cell>
        </row>
        <row r="46">
          <cell r="D46" t="str">
            <v>ООО "СМФ "Прометей"</v>
          </cell>
        </row>
        <row r="47">
          <cell r="D47" t="str">
            <v>ОАО "Кургангазком"</v>
          </cell>
        </row>
        <row r="48">
          <cell r="D48" t="str">
            <v>ОАО "Курганоблгаз"</v>
          </cell>
        </row>
        <row r="49">
          <cell r="D49" t="str">
            <v>ОАО "Курскгаз"</v>
          </cell>
        </row>
        <row r="50">
          <cell r="D50" t="str">
            <v>ОАО "Леноблгаз"</v>
          </cell>
        </row>
        <row r="51">
          <cell r="D51" t="str">
            <v>ОАО "Липецкоблгаз"</v>
          </cell>
        </row>
        <row r="52">
          <cell r="D52" t="str">
            <v>ГУП "Мособлгаз"</v>
          </cell>
        </row>
        <row r="53">
          <cell r="D53" t="str">
            <v>ОАО "Газпромрегионгаз"</v>
          </cell>
        </row>
        <row r="54">
          <cell r="D54" t="str">
            <v>ОАО "Нарьян-Марокргаз"</v>
          </cell>
        </row>
        <row r="55">
          <cell r="D55" t="str">
            <v>ОАО "Нижегородоблгаз"</v>
          </cell>
        </row>
        <row r="56">
          <cell r="D56" t="str">
            <v>ФГУП "РФЯЦ-ВНИИЭФ" (Саров)</v>
          </cell>
        </row>
        <row r="57">
          <cell r="D57" t="str">
            <v>ОАО "Новгородоблгаз"</v>
          </cell>
        </row>
        <row r="58">
          <cell r="D58" t="str">
            <v>ГУП «УЭВ СО РАН»</v>
          </cell>
        </row>
        <row r="59">
          <cell r="D59" t="str">
            <v>ОАО "ГазТрансКом"</v>
          </cell>
        </row>
        <row r="60">
          <cell r="D60" t="str">
            <v>ОАО "Сибирьгазсервис"</v>
          </cell>
        </row>
        <row r="61">
          <cell r="D61" t="str">
            <v xml:space="preserve">ООО "ВМГК" </v>
          </cell>
        </row>
        <row r="62">
          <cell r="D62" t="str">
            <v>ОАО "Омскгазстройэксплуатация"</v>
          </cell>
        </row>
        <row r="63">
          <cell r="D63" t="str">
            <v>ОАО "Омскгоргаз"</v>
          </cell>
        </row>
        <row r="64">
          <cell r="D64" t="str">
            <v>ОАО "Омскоблгаз"</v>
          </cell>
        </row>
        <row r="65">
          <cell r="D65" t="str">
            <v>ОАО "Оренбургоблгаз"</v>
          </cell>
        </row>
        <row r="66">
          <cell r="D66" t="str">
            <v xml:space="preserve">ОАО "Газпромрегионгаз" </v>
          </cell>
        </row>
        <row r="67">
          <cell r="D67" t="str">
            <v>ОАО "Орелоблгаз"</v>
          </cell>
        </row>
        <row r="68">
          <cell r="D68" t="str">
            <v>МП "Горгаз" г. Заречный</v>
          </cell>
        </row>
        <row r="69">
          <cell r="D69" t="str">
            <v>ОАО "Пензагазификация"</v>
          </cell>
        </row>
        <row r="70">
          <cell r="D70" t="str">
            <v>ЗАО "Фирма Уралгазсервис"</v>
          </cell>
        </row>
        <row r="71">
          <cell r="D71" t="str">
            <v>ООО "Пермгазэнергосервис"</v>
          </cell>
        </row>
        <row r="72">
          <cell r="D72" t="str">
            <v>ОАО "Псковоблгаз"</v>
          </cell>
        </row>
        <row r="73">
          <cell r="D73" t="str">
            <v>ОАО "Адыггаз"</v>
          </cell>
        </row>
        <row r="74">
          <cell r="D74" t="str">
            <v>ОАО "Алтайгазпром" (РА)</v>
          </cell>
        </row>
        <row r="75">
          <cell r="D75" t="str">
            <v>ОАО "Газ-сервис"</v>
          </cell>
        </row>
        <row r="76">
          <cell r="D76" t="str">
            <v>ООО "Дагестангазсервис"</v>
          </cell>
        </row>
        <row r="77">
          <cell r="D77" t="str">
            <v>ООО ГТК Кировского р-она</v>
          </cell>
        </row>
        <row r="78">
          <cell r="D78" t="str">
            <v>ООО ГТК Коммунально-бытового сектора</v>
          </cell>
        </row>
        <row r="79">
          <cell r="D79" t="str">
            <v>ООО ГТК Ленинского р-она г.Махачкала</v>
          </cell>
        </row>
        <row r="80">
          <cell r="D80" t="str">
            <v>ООО ГТК Советского р-она г.Махачкала</v>
          </cell>
        </row>
        <row r="81">
          <cell r="D81" t="str">
            <v>ОАО "Ингушгаз"</v>
          </cell>
        </row>
        <row r="82">
          <cell r="D82" t="str">
            <v>ОАО "Калмгаз"</v>
          </cell>
        </row>
        <row r="83">
          <cell r="D83" t="str">
            <v>ЗАО "Карелтрансгаз"</v>
          </cell>
        </row>
        <row r="84">
          <cell r="D84" t="str">
            <v>ОАО "Комигаз"</v>
          </cell>
        </row>
        <row r="85">
          <cell r="D85" t="str">
            <v>ООО "ЛУКОЙЛ-Коми"</v>
          </cell>
        </row>
        <row r="86">
          <cell r="D86" t="str">
            <v>ООО "Марийскгаз"</v>
          </cell>
        </row>
        <row r="87">
          <cell r="D87" t="str">
            <v>ОАО "Мордовгаз"</v>
          </cell>
        </row>
        <row r="88">
          <cell r="D88" t="str">
            <v>ОАО "Саранскмежрайгаз"</v>
          </cell>
        </row>
        <row r="89">
          <cell r="D89" t="str">
            <v>ОАО "Алроса-газ"</v>
          </cell>
        </row>
        <row r="90">
          <cell r="D90" t="str">
            <v>ОАО "Сахатранснефтегаз"</v>
          </cell>
        </row>
        <row r="91">
          <cell r="D91" t="str">
            <v>ООО "Аланиягаз"</v>
          </cell>
        </row>
        <row r="92">
          <cell r="D92" t="str">
            <v>ООО «Газпром трансгаз Казань»</v>
          </cell>
        </row>
        <row r="93">
          <cell r="D93" t="str">
            <v>ОАО "Каменскгаз"</v>
          </cell>
        </row>
        <row r="94">
          <cell r="D94" t="str">
            <v>ОАО "Ростовоблгаз"</v>
          </cell>
        </row>
        <row r="95">
          <cell r="D95" t="str">
            <v>ОАО "Рязаньгоргаз"</v>
          </cell>
        </row>
        <row r="96">
          <cell r="D96" t="str">
            <v>ОАО "Рязаньоблгаз"</v>
          </cell>
        </row>
        <row r="97">
          <cell r="D97" t="str">
            <v>ОАО "Сызраньгаз"</v>
          </cell>
        </row>
        <row r="98">
          <cell r="D98" t="str">
            <v>ООО "Средневолжская газовая компания"</v>
          </cell>
        </row>
        <row r="99">
          <cell r="D99" t="str">
            <v>ООО «Волжская газовая компания»</v>
          </cell>
        </row>
        <row r="100">
          <cell r="D100" t="str">
            <v>ЗАО "Шиханыгоргаз"</v>
          </cell>
        </row>
        <row r="101">
          <cell r="D101" t="str">
            <v>ОАО "Газсбытсервис"</v>
          </cell>
        </row>
        <row r="102">
          <cell r="D102" t="str">
            <v>ОАО "Саратовгаз"</v>
          </cell>
        </row>
        <row r="103">
          <cell r="D103" t="str">
            <v>ОАО "Саратовоблгаз"</v>
          </cell>
        </row>
        <row r="104">
          <cell r="D104" t="str">
            <v>ООО "Газконтракт"</v>
          </cell>
        </row>
        <row r="105">
          <cell r="D105" t="str">
            <v>ОАО "Сахалиноблгаз"</v>
          </cell>
        </row>
        <row r="106">
          <cell r="D106" t="str">
            <v>ОГУП "Сахалинская НК"</v>
          </cell>
        </row>
        <row r="107">
          <cell r="D107" t="str">
            <v>ГУП СО "Газовые сети"</v>
          </cell>
        </row>
        <row r="108">
          <cell r="D108" t="str">
            <v>ЗАО "Газэкс"</v>
          </cell>
        </row>
        <row r="109">
          <cell r="D109" t="str">
            <v>ЗАО "Регионгаз-инвест"</v>
          </cell>
        </row>
        <row r="110">
          <cell r="D110" t="str">
            <v>МУП "Новоуральскгаз"</v>
          </cell>
        </row>
        <row r="111">
          <cell r="D111" t="str">
            <v>ОАО "Екатеринбурггаз"</v>
          </cell>
        </row>
        <row r="112">
          <cell r="D112" t="str">
            <v>ОАО "Кушвамежрайгаз"</v>
          </cell>
        </row>
        <row r="113">
          <cell r="D113" t="str">
            <v>ОАО "Свердловскоблгаз"</v>
          </cell>
        </row>
        <row r="114">
          <cell r="D114" t="str">
            <v>ООО "Строй Гарант"</v>
          </cell>
        </row>
        <row r="115">
          <cell r="D115" t="str">
            <v>ОАО "Смоленскоблгаз"</v>
          </cell>
        </row>
        <row r="116">
          <cell r="D116" t="str">
            <v>ГУП "Лермонтовское ГГХ"</v>
          </cell>
        </row>
        <row r="117">
          <cell r="D117" t="str">
            <v>ОАО "Ставрополькрайгаз"</v>
          </cell>
        </row>
        <row r="118">
          <cell r="D118" t="str">
            <v>ОАО "Тамбовоблгаз"</v>
          </cell>
        </row>
        <row r="119">
          <cell r="D119" t="str">
            <v>ТОГУП "Водгазхоз"</v>
          </cell>
        </row>
        <row r="120">
          <cell r="D120" t="str">
            <v>ОАО "Тверьоблгаз"</v>
          </cell>
        </row>
        <row r="121">
          <cell r="D121" t="str">
            <v>ООО "ВМГК" ( г. Колпашево)</v>
          </cell>
        </row>
        <row r="122">
          <cell r="D122" t="str">
            <v>ООО "ВМГК" (Томская область)</v>
          </cell>
        </row>
        <row r="123">
          <cell r="D123" t="str">
            <v>ЗАО "Тулагоргаз"</v>
          </cell>
        </row>
        <row r="124">
          <cell r="D124" t="str">
            <v>ОАО "Тулаоблгаз"</v>
          </cell>
        </row>
        <row r="125">
          <cell r="D125" t="str">
            <v>ОАО "Газснаб"</v>
          </cell>
        </row>
        <row r="126">
          <cell r="D126" t="str">
            <v>ОАО "Тюменьмежрайгаз"</v>
          </cell>
        </row>
        <row r="127">
          <cell r="D127" t="str">
            <v>РОАО "Удмуртгаз"</v>
          </cell>
        </row>
        <row r="128">
          <cell r="D128" t="str">
            <v>ООО "Автогазсервис"</v>
          </cell>
        </row>
        <row r="129">
          <cell r="D129" t="str">
            <v>ООО "Ульяновскоблгаз"</v>
          </cell>
        </row>
        <row r="130">
          <cell r="D130" t="str">
            <v>МП "Ханты-Мансийскгаз"</v>
          </cell>
        </row>
        <row r="131">
          <cell r="D131" t="str">
            <v>МУП "УГХ" МО г. Пыть-Ях</v>
          </cell>
        </row>
        <row r="132">
          <cell r="D132" t="str">
            <v>ОАО "Белоярскгаз"</v>
          </cell>
        </row>
        <row r="133">
          <cell r="D133" t="str">
            <v>ОАО "Березовогаз"</v>
          </cell>
        </row>
        <row r="134">
          <cell r="D134" t="str">
            <v>ОАО "Когалымгоргаз"</v>
          </cell>
        </row>
        <row r="135">
          <cell r="D135" t="str">
            <v>ОАО "Мегионгазсервис"</v>
          </cell>
        </row>
        <row r="136">
          <cell r="D136" t="str">
            <v>ОАО "Нефтеюганскгаз"</v>
          </cell>
        </row>
        <row r="137">
          <cell r="D137" t="str">
            <v>ОАО "Сургутгаз"</v>
          </cell>
        </row>
        <row r="138">
          <cell r="D138" t="str">
            <v>ОАО "Шаимгаз"</v>
          </cell>
        </row>
        <row r="139">
          <cell r="D139" t="str">
            <v>ОАО "Юграгаз"</v>
          </cell>
        </row>
        <row r="140">
          <cell r="D140" t="str">
            <v>ООО "Кондатехгаз"</v>
          </cell>
        </row>
        <row r="141">
          <cell r="D141" t="str">
            <v>ООО "Нефтеюганские Региональные Газораспределительные системы"</v>
          </cell>
        </row>
        <row r="142">
          <cell r="D142" t="str">
            <v>ООО "Нижневартовскгаз"</v>
          </cell>
        </row>
        <row r="143">
          <cell r="D143" t="str">
            <v>ООО "ЮграТеплоГазСтрой" (кроме с.Цингалы)</v>
          </cell>
        </row>
        <row r="144">
          <cell r="D144" t="str">
            <v>МУП МПОЭ  г.Трехгорный</v>
          </cell>
        </row>
        <row r="145">
          <cell r="D145" t="str">
            <v>ОАО "Трансэнерго"</v>
          </cell>
        </row>
        <row r="146">
          <cell r="D146" t="str">
            <v>ОАО "Челябинскгазком"</v>
          </cell>
        </row>
        <row r="147">
          <cell r="D147" t="str">
            <v>ОАО "Челябинскгоргаз"</v>
          </cell>
        </row>
        <row r="148">
          <cell r="D148" t="str">
            <v>ООО "Озерскгаз"</v>
          </cell>
        </row>
        <row r="149">
          <cell r="D149" t="str">
            <v>ФГУП "Усть-Катавский ВСЗ"</v>
          </cell>
        </row>
        <row r="150">
          <cell r="D150" t="str">
            <v>ОАО "Чеченгаз"</v>
          </cell>
        </row>
        <row r="151">
          <cell r="D151" t="str">
            <v>ОАО "Чувашсетьгаз"</v>
          </cell>
        </row>
        <row r="152">
          <cell r="D152" t="str">
            <v>ОАО "Ново-Уренгоймежрайгаз"</v>
          </cell>
        </row>
        <row r="153">
          <cell r="D153" t="str">
            <v>ОАО "Ноябрьскгазсервис"</v>
          </cell>
        </row>
        <row r="154">
          <cell r="D154" t="str">
            <v>ОАО "Энерго-Газ-Ноябрьск"</v>
          </cell>
        </row>
        <row r="155">
          <cell r="D155" t="str">
            <v>ОГУП "Управление по строительству газопроводов и газификации автономного округа"</v>
          </cell>
        </row>
        <row r="156">
          <cell r="D156" t="str">
            <v>ООО "Пургазсервис"</v>
          </cell>
        </row>
        <row r="157">
          <cell r="D157" t="str">
            <v>ООО "Районные газовые сети"</v>
          </cell>
        </row>
        <row r="158">
          <cell r="D158" t="str">
            <v>ОАО "Рыбинскгазсервис"</v>
          </cell>
        </row>
        <row r="159">
          <cell r="D159" t="str">
            <v>ОАО "Ярославльоблгаз"</v>
          </cell>
        </row>
        <row r="160">
          <cell r="D160" t="str">
            <v>-</v>
          </cell>
        </row>
        <row r="162">
          <cell r="D162" t="str">
            <v>Добавить ГРО</v>
          </cell>
        </row>
        <row r="164">
          <cell r="D164" t="str">
            <v>Добавить ГРО</v>
          </cell>
        </row>
        <row r="166">
          <cell r="D166" t="str">
            <v>Добавить ГРО</v>
          </cell>
        </row>
        <row r="168">
          <cell r="D168" t="str">
            <v>Добавить ГРО</v>
          </cell>
        </row>
        <row r="170">
          <cell r="D170" t="str">
            <v>Добавить ГРО</v>
          </cell>
        </row>
        <row r="172">
          <cell r="D172" t="str">
            <v>Добавить ГРО</v>
          </cell>
        </row>
        <row r="174">
          <cell r="D174" t="str">
            <v>Добавить ГРО</v>
          </cell>
        </row>
        <row r="176">
          <cell r="D176" t="str">
            <v>Добавить ГРО</v>
          </cell>
        </row>
        <row r="178">
          <cell r="D178" t="str">
            <v>Добавить ГРО</v>
          </cell>
        </row>
        <row r="180">
          <cell r="D180" t="str">
            <v>Добавить ГРО</v>
          </cell>
        </row>
        <row r="182">
          <cell r="D182" t="str">
            <v>Добавить ГРО</v>
          </cell>
        </row>
        <row r="184">
          <cell r="D184" t="str">
            <v>Добавить ГРО</v>
          </cell>
        </row>
        <row r="186">
          <cell r="D186" t="str">
            <v>Добавить ГРО</v>
          </cell>
        </row>
        <row r="188">
          <cell r="D188" t="str">
            <v>Добавить ГРО</v>
          </cell>
        </row>
        <row r="189">
          <cell r="D189" t="str">
            <v>ГРО и ЦЕНЫ НА ГАЗ ДЛЯ ДАННОГО РЕГИОНА ОТСУТСТВУЮТ, ПОЖАЛУЙСТА ДОБАВЬТЕ НА ЛИСТЕ &lt;ГАЗ&gt;, ЕСЛИ ОН ЕСТЬ В СТРУКТРЕ ТОПЛИВА</v>
          </cell>
        </row>
      </sheetData>
      <sheetData sheetId="1" refreshError="1"/>
      <sheetData sheetId="2" refreshError="1"/>
      <sheetData sheetId="3">
        <row r="16">
          <cell r="C16" t="str">
            <v>Ивановская область</v>
          </cell>
        </row>
        <row r="17">
          <cell r="C17" t="str">
            <v>Западный</v>
          </cell>
        </row>
      </sheetData>
      <sheetData sheetId="4">
        <row r="7">
          <cell r="B7" t="str">
            <v>Теплохозяйство военного городка № 8 (в/ч 06976), г. Иваново, п/о 14, м. Гарнизон (инв. № 229)</v>
          </cell>
        </row>
        <row r="8">
          <cell r="B8" t="str">
            <v>Теплохозяйство военного городка № 8 (в/ч 06976), г. Иваново, п/о 14, м. Гарнизон (инв. № 300)</v>
          </cell>
        </row>
        <row r="9">
          <cell r="B9" t="str">
            <v>Теплохозяйство военного городка № 8 (в/ч 06976), г. Иваново, п/о 14, м. Гарнизон (инв. № 149)</v>
          </cell>
        </row>
        <row r="10">
          <cell r="B10" t="str">
            <v>Теплохозяйство военного городка № 8 (в/ч 06976), г. Иваново, п/о 14, м. Гарнизон (инв. № 220)</v>
          </cell>
        </row>
        <row r="11">
          <cell r="B11" t="str">
            <v>г. В/г №54, в/ч65390-3997 ВГ(А)98 гв.ВДД, г. Иваново, ул. Окуловой, 84  (газовая котельная инв. №10)</v>
          </cell>
        </row>
        <row r="12">
          <cell r="B12" t="str">
            <v>В/г. №37 (ФГУ 1883ВГ - гарнизонный госпиталь), г. Иваново, ул. Смольная, 10 - (газовая котельная инв. № 11)</v>
          </cell>
        </row>
        <row r="13">
          <cell r="B13" t="str">
            <v xml:space="preserve">В/г. № 18, 297 БХВТи, г. Иваново, ул. Витебская, 2А  - угольная котельная инв. № 30 </v>
          </cell>
        </row>
        <row r="14">
          <cell r="B14" t="str">
            <v>№ 28 (в/ч 62295-217 пдп, 98 гв. ВДД), г. Иваново, ул. Кр.Зорь, 61 - (газовая котельная инв. № 33</v>
          </cell>
        </row>
        <row r="15">
          <cell r="B15" t="str">
            <v>В/г. № 14 база хранения ФБУ,  Ивановская обл., г. Наволоки  - (мазутная котельная: инв. № 41)</v>
          </cell>
        </row>
        <row r="16">
          <cell r="B16" t="str">
            <v>В/г.  № 43 (в/ч 65385-1683 обмо, 98 гв. ВДД), г. Иваново, м.  Балино - (газовая котельная инв. № 42)</v>
          </cell>
        </row>
        <row r="17">
          <cell r="B17" t="str">
            <v>В/г. № 1 (в/ч 71311), Ивановская обл., г. Кинешма, ул. Котовского, 2  - (газовая котельная инв. № 115</v>
          </cell>
        </row>
        <row r="18">
          <cell r="B18" t="str">
            <v>Теплохозяйство военного городка № 8 (в/ч 06976), г. Иваново, п/о 14, м. Гарнизон (инв. № 177)</v>
          </cell>
        </row>
        <row r="19">
          <cell r="B19" t="str">
            <v>Теплохозяйство военного городка № 8 (в/ч 06976), г. Иваново, п/о 14, м. Гарнизон (инв. № 227)</v>
          </cell>
        </row>
        <row r="20">
          <cell r="B20" t="str">
            <v>Теплохозяйство военного городка № 8 (в/ч 06976), г. Иваново, п/о 14, м. Гарнизон (инв. № 228)</v>
          </cell>
        </row>
        <row r="21">
          <cell r="B21" t="str">
            <v>Теплохозяйство военного городка № 8 (в/ч 06976), г. Иваново, п/о 14, м. Гарнизон (инв. № 156)</v>
          </cell>
        </row>
        <row r="22">
          <cell r="B22" t="str">
            <v>Теплохозяйство военного городка № 8 (в/ч 06976), г. Иваново, п/о 14, м. Гарнизон (инв. № 243)</v>
          </cell>
        </row>
        <row r="23">
          <cell r="B23" t="str">
            <v>Теплохозяйство военного городка № 8 (в/ч 06976), г. Иваново, п/о 14, м. Гарнизон (инв. № 146)</v>
          </cell>
        </row>
        <row r="24">
          <cell r="B24" t="str">
            <v>Теплохозяйство военного городка №10, Ивановская обл., г. Тейково - (газовая котельная инв. № 10/33)</v>
          </cell>
        </row>
        <row r="25">
          <cell r="B25" t="str">
            <v>Теплохозяйство военного городка № 16, Ивановская обл., г. Тейково - (мазутная котельная инв. №16/29)</v>
          </cell>
        </row>
        <row r="26">
          <cell r="B26" t="str">
            <v>Теплохозяйство военного городка №10, Ивановская обл., г. Тейково - (газовая котельная инв. №10/243)</v>
          </cell>
        </row>
        <row r="27">
          <cell r="B27" t="str">
            <v>г. Шуя, ул. Генерала Белова, кот № 15  (газовая котельная)</v>
          </cell>
        </row>
        <row r="28">
          <cell r="B28" t="str">
            <v>г. Шуя, ул. Генерала Белова кот № 204 УГОЛЬНАЯ??? В ДОГОВОРЕ НЕТ ПОКУПКИ ДЛЯ ЭТОЙ КОТЕЛЬНОЙ</v>
          </cell>
        </row>
        <row r="29">
          <cell r="B29" t="str">
            <v>г. Шуя, ул. Генерала Белова кот № 136 (газовая котельная)</v>
          </cell>
        </row>
        <row r="30">
          <cell r="B30" t="str">
            <v>ВСЕГО по предприятию</v>
          </cell>
        </row>
      </sheetData>
      <sheetData sheetId="5" refreshError="1"/>
      <sheetData sheetId="6" refreshError="1"/>
      <sheetData sheetId="7" refreshError="1"/>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АЗ"/>
      <sheetName val="Титул"/>
      <sheetName val="Производственные"/>
      <sheetName val="П1_9"/>
      <sheetName val="П1_10"/>
      <sheetName val="Топливо"/>
      <sheetName val="П1_12"/>
    </sheetNames>
    <sheetDataSet>
      <sheetData sheetId="0"/>
      <sheetData sheetId="1"/>
      <sheetData sheetId="2"/>
      <sheetData sheetId="3"/>
      <sheetData sheetId="4"/>
      <sheetData sheetId="5"/>
      <sheetData sheetId="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АЗ"/>
      <sheetName val="ЖТ"/>
      <sheetName val="УГ"/>
      <sheetName val="Титул"/>
      <sheetName val="Производственные"/>
      <sheetName val="ПАР"/>
      <sheetName val="Смета"/>
      <sheetName val="П1.7_П1.8"/>
      <sheetName val="П1.9"/>
      <sheetName val="П1.10"/>
      <sheetName val="Топливо"/>
      <sheetName val="П1.12"/>
      <sheetName val="П1.15 "/>
      <sheetName val="П1.16"/>
      <sheetName val="П1.17"/>
      <sheetName val="П1.19"/>
      <sheetName val="П1.21"/>
      <sheetName val="П1.22"/>
      <sheetName val="П1.28"/>
      <sheetName val="П1.28.1"/>
      <sheetName val="П1.28.2"/>
      <sheetName val="П1.28.3"/>
      <sheetName val="П1_9"/>
      <sheetName val="П1_10"/>
      <sheetName val="П1_12"/>
    </sheetNames>
    <sheetDataSet>
      <sheetData sheetId="0">
        <row r="4">
          <cell r="D4" t="str">
            <v>ОАО "Алтайгазпром"</v>
          </cell>
        </row>
        <row r="5">
          <cell r="D5" t="str">
            <v>ОАО "Архангельскоблгаз"</v>
          </cell>
        </row>
        <row r="6">
          <cell r="D6" t="str">
            <v>ОАО "Котласгазсервис"</v>
          </cell>
        </row>
        <row r="7">
          <cell r="D7" t="str">
            <v>ОАО "Газпромрегионгаз"</v>
          </cell>
        </row>
        <row r="8">
          <cell r="D8" t="str">
            <v>ОАО "Белгородоблгаз"</v>
          </cell>
        </row>
        <row r="9">
          <cell r="D9" t="str">
            <v>ОАО "Брянскоблгаз"</v>
          </cell>
        </row>
        <row r="10">
          <cell r="D10" t="str">
            <v>ЗАО "Радугаэнерго"</v>
          </cell>
        </row>
        <row r="11">
          <cell r="D11" t="str">
            <v>ОАО "Владимироблгаз"</v>
          </cell>
        </row>
        <row r="12">
          <cell r="D12" t="str">
            <v>ООО "Газ-Гарант"</v>
          </cell>
        </row>
        <row r="13">
          <cell r="D13" t="str">
            <v>ОАО "Волгоградоблгаз"</v>
          </cell>
        </row>
        <row r="14">
          <cell r="D14" t="str">
            <v>ОАО "Газпромрегионгаз" (Великоустюгский р-н)</v>
          </cell>
        </row>
        <row r="15">
          <cell r="D15" t="str">
            <v>ОАО "Газпромрегионгаз" (Вологодская область)</v>
          </cell>
        </row>
        <row r="16">
          <cell r="D16" t="str">
            <v>ОАО "Воронежоблгаз"</v>
          </cell>
        </row>
        <row r="17">
          <cell r="D17" t="str">
            <v>ГУП "Мосгаз"</v>
          </cell>
        </row>
        <row r="18">
          <cell r="D18" t="str">
            <v>ОАО "Газпромрегионгаз" (Москва)</v>
          </cell>
        </row>
        <row r="19">
          <cell r="D19" t="str">
            <v>ООО "ПетербургГаз"</v>
          </cell>
        </row>
        <row r="20">
          <cell r="D20" t="str">
            <v>ОАО "Ивановооблгаз"</v>
          </cell>
        </row>
        <row r="21">
          <cell r="D21" t="str">
            <v>ОАО "Ивановооблгаз"</v>
          </cell>
        </row>
        <row r="22">
          <cell r="D22" t="str">
            <v xml:space="preserve">  оптовая цена</v>
          </cell>
        </row>
        <row r="23">
          <cell r="D23" t="str">
            <v xml:space="preserve">  оптовая цена с учетом калорийности</v>
          </cell>
        </row>
        <row r="24">
          <cell r="D24" t="str">
            <v xml:space="preserve">  ГРО</v>
          </cell>
        </row>
        <row r="25">
          <cell r="D25" t="str">
            <v xml:space="preserve">  Спецнадбавка</v>
          </cell>
        </row>
        <row r="26">
          <cell r="D26" t="str">
            <v xml:space="preserve">  ПССУ</v>
          </cell>
        </row>
        <row r="27">
          <cell r="D27" t="str">
            <v>ОАО "Каббалкгаз"</v>
          </cell>
        </row>
        <row r="28">
          <cell r="D28" t="str">
            <v>ФГУП "Калининградгазификация"</v>
          </cell>
        </row>
        <row r="29">
          <cell r="D29" t="str">
            <v>ЗАО НП "Жуковмежрайгаз"</v>
          </cell>
        </row>
        <row r="30">
          <cell r="D30" t="str">
            <v>ОАО "Калугаоблгаз"</v>
          </cell>
        </row>
        <row r="31">
          <cell r="D31" t="str">
            <v>ОАО "Малоярославецмежрайгаз"</v>
          </cell>
        </row>
        <row r="32">
          <cell r="D32" t="str">
            <v>ОАО "Обнинскгоргаз"</v>
          </cell>
        </row>
        <row r="33">
          <cell r="D33" t="str">
            <v>ЗАО "Карачаево-Черкесскгаз"</v>
          </cell>
        </row>
        <row r="34">
          <cell r="D34" t="str">
            <v>ОАО "Кузбассгазификация"</v>
          </cell>
        </row>
        <row r="35">
          <cell r="D35" t="str">
            <v>ООО "ВМГК" (Кемеровская область)</v>
          </cell>
        </row>
        <row r="36">
          <cell r="D36" t="str">
            <v>ОАО "Кировоблгаз"</v>
          </cell>
        </row>
        <row r="37">
          <cell r="D37" t="str">
            <v>ОАО "Костромаоблгаз"</v>
          </cell>
        </row>
        <row r="38">
          <cell r="D38" t="str">
            <v>ЗАО "Тихорецкгазсервис"</v>
          </cell>
        </row>
        <row r="39">
          <cell r="D39" t="str">
            <v>ОАО "Апшеронскрайгаз"</v>
          </cell>
        </row>
        <row r="40">
          <cell r="D40" t="str">
            <v>ОАО "Краснодаргоргаз"</v>
          </cell>
        </row>
        <row r="41">
          <cell r="D41" t="str">
            <v>ОАО "Краснодаркрайгаз"</v>
          </cell>
        </row>
        <row r="42">
          <cell r="D42" t="str">
            <v>ОАО "П "Усть-Лабинскрайгаз"</v>
          </cell>
        </row>
        <row r="43">
          <cell r="D43" t="str">
            <v>ОАО "Павловскаярайгаз"</v>
          </cell>
        </row>
        <row r="44">
          <cell r="D44" t="str">
            <v>ОАО "Славянскгоргаз"</v>
          </cell>
        </row>
        <row r="45">
          <cell r="D45" t="str">
            <v>ОАО "Юггазсервис"</v>
          </cell>
        </row>
        <row r="46">
          <cell r="D46" t="str">
            <v>ООО "СМФ "Прометей"</v>
          </cell>
        </row>
        <row r="47">
          <cell r="D47" t="str">
            <v>ОАО "Кургангазком"</v>
          </cell>
        </row>
        <row r="48">
          <cell r="D48" t="str">
            <v>ОАО "Курганоблгаз"</v>
          </cell>
        </row>
        <row r="49">
          <cell r="D49" t="str">
            <v>ОАО "Курскгаз"</v>
          </cell>
        </row>
        <row r="50">
          <cell r="D50" t="str">
            <v>ОАО "Леноблгаз"</v>
          </cell>
        </row>
        <row r="51">
          <cell r="D51" t="str">
            <v>ОАО "Липецкоблгаз"</v>
          </cell>
        </row>
        <row r="52">
          <cell r="D52" t="str">
            <v>ГУП "Мособлгаз"</v>
          </cell>
        </row>
        <row r="53">
          <cell r="D53" t="str">
            <v>ОАО "Газпромрегионгаз"</v>
          </cell>
        </row>
        <row r="54">
          <cell r="D54" t="str">
            <v>ОАО "Нарьян-Марокргаз"</v>
          </cell>
        </row>
        <row r="55">
          <cell r="D55" t="str">
            <v>ОАО "Нижегородоблгаз"</v>
          </cell>
        </row>
        <row r="56">
          <cell r="D56" t="str">
            <v>ФГУП "РФЯЦ-ВНИИЭФ" (Саров)</v>
          </cell>
        </row>
        <row r="57">
          <cell r="D57" t="str">
            <v>ОАО "Новгородоблгаз"</v>
          </cell>
        </row>
        <row r="58">
          <cell r="D58" t="str">
            <v>ГУП «УЭВ СО РАН»</v>
          </cell>
        </row>
        <row r="59">
          <cell r="D59" t="str">
            <v>ОАО "ГазТрансКом"</v>
          </cell>
        </row>
        <row r="60">
          <cell r="D60" t="str">
            <v>ОАО "Сибирьгазсервис"</v>
          </cell>
        </row>
        <row r="61">
          <cell r="D61" t="str">
            <v xml:space="preserve">ООО "ВМГК" </v>
          </cell>
        </row>
        <row r="62">
          <cell r="D62" t="str">
            <v>ОАО "Омскгазстройэксплуатация"</v>
          </cell>
        </row>
        <row r="63">
          <cell r="D63" t="str">
            <v>ОАО "Омскгоргаз"</v>
          </cell>
        </row>
        <row r="64">
          <cell r="D64" t="str">
            <v>ОАО "Омскоблгаз"</v>
          </cell>
        </row>
        <row r="65">
          <cell r="D65" t="str">
            <v>ОАО "Оренбургоблгаз"</v>
          </cell>
        </row>
        <row r="66">
          <cell r="D66" t="str">
            <v xml:space="preserve">ОАО "Газпромрегионгаз" </v>
          </cell>
        </row>
        <row r="67">
          <cell r="D67" t="str">
            <v>ОАО "Орелоблгаз"</v>
          </cell>
        </row>
        <row r="68">
          <cell r="D68" t="str">
            <v>МП "Горгаз" г. Заречный</v>
          </cell>
        </row>
        <row r="69">
          <cell r="D69" t="str">
            <v>ОАО "Пензагазификация"</v>
          </cell>
        </row>
        <row r="70">
          <cell r="D70" t="str">
            <v>ЗАО "Фирма Уралгазсервис"</v>
          </cell>
        </row>
        <row r="71">
          <cell r="D71" t="str">
            <v>ООО "Пермгазэнергосервис"</v>
          </cell>
        </row>
        <row r="72">
          <cell r="D72" t="str">
            <v>ОАО "Псковоблгаз"</v>
          </cell>
        </row>
        <row r="73">
          <cell r="D73" t="str">
            <v>ОАО "Адыггаз"</v>
          </cell>
        </row>
        <row r="74">
          <cell r="D74" t="str">
            <v>ОАО "Алтайгазпром" (РА)</v>
          </cell>
        </row>
        <row r="75">
          <cell r="D75" t="str">
            <v>ОАО "Газ-сервис"</v>
          </cell>
        </row>
        <row r="76">
          <cell r="D76" t="str">
            <v>ООО "Дагестангазсервис"</v>
          </cell>
        </row>
        <row r="77">
          <cell r="D77" t="str">
            <v>ООО ГТК Кировского р-она</v>
          </cell>
        </row>
        <row r="78">
          <cell r="D78" t="str">
            <v>ООО ГТК Коммунально-бытового сектора</v>
          </cell>
        </row>
        <row r="79">
          <cell r="D79" t="str">
            <v>ООО ГТК Ленинского р-она г.Махачкала</v>
          </cell>
        </row>
        <row r="80">
          <cell r="D80" t="str">
            <v>ООО ГТК Советского р-она г.Махачкала</v>
          </cell>
        </row>
        <row r="81">
          <cell r="D81" t="str">
            <v>ОАО "Ингушгаз"</v>
          </cell>
        </row>
        <row r="82">
          <cell r="D82" t="str">
            <v>ОАО "Калмгаз"</v>
          </cell>
        </row>
        <row r="83">
          <cell r="D83" t="str">
            <v>ЗАО "Карелтрансгаз"</v>
          </cell>
        </row>
        <row r="84">
          <cell r="D84" t="str">
            <v>ОАО "Комигаз"</v>
          </cell>
        </row>
        <row r="85">
          <cell r="D85" t="str">
            <v>ООО "ЛУКОЙЛ-Коми"</v>
          </cell>
        </row>
        <row r="86">
          <cell r="D86" t="str">
            <v>ООО "Марийскгаз"</v>
          </cell>
        </row>
        <row r="87">
          <cell r="D87" t="str">
            <v>ОАО "Мордовгаз"</v>
          </cell>
        </row>
        <row r="88">
          <cell r="D88" t="str">
            <v>ОАО "Саранскмежрайгаз"</v>
          </cell>
        </row>
        <row r="89">
          <cell r="D89" t="str">
            <v>ОАО "Алроса-газ"</v>
          </cell>
        </row>
        <row r="90">
          <cell r="D90" t="str">
            <v>ОАО "Сахатранснефтегаз"</v>
          </cell>
        </row>
        <row r="91">
          <cell r="D91" t="str">
            <v>ООО "Аланиягаз"</v>
          </cell>
        </row>
        <row r="92">
          <cell r="D92" t="str">
            <v>ООО «Газпром трансгаз Казань»</v>
          </cell>
        </row>
        <row r="93">
          <cell r="D93" t="str">
            <v>ОАО "Каменскгаз"</v>
          </cell>
        </row>
        <row r="94">
          <cell r="D94" t="str">
            <v>ОАО "Ростовоблгаз"</v>
          </cell>
        </row>
        <row r="95">
          <cell r="D95" t="str">
            <v>ОАО "Рязаньгоргаз"</v>
          </cell>
        </row>
        <row r="96">
          <cell r="D96" t="str">
            <v>ОАО "Рязаньоблгаз"</v>
          </cell>
        </row>
        <row r="97">
          <cell r="D97" t="str">
            <v>ОАО "Сызраньгаз"</v>
          </cell>
        </row>
        <row r="98">
          <cell r="D98" t="str">
            <v>ООО "Средневолжская газовая компания"</v>
          </cell>
        </row>
        <row r="99">
          <cell r="D99" t="str">
            <v>ООО «Волжская газовая компания»</v>
          </cell>
        </row>
        <row r="100">
          <cell r="D100" t="str">
            <v>ЗАО "Шиханыгоргаз"</v>
          </cell>
        </row>
        <row r="101">
          <cell r="D101" t="str">
            <v>ОАО "Газсбытсервис"</v>
          </cell>
        </row>
        <row r="102">
          <cell r="D102" t="str">
            <v>ОАО "Саратовгаз"</v>
          </cell>
        </row>
        <row r="103">
          <cell r="D103" t="str">
            <v>ОАО "Саратовоблгаз"</v>
          </cell>
        </row>
        <row r="104">
          <cell r="D104" t="str">
            <v>ООО "Газконтракт"</v>
          </cell>
        </row>
        <row r="105">
          <cell r="D105" t="str">
            <v>ОАО "Сахалиноблгаз"</v>
          </cell>
        </row>
        <row r="106">
          <cell r="D106" t="str">
            <v>ОГУП "Сахалинская НК"</v>
          </cell>
        </row>
        <row r="107">
          <cell r="D107" t="str">
            <v>ГУП СО "Газовые сети"</v>
          </cell>
        </row>
        <row r="108">
          <cell r="D108" t="str">
            <v>ЗАО "Газэкс"</v>
          </cell>
        </row>
        <row r="109">
          <cell r="D109" t="str">
            <v>ЗАО "Регионгаз-инвест"</v>
          </cell>
        </row>
        <row r="110">
          <cell r="D110" t="str">
            <v>МУП "Новоуральскгаз"</v>
          </cell>
        </row>
        <row r="111">
          <cell r="D111" t="str">
            <v>ОАО "Екатеринбурггаз"</v>
          </cell>
        </row>
        <row r="112">
          <cell r="D112" t="str">
            <v>ОАО "Кушвамежрайгаз"</v>
          </cell>
        </row>
        <row r="113">
          <cell r="D113" t="str">
            <v>ОАО "Свердловскоблгаз"</v>
          </cell>
        </row>
        <row r="114">
          <cell r="D114" t="str">
            <v>ООО "Строй Гарант"</v>
          </cell>
        </row>
        <row r="115">
          <cell r="D115" t="str">
            <v>ОАО "Смоленскоблгаз"</v>
          </cell>
        </row>
        <row r="116">
          <cell r="D116" t="str">
            <v>ГУП "Лермонтовское ГГХ"</v>
          </cell>
        </row>
        <row r="117">
          <cell r="D117" t="str">
            <v>ОАО "Ставрополькрайгаз"</v>
          </cell>
        </row>
        <row r="118">
          <cell r="D118" t="str">
            <v>ОАО "Тамбовоблгаз"</v>
          </cell>
        </row>
        <row r="119">
          <cell r="D119" t="str">
            <v>ТОГУП "Водгазхоз"</v>
          </cell>
        </row>
        <row r="120">
          <cell r="D120" t="str">
            <v>ОАО "Тверьоблгаз"</v>
          </cell>
        </row>
        <row r="121">
          <cell r="D121" t="str">
            <v>ООО "ВМГК" ( г. Колпашево)</v>
          </cell>
        </row>
        <row r="122">
          <cell r="D122" t="str">
            <v>ООО "ВМГК" (Томская область)</v>
          </cell>
        </row>
        <row r="123">
          <cell r="D123" t="str">
            <v>ЗАО "Тулагоргаз"</v>
          </cell>
        </row>
        <row r="124">
          <cell r="D124" t="str">
            <v>ОАО "Тулаоблгаз"</v>
          </cell>
        </row>
        <row r="125">
          <cell r="D125" t="str">
            <v>ОАО "Газснаб"</v>
          </cell>
        </row>
        <row r="126">
          <cell r="D126" t="str">
            <v>ОАО "Тюменьмежрайгаз"</v>
          </cell>
        </row>
        <row r="127">
          <cell r="D127" t="str">
            <v>РОАО "Удмуртгаз"</v>
          </cell>
        </row>
        <row r="128">
          <cell r="D128" t="str">
            <v>ООО "Автогазсервис"</v>
          </cell>
        </row>
        <row r="129">
          <cell r="D129" t="str">
            <v>ООО "Ульяновскоблгаз"</v>
          </cell>
        </row>
        <row r="130">
          <cell r="D130" t="str">
            <v>МП "Ханты-Мансийскгаз"</v>
          </cell>
        </row>
        <row r="131">
          <cell r="D131" t="str">
            <v>МУП "УГХ" МО г. Пыть-Ях</v>
          </cell>
        </row>
        <row r="132">
          <cell r="D132" t="str">
            <v>ОАО "Белоярскгаз"</v>
          </cell>
        </row>
        <row r="133">
          <cell r="D133" t="str">
            <v>ОАО "Березовогаз"</v>
          </cell>
        </row>
        <row r="134">
          <cell r="D134" t="str">
            <v>ОАО "Когалымгоргаз"</v>
          </cell>
        </row>
        <row r="135">
          <cell r="D135" t="str">
            <v>ОАО "Мегионгазсервис"</v>
          </cell>
        </row>
        <row r="136">
          <cell r="D136" t="str">
            <v>ОАО "Нефтеюганскгаз"</v>
          </cell>
        </row>
        <row r="137">
          <cell r="D137" t="str">
            <v>ОАО "Сургутгаз"</v>
          </cell>
        </row>
        <row r="138">
          <cell r="D138" t="str">
            <v>ОАО "Шаимгаз"</v>
          </cell>
        </row>
        <row r="139">
          <cell r="D139" t="str">
            <v>ОАО "Юграгаз"</v>
          </cell>
        </row>
        <row r="140">
          <cell r="D140" t="str">
            <v>ООО "Кондатехгаз"</v>
          </cell>
        </row>
        <row r="141">
          <cell r="D141" t="str">
            <v>ООО "Нефтеюганские Региональные Газораспределительные системы"</v>
          </cell>
        </row>
        <row r="142">
          <cell r="D142" t="str">
            <v>ООО "Нижневартовскгаз"</v>
          </cell>
        </row>
        <row r="143">
          <cell r="D143" t="str">
            <v>ООО "ЮграТеплоГазСтрой" (кроме с.Цингалы)</v>
          </cell>
        </row>
        <row r="144">
          <cell r="D144" t="str">
            <v>МУП МПОЭ  г.Трехгорный</v>
          </cell>
        </row>
        <row r="145">
          <cell r="D145" t="str">
            <v>ОАО "Трансэнерго"</v>
          </cell>
        </row>
        <row r="146">
          <cell r="D146" t="str">
            <v>ОАО "Челябинскгазком"</v>
          </cell>
        </row>
        <row r="147">
          <cell r="D147" t="str">
            <v>ОАО "Челябинскгоргаз"</v>
          </cell>
        </row>
        <row r="148">
          <cell r="D148" t="str">
            <v>ООО "Озерскгаз"</v>
          </cell>
        </row>
        <row r="149">
          <cell r="D149" t="str">
            <v>ФГУП "Усть-Катавский ВСЗ"</v>
          </cell>
        </row>
        <row r="150">
          <cell r="D150" t="str">
            <v>ОАО "Чеченгаз"</v>
          </cell>
        </row>
        <row r="151">
          <cell r="D151" t="str">
            <v>ОАО "Чувашсетьгаз"</v>
          </cell>
        </row>
        <row r="152">
          <cell r="D152" t="str">
            <v>ОАО "Ново-Уренгоймежрайгаз"</v>
          </cell>
        </row>
        <row r="153">
          <cell r="D153" t="str">
            <v>ОАО "Ноябрьскгазсервис"</v>
          </cell>
        </row>
        <row r="154">
          <cell r="D154" t="str">
            <v>ОАО "Энерго-Газ-Ноябрьск"</v>
          </cell>
        </row>
        <row r="155">
          <cell r="D155" t="str">
            <v>ОГУП "Управление по строительству газопроводов и газификации автономного округа"</v>
          </cell>
        </row>
        <row r="156">
          <cell r="D156" t="str">
            <v>ООО "Пургазсервис"</v>
          </cell>
        </row>
        <row r="157">
          <cell r="D157" t="str">
            <v>ООО "Районные газовые сети"</v>
          </cell>
        </row>
        <row r="158">
          <cell r="D158" t="str">
            <v>ОАО "Рыбинскгазсервис"</v>
          </cell>
        </row>
        <row r="159">
          <cell r="D159" t="str">
            <v>ОАО "Ярославльоблгаз"</v>
          </cell>
        </row>
        <row r="160">
          <cell r="D160" t="str">
            <v>-</v>
          </cell>
        </row>
        <row r="162">
          <cell r="D162" t="str">
            <v>Добавить ГРО</v>
          </cell>
        </row>
        <row r="164">
          <cell r="D164" t="str">
            <v>Добавить ГРО</v>
          </cell>
        </row>
        <row r="166">
          <cell r="D166" t="str">
            <v>Добавить ГРО</v>
          </cell>
        </row>
        <row r="168">
          <cell r="D168" t="str">
            <v>Добавить ГРО</v>
          </cell>
        </row>
        <row r="170">
          <cell r="D170" t="str">
            <v>Добавить ГРО</v>
          </cell>
        </row>
        <row r="172">
          <cell r="D172" t="str">
            <v>Добавить ГРО</v>
          </cell>
        </row>
        <row r="174">
          <cell r="D174" t="str">
            <v>Добавить ГРО</v>
          </cell>
        </row>
        <row r="176">
          <cell r="D176" t="str">
            <v>Добавить ГРО</v>
          </cell>
        </row>
        <row r="178">
          <cell r="D178" t="str">
            <v>Добавить ГРО</v>
          </cell>
        </row>
        <row r="180">
          <cell r="D180" t="str">
            <v>Добавить ГРО</v>
          </cell>
        </row>
        <row r="182">
          <cell r="D182" t="str">
            <v>Добавить ГРО</v>
          </cell>
        </row>
        <row r="184">
          <cell r="D184" t="str">
            <v>Добавить ГРО</v>
          </cell>
        </row>
        <row r="186">
          <cell r="D186" t="str">
            <v>Добавить ГРО</v>
          </cell>
        </row>
        <row r="188">
          <cell r="D188" t="str">
            <v>Добавить ГРО</v>
          </cell>
        </row>
        <row r="189">
          <cell r="D189" t="str">
            <v>ГРО и ЦЕНЫ НА ГАЗ ДЛЯ ДАННОГО РЕГИОНА ОТСУТСТВУЮТ, ПОЖАЛУЙСТА ДОБАВЬТЕ НА ЛИСТЕ &lt;ГАЗ&gt;, ЕСЛИ ОН ЕСТЬ В СТРУКТРЕ ТОПЛИВА</v>
          </cell>
        </row>
      </sheetData>
      <sheetData sheetId="1" refreshError="1"/>
      <sheetData sheetId="2" refreshError="1"/>
      <sheetData sheetId="3">
        <row r="16">
          <cell r="C16" t="str">
            <v>Ивановская область</v>
          </cell>
        </row>
        <row r="17">
          <cell r="C17" t="str">
            <v>Западный</v>
          </cell>
        </row>
      </sheetData>
      <sheetData sheetId="4">
        <row r="7">
          <cell r="B7" t="str">
            <v>Теплохозяйство военного городка № 8 (в/ч 06976), г. Иваново, п/о 14, м. Гарнизон (инв. № 229)</v>
          </cell>
        </row>
        <row r="8">
          <cell r="B8" t="str">
            <v>Теплохозяйство военного городка № 8 (в/ч 06976), г. Иваново, п/о 14, м. Гарнизон (инв. № 300)</v>
          </cell>
        </row>
        <row r="9">
          <cell r="B9" t="str">
            <v>Теплохозяйство военного городка № 8 (в/ч 06976), г. Иваново, п/о 14, м. Гарнизон (инв. № 149)</v>
          </cell>
        </row>
        <row r="10">
          <cell r="B10" t="str">
            <v>Теплохозяйство военного городка № 8 (в/ч 06976), г. Иваново, п/о 14, м. Гарнизон (инв. № 220)</v>
          </cell>
        </row>
        <row r="11">
          <cell r="B11" t="str">
            <v>г. В/г №54, в/ч65390-3997 ВГ(А)98 гв.ВДД, г. Иваново, ул. Окуловой, 84  (газовая котельная инв. №10)</v>
          </cell>
        </row>
        <row r="12">
          <cell r="B12" t="str">
            <v>В/г. №37 (ФГУ 1883ВГ - гарнизонный госпиталь), г. Иваново, ул. Смольная, 10 - (газовая котельная инв. № 11)</v>
          </cell>
        </row>
        <row r="13">
          <cell r="B13" t="str">
            <v xml:space="preserve">В/г. № 18, 297 БХВТи, г. Иваново, ул. Витебская, 2А  - угольная котельная инв. № 30 </v>
          </cell>
        </row>
        <row r="14">
          <cell r="B14" t="str">
            <v>№ 28 (в/ч 62295-217 пдп, 98 гв. ВДД), г. Иваново, ул. Кр.Зорь, 61 - (газовая котельная инв. № 33</v>
          </cell>
        </row>
        <row r="15">
          <cell r="B15" t="str">
            <v>В/г. № 14 база хранения ФБУ,  Ивановская обл., г. Наволоки  - (мазутная котельная: инв. № 41)</v>
          </cell>
        </row>
        <row r="16">
          <cell r="B16" t="str">
            <v>В/г.  № 43 (в/ч 65385-1683 обмо, 98 гв. ВДД), г. Иваново, м.  Балино - (газовая котельная инв. № 42)</v>
          </cell>
        </row>
        <row r="17">
          <cell r="B17" t="str">
            <v>В/г. № 1 (в/ч 71311), Ивановская обл., г. Кинешма, ул. Котовского, 2  - (газовая котельная инв. № 115</v>
          </cell>
        </row>
        <row r="18">
          <cell r="B18" t="str">
            <v>Теплохозяйство военного городка № 8 (в/ч 06976), г. Иваново, п/о 14, м. Гарнизон (инв. № 177)</v>
          </cell>
        </row>
        <row r="19">
          <cell r="B19" t="str">
            <v>Теплохозяйство военного городка № 8 (в/ч 06976), г. Иваново, п/о 14, м. Гарнизон (инв. № 227)</v>
          </cell>
        </row>
        <row r="20">
          <cell r="B20" t="str">
            <v>Теплохозяйство военного городка № 8 (в/ч 06976), г. Иваново, п/о 14, м. Гарнизон (инв. № 228)</v>
          </cell>
        </row>
        <row r="21">
          <cell r="B21" t="str">
            <v>Теплохозяйство военного городка № 8 (в/ч 06976), г. Иваново, п/о 14, м. Гарнизон (инв. № 156)</v>
          </cell>
        </row>
        <row r="22">
          <cell r="B22" t="str">
            <v>Теплохозяйство военного городка № 8 (в/ч 06976), г. Иваново, п/о 14, м. Гарнизон (инв. № 243)</v>
          </cell>
        </row>
        <row r="23">
          <cell r="B23" t="str">
            <v>Теплохозяйство военного городка № 8 (в/ч 06976), г. Иваново, п/о 14, м. Гарнизон (инв. № 146)</v>
          </cell>
        </row>
        <row r="24">
          <cell r="B24" t="str">
            <v>Теплохозяйство военного городка №10, Ивановская обл., г. Тейково - (газовая котельная инв. № 10/33)</v>
          </cell>
        </row>
        <row r="25">
          <cell r="B25" t="str">
            <v>Теплохозяйство военного городка № 16, Ивановская обл., г. Тейково - (мазутная котельная инв. №16/29)</v>
          </cell>
        </row>
        <row r="26">
          <cell r="B26" t="str">
            <v>Теплохозяйство военного городка №10, Ивановская обл., г. Тейково - (газовая котельная инв. №10/243)</v>
          </cell>
        </row>
        <row r="27">
          <cell r="B27" t="str">
            <v>г. Шуя, ул. Генерала Белова, кот № 15  (газовая котельная)</v>
          </cell>
        </row>
        <row r="28">
          <cell r="B28" t="str">
            <v>г. Шуя, ул. Генерала Белова кот № 204 УГОЛЬНАЯ??? В ДОГОВОРЕ НЕТ ПОКУПКИ ДЛЯ ЭТОЙ КОТЕЛЬНОЙ</v>
          </cell>
        </row>
        <row r="29">
          <cell r="B29" t="str">
            <v>г. Шуя, ул. Генерала Белова кот № 136 (газовая котельная)</v>
          </cell>
        </row>
        <row r="30">
          <cell r="B30" t="str">
            <v>ВСЕГО по предприятию</v>
          </cell>
        </row>
      </sheetData>
      <sheetData sheetId="5" refreshError="1"/>
      <sheetData sheetId="6" refreshError="1"/>
      <sheetData sheetId="7" refreshError="1"/>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Лист согласования"/>
      <sheetName val="Содержание"/>
      <sheetName val="ф1"/>
      <sheetName val="ф2"/>
      <sheetName val="ф2(замена)"/>
      <sheetName val="ф3"/>
      <sheetName val="ф4"/>
      <sheetName val="ф5"/>
      <sheetName val="ф6"/>
      <sheetName val="ф2 (ремонтники)-удалить"/>
      <sheetName val="ф7"/>
      <sheetName val="ф8"/>
      <sheetName val="ф9"/>
      <sheetName val="ф10"/>
      <sheetName val="ф11"/>
      <sheetName val="ф4(замена)"/>
      <sheetName val="ф5(замена)"/>
      <sheetName val="ф12"/>
      <sheetName val="ф13"/>
      <sheetName val="ф14"/>
      <sheetName val="ф15"/>
      <sheetName val="ф16"/>
      <sheetName val="ф7(замена)"/>
      <sheetName val="ф8(замена)"/>
      <sheetName val="ф9(замена)"/>
      <sheetName val="ф17"/>
      <sheetName val="ф18"/>
      <sheetName val="ф19"/>
      <sheetName val="ф20"/>
      <sheetName val="п2(удалить, объединить с ф.4)"/>
      <sheetName val="Титульный"/>
      <sheetName val="TEHSHEET"/>
    </sheetNames>
    <sheetDataSet>
      <sheetData sheetId="0"/>
      <sheetData sheetId="1"/>
      <sheetData sheetId="2"/>
      <sheetData sheetId="3"/>
      <sheetData sheetId="4"/>
      <sheetData sheetId="5"/>
      <sheetData sheetId="6">
        <row r="9">
          <cell r="A9" t="str">
            <v>3</v>
          </cell>
        </row>
        <row r="10">
          <cell r="A10" t="str">
            <v>4</v>
          </cell>
        </row>
        <row r="11">
          <cell r="A11">
            <v>5</v>
          </cell>
        </row>
        <row r="12">
          <cell r="A12">
            <v>6</v>
          </cell>
        </row>
        <row r="13">
          <cell r="A13">
            <v>7</v>
          </cell>
        </row>
        <row r="14">
          <cell r="A14" t="str">
            <v>8</v>
          </cell>
        </row>
        <row r="15">
          <cell r="A15" t="str">
            <v>9</v>
          </cell>
        </row>
        <row r="16">
          <cell r="A16">
            <v>10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7">
          <cell r="E7" t="str">
            <v>Справочно: НДС (%ставка/нет)</v>
          </cell>
          <cell r="L7" t="str">
            <v>январь</v>
          </cell>
          <cell r="N7" t="str">
            <v>февраль</v>
          </cell>
          <cell r="P7" t="str">
            <v>март</v>
          </cell>
          <cell r="U7" t="str">
            <v>апрель</v>
          </cell>
          <cell r="W7" t="str">
            <v>май</v>
          </cell>
          <cell r="Y7" t="str">
            <v>июнь</v>
          </cell>
          <cell r="AA7" t="str">
            <v>2 квартал</v>
          </cell>
          <cell r="AD7" t="str">
            <v>июль</v>
          </cell>
          <cell r="AF7" t="str">
            <v>август</v>
          </cell>
          <cell r="AH7" t="str">
            <v>сентябрь</v>
          </cell>
          <cell r="AM7" t="str">
            <v>октябрь</v>
          </cell>
          <cell r="AO7" t="str">
            <v>ноябрь</v>
          </cell>
          <cell r="AQ7" t="str">
            <v>декабрь</v>
          </cell>
        </row>
        <row r="8">
          <cell r="L8" t="str">
            <v>Начислено</v>
          </cell>
          <cell r="M8" t="str">
            <v>Поступило  / Оплачено</v>
          </cell>
          <cell r="N8" t="str">
            <v>Начислено</v>
          </cell>
          <cell r="O8" t="str">
            <v>Поступило  / Оплачено</v>
          </cell>
          <cell r="P8" t="str">
            <v>Начислено</v>
          </cell>
          <cell r="Q8" t="str">
            <v>Поступило  / Оплачено</v>
          </cell>
          <cell r="U8" t="str">
            <v>Начислено</v>
          </cell>
          <cell r="V8" t="str">
            <v>Поступило  / Оплачено</v>
          </cell>
          <cell r="W8" t="str">
            <v>Начислено</v>
          </cell>
          <cell r="X8" t="str">
            <v>Поступило  / Оплачено</v>
          </cell>
          <cell r="Y8" t="str">
            <v>Начислено</v>
          </cell>
          <cell r="Z8" t="str">
            <v>Поступило  / Оплачено</v>
          </cell>
          <cell r="AA8" t="str">
            <v>Начислено</v>
          </cell>
          <cell r="AB8" t="str">
            <v>Поступило  / Оплачено</v>
          </cell>
          <cell r="AD8" t="str">
            <v>Начислено</v>
          </cell>
          <cell r="AE8" t="str">
            <v>Поступило  / Оплачено</v>
          </cell>
          <cell r="AF8" t="str">
            <v>Начислено</v>
          </cell>
          <cell r="AG8" t="str">
            <v>Поступило  / Оплачено</v>
          </cell>
          <cell r="AH8" t="str">
            <v>Начислено</v>
          </cell>
          <cell r="AI8" t="str">
            <v>Поступило  / Оплачено</v>
          </cell>
          <cell r="AM8" t="str">
            <v>Начислено</v>
          </cell>
          <cell r="AN8" t="str">
            <v>Поступило  / Оплачено</v>
          </cell>
          <cell r="AO8" t="str">
            <v>Начислено</v>
          </cell>
          <cell r="AP8" t="str">
            <v>Поступило  / Оплачено</v>
          </cell>
          <cell r="AQ8" t="str">
            <v>Начислено</v>
          </cell>
          <cell r="AR8" t="str">
            <v>Поступило  / Оплачено</v>
          </cell>
        </row>
        <row r="10">
          <cell r="M10">
            <v>7910</v>
          </cell>
          <cell r="O10">
            <v>21403.412748445673</v>
          </cell>
          <cell r="Q10">
            <v>28500.244506549094</v>
          </cell>
          <cell r="V10">
            <v>19755.077257389901</v>
          </cell>
          <cell r="X10">
            <v>20303.362993403924</v>
          </cell>
          <cell r="Z10">
            <v>24978.658256424544</v>
          </cell>
          <cell r="AA10">
            <v>19755.077257389901</v>
          </cell>
          <cell r="AE10">
            <v>20285.343442082631</v>
          </cell>
          <cell r="AG10">
            <v>15728.629480091926</v>
          </cell>
          <cell r="AI10">
            <v>15194.975243057188</v>
          </cell>
          <cell r="AN10">
            <v>13566.088849541962</v>
          </cell>
          <cell r="AP10">
            <v>12322.711092262027</v>
          </cell>
          <cell r="AR10">
            <v>7506.3446009429163</v>
          </cell>
        </row>
        <row r="15">
          <cell r="L15">
            <v>118919.50199999999</v>
          </cell>
          <cell r="M15">
            <v>89262.746400000004</v>
          </cell>
          <cell r="N15">
            <v>102546.65980000001</v>
          </cell>
          <cell r="O15">
            <v>96919.506399999998</v>
          </cell>
          <cell r="P15">
            <v>89433.296199999997</v>
          </cell>
          <cell r="Q15">
            <v>87546.656399999993</v>
          </cell>
          <cell r="U15">
            <v>52635.291200000007</v>
          </cell>
          <cell r="V15">
            <v>76433.296400000007</v>
          </cell>
          <cell r="W15">
            <v>10045.5512</v>
          </cell>
          <cell r="X15">
            <v>52634.453400000006</v>
          </cell>
          <cell r="Y15">
            <v>9793.8690000000006</v>
          </cell>
          <cell r="Z15">
            <v>21940.551199999998</v>
          </cell>
          <cell r="AA15">
            <v>72474.7114</v>
          </cell>
          <cell r="AB15">
            <v>151008.30100000001</v>
          </cell>
          <cell r="AD15">
            <v>10333.5538</v>
          </cell>
          <cell r="AE15">
            <v>25111.938599999998</v>
          </cell>
          <cell r="AF15">
            <v>6489.5385999999999</v>
          </cell>
          <cell r="AG15">
            <v>25712.558599999997</v>
          </cell>
          <cell r="AH15">
            <v>10074.697200000001</v>
          </cell>
          <cell r="AI15">
            <v>22289.5386</v>
          </cell>
          <cell r="AM15">
            <v>18972.7114</v>
          </cell>
          <cell r="AN15">
            <v>27075.5664</v>
          </cell>
          <cell r="AO15">
            <v>80720.718999999997</v>
          </cell>
          <cell r="AP15">
            <v>35972.7114</v>
          </cell>
          <cell r="AQ15">
            <v>104052.08020000001</v>
          </cell>
          <cell r="AR15">
            <v>80720.718999999997</v>
          </cell>
        </row>
        <row r="16">
          <cell r="L16">
            <v>118895.50199999999</v>
          </cell>
          <cell r="M16">
            <v>73127.4764</v>
          </cell>
          <cell r="N16">
            <v>102522.65980000001</v>
          </cell>
          <cell r="O16">
            <v>96895.506399999998</v>
          </cell>
          <cell r="P16">
            <v>89409.296199999997</v>
          </cell>
          <cell r="Q16">
            <v>87522.656399999993</v>
          </cell>
          <cell r="U16">
            <v>52611.291200000007</v>
          </cell>
          <cell r="V16">
            <v>76409.296400000007</v>
          </cell>
          <cell r="W16">
            <v>10021.5512</v>
          </cell>
          <cell r="X16">
            <v>52610.453400000006</v>
          </cell>
          <cell r="Y16">
            <v>9769.8690000000006</v>
          </cell>
          <cell r="Z16">
            <v>21916.551199999998</v>
          </cell>
          <cell r="AA16">
            <v>72402.7114</v>
          </cell>
          <cell r="AB16">
            <v>150936.30100000001</v>
          </cell>
          <cell r="AD16">
            <v>10309.5538</v>
          </cell>
          <cell r="AE16">
            <v>25087.938599999998</v>
          </cell>
          <cell r="AF16">
            <v>6465.5385999999999</v>
          </cell>
          <cell r="AG16">
            <v>25688.558599999997</v>
          </cell>
          <cell r="AH16">
            <v>10050.697200000001</v>
          </cell>
          <cell r="AI16">
            <v>22265.5386</v>
          </cell>
          <cell r="AM16">
            <v>18948.7114</v>
          </cell>
          <cell r="AN16">
            <v>27051.5664</v>
          </cell>
          <cell r="AO16">
            <v>80696.718999999997</v>
          </cell>
          <cell r="AP16">
            <v>35948.7114</v>
          </cell>
          <cell r="AQ16">
            <v>104028.08020000001</v>
          </cell>
          <cell r="AR16">
            <v>80696.718999999997</v>
          </cell>
        </row>
        <row r="17">
          <cell r="E17">
            <v>0.18</v>
          </cell>
          <cell r="AA17">
            <v>0</v>
          </cell>
          <cell r="AB17">
            <v>0</v>
          </cell>
        </row>
        <row r="18">
          <cell r="E18">
            <v>0.18</v>
          </cell>
          <cell r="AA18">
            <v>0</v>
          </cell>
          <cell r="AB18">
            <v>0</v>
          </cell>
        </row>
        <row r="19">
          <cell r="E19">
            <v>0.18</v>
          </cell>
          <cell r="L19">
            <v>118807.02559999999</v>
          </cell>
          <cell r="M19">
            <v>73039</v>
          </cell>
          <cell r="N19">
            <v>102434.18340000001</v>
          </cell>
          <cell r="O19">
            <v>96807.03</v>
          </cell>
          <cell r="P19">
            <v>89320.819799999997</v>
          </cell>
          <cell r="Q19">
            <v>87434.18</v>
          </cell>
          <cell r="U19">
            <v>52522.814800000007</v>
          </cell>
          <cell r="V19">
            <v>76320.820000000007</v>
          </cell>
          <cell r="W19">
            <v>9933.9125999999997</v>
          </cell>
          <cell r="X19">
            <v>52522.814800000007</v>
          </cell>
          <cell r="Y19">
            <v>9682.2304000000004</v>
          </cell>
          <cell r="Z19">
            <v>21828.9126</v>
          </cell>
          <cell r="AA19">
            <v>72138.957800000004</v>
          </cell>
          <cell r="AB19">
            <v>150672.54740000001</v>
          </cell>
          <cell r="AD19">
            <v>10221.915199999999</v>
          </cell>
          <cell r="AE19">
            <v>25000.3</v>
          </cell>
          <cell r="AF19">
            <v>6377.9</v>
          </cell>
          <cell r="AG19">
            <v>25600.92</v>
          </cell>
          <cell r="AH19">
            <v>9963.0586000000003</v>
          </cell>
          <cell r="AI19">
            <v>22177.9</v>
          </cell>
          <cell r="AM19">
            <v>18860.235000000001</v>
          </cell>
          <cell r="AN19">
            <v>26963.09</v>
          </cell>
          <cell r="AO19">
            <v>80608.242599999998</v>
          </cell>
          <cell r="AP19">
            <v>35860.235000000001</v>
          </cell>
          <cell r="AQ19">
            <v>103939.60380000001</v>
          </cell>
          <cell r="AR19">
            <v>80608.242599999998</v>
          </cell>
        </row>
        <row r="20">
          <cell r="E20">
            <v>0.18</v>
          </cell>
          <cell r="AA20">
            <v>0</v>
          </cell>
          <cell r="AB20">
            <v>0</v>
          </cell>
        </row>
        <row r="21">
          <cell r="E21">
            <v>0.18</v>
          </cell>
          <cell r="AA21">
            <v>0</v>
          </cell>
          <cell r="AB21">
            <v>0</v>
          </cell>
        </row>
        <row r="22">
          <cell r="E22">
            <v>0.18</v>
          </cell>
          <cell r="AA22">
            <v>0</v>
          </cell>
          <cell r="AB22">
            <v>0</v>
          </cell>
        </row>
        <row r="23">
          <cell r="E23">
            <v>0.18</v>
          </cell>
          <cell r="L23">
            <v>88.476399999999998</v>
          </cell>
          <cell r="M23">
            <v>88.476399999999998</v>
          </cell>
          <cell r="N23">
            <v>88.476399999999998</v>
          </cell>
          <cell r="O23">
            <v>88.476399999999998</v>
          </cell>
          <cell r="P23">
            <v>88.476399999999998</v>
          </cell>
          <cell r="Q23">
            <v>88.476399999999998</v>
          </cell>
          <cell r="U23">
            <v>88.476399999999998</v>
          </cell>
          <cell r="V23">
            <v>88.476399999999998</v>
          </cell>
          <cell r="W23">
            <v>87.638599999999997</v>
          </cell>
          <cell r="X23">
            <v>87.638599999999997</v>
          </cell>
          <cell r="Y23">
            <v>87.638599999999997</v>
          </cell>
          <cell r="Z23">
            <v>87.638599999999997</v>
          </cell>
          <cell r="AA23">
            <v>263.75360000000001</v>
          </cell>
          <cell r="AB23">
            <v>263.75360000000001</v>
          </cell>
          <cell r="AD23">
            <v>87.638599999999997</v>
          </cell>
          <cell r="AE23">
            <v>87.638599999999997</v>
          </cell>
          <cell r="AF23">
            <v>87.638599999999997</v>
          </cell>
          <cell r="AG23">
            <v>87.638599999999997</v>
          </cell>
          <cell r="AH23">
            <v>87.638599999999997</v>
          </cell>
          <cell r="AI23">
            <v>87.638599999999997</v>
          </cell>
          <cell r="AM23">
            <v>88.476399999999998</v>
          </cell>
          <cell r="AN23">
            <v>88.476399999999998</v>
          </cell>
          <cell r="AO23">
            <v>88.476399999999998</v>
          </cell>
          <cell r="AP23">
            <v>88.476399999999998</v>
          </cell>
          <cell r="AQ23">
            <v>88.476399999999998</v>
          </cell>
          <cell r="AR23">
            <v>88.476399999999998</v>
          </cell>
        </row>
        <row r="24">
          <cell r="AA24">
            <v>0</v>
          </cell>
          <cell r="AB24">
            <v>0</v>
          </cell>
        </row>
        <row r="25">
          <cell r="L25">
            <v>24</v>
          </cell>
          <cell r="M25">
            <v>16135.27</v>
          </cell>
          <cell r="N25">
            <v>24</v>
          </cell>
          <cell r="O25">
            <v>24</v>
          </cell>
          <cell r="P25">
            <v>24</v>
          </cell>
          <cell r="Q25">
            <v>24</v>
          </cell>
          <cell r="U25">
            <v>24</v>
          </cell>
          <cell r="V25">
            <v>24</v>
          </cell>
          <cell r="W25">
            <v>24</v>
          </cell>
          <cell r="X25">
            <v>24</v>
          </cell>
          <cell r="Y25">
            <v>24</v>
          </cell>
          <cell r="Z25">
            <v>24</v>
          </cell>
          <cell r="AA25">
            <v>72</v>
          </cell>
          <cell r="AB25">
            <v>72</v>
          </cell>
          <cell r="AD25">
            <v>24</v>
          </cell>
          <cell r="AE25">
            <v>24</v>
          </cell>
          <cell r="AF25">
            <v>24</v>
          </cell>
          <cell r="AG25">
            <v>24</v>
          </cell>
          <cell r="AH25">
            <v>24</v>
          </cell>
          <cell r="AI25">
            <v>24</v>
          </cell>
          <cell r="AM25">
            <v>24</v>
          </cell>
          <cell r="AN25">
            <v>24</v>
          </cell>
          <cell r="AO25">
            <v>24</v>
          </cell>
          <cell r="AP25">
            <v>24</v>
          </cell>
          <cell r="AQ25">
            <v>24</v>
          </cell>
          <cell r="AR25">
            <v>24</v>
          </cell>
        </row>
        <row r="26">
          <cell r="E26">
            <v>0.18</v>
          </cell>
          <cell r="AA26">
            <v>0</v>
          </cell>
          <cell r="AB26">
            <v>0</v>
          </cell>
        </row>
        <row r="27">
          <cell r="E27">
            <v>0.18</v>
          </cell>
          <cell r="AA27">
            <v>0</v>
          </cell>
          <cell r="AB27">
            <v>0</v>
          </cell>
        </row>
        <row r="28">
          <cell r="E28">
            <v>0.18</v>
          </cell>
          <cell r="M28">
            <v>16111.27</v>
          </cell>
          <cell r="AA28">
            <v>0</v>
          </cell>
          <cell r="AB28">
            <v>0</v>
          </cell>
        </row>
        <row r="29">
          <cell r="E29">
            <v>0.18</v>
          </cell>
          <cell r="L29">
            <v>24</v>
          </cell>
          <cell r="M29">
            <v>24</v>
          </cell>
          <cell r="N29">
            <v>24</v>
          </cell>
          <cell r="O29">
            <v>24</v>
          </cell>
          <cell r="P29">
            <v>24</v>
          </cell>
          <cell r="Q29">
            <v>24</v>
          </cell>
          <cell r="U29">
            <v>24</v>
          </cell>
          <cell r="V29">
            <v>24</v>
          </cell>
          <cell r="W29">
            <v>24</v>
          </cell>
          <cell r="X29">
            <v>24</v>
          </cell>
          <cell r="Y29">
            <v>24</v>
          </cell>
          <cell r="Z29">
            <v>24</v>
          </cell>
          <cell r="AA29">
            <v>72</v>
          </cell>
          <cell r="AB29">
            <v>72</v>
          </cell>
          <cell r="AD29">
            <v>24</v>
          </cell>
          <cell r="AE29">
            <v>24</v>
          </cell>
          <cell r="AF29">
            <v>24</v>
          </cell>
          <cell r="AG29">
            <v>24</v>
          </cell>
          <cell r="AH29">
            <v>24</v>
          </cell>
          <cell r="AI29">
            <v>24</v>
          </cell>
          <cell r="AM29">
            <v>24</v>
          </cell>
          <cell r="AN29">
            <v>24</v>
          </cell>
          <cell r="AO29">
            <v>24</v>
          </cell>
          <cell r="AP29">
            <v>24</v>
          </cell>
          <cell r="AQ29">
            <v>24</v>
          </cell>
          <cell r="AR29">
            <v>24</v>
          </cell>
        </row>
        <row r="30">
          <cell r="E30">
            <v>0.18</v>
          </cell>
          <cell r="AA30">
            <v>0</v>
          </cell>
          <cell r="AB30">
            <v>0</v>
          </cell>
        </row>
        <row r="31">
          <cell r="E31">
            <v>0.18</v>
          </cell>
          <cell r="AA31">
            <v>0</v>
          </cell>
          <cell r="AB31">
            <v>0</v>
          </cell>
        </row>
        <row r="32">
          <cell r="E32">
            <v>0.18</v>
          </cell>
          <cell r="AA32">
            <v>0</v>
          </cell>
          <cell r="AB32">
            <v>0</v>
          </cell>
        </row>
        <row r="33">
          <cell r="E33" t="str">
            <v>нет</v>
          </cell>
          <cell r="L33">
            <v>24</v>
          </cell>
          <cell r="M33">
            <v>24</v>
          </cell>
          <cell r="N33">
            <v>24</v>
          </cell>
          <cell r="O33">
            <v>24</v>
          </cell>
          <cell r="P33">
            <v>24</v>
          </cell>
          <cell r="Q33">
            <v>24</v>
          </cell>
          <cell r="U33">
            <v>24</v>
          </cell>
          <cell r="V33">
            <v>24</v>
          </cell>
          <cell r="W33">
            <v>24</v>
          </cell>
          <cell r="X33">
            <v>24</v>
          </cell>
          <cell r="Y33">
            <v>24</v>
          </cell>
          <cell r="Z33">
            <v>24</v>
          </cell>
          <cell r="AA33">
            <v>72</v>
          </cell>
          <cell r="AB33">
            <v>72</v>
          </cell>
          <cell r="AD33">
            <v>24</v>
          </cell>
          <cell r="AE33">
            <v>24</v>
          </cell>
          <cell r="AF33">
            <v>24</v>
          </cell>
          <cell r="AG33">
            <v>24</v>
          </cell>
          <cell r="AH33">
            <v>24</v>
          </cell>
          <cell r="AI33">
            <v>24</v>
          </cell>
          <cell r="AM33">
            <v>24</v>
          </cell>
          <cell r="AN33">
            <v>24</v>
          </cell>
          <cell r="AO33">
            <v>24</v>
          </cell>
          <cell r="AP33">
            <v>24</v>
          </cell>
          <cell r="AQ33">
            <v>24</v>
          </cell>
          <cell r="AR33">
            <v>24</v>
          </cell>
        </row>
        <row r="34">
          <cell r="L34">
            <v>96654.475020119993</v>
          </cell>
          <cell r="M34">
            <v>75433.836051554332</v>
          </cell>
          <cell r="N34">
            <v>84300.903673800334</v>
          </cell>
          <cell r="O34">
            <v>87487.177041896575</v>
          </cell>
          <cell r="P34">
            <v>77306.321275659997</v>
          </cell>
          <cell r="Q34">
            <v>82956.326049159179</v>
          </cell>
          <cell r="U34">
            <v>53936.948451718854</v>
          </cell>
          <cell r="V34">
            <v>72550.513063985985</v>
          </cell>
          <cell r="W34">
            <v>22048.535633924188</v>
          </cell>
          <cell r="X34">
            <v>47623.660536979391</v>
          </cell>
          <cell r="Y34">
            <v>23419.43704881785</v>
          </cell>
          <cell r="Z34">
            <v>26298.368414341912</v>
          </cell>
          <cell r="AA34">
            <v>99404.931134460916</v>
          </cell>
          <cell r="AB34">
            <v>146088.12201530731</v>
          </cell>
          <cell r="AD34">
            <v>24459.972738420427</v>
          </cell>
          <cell r="AE34">
            <v>28333.154961990705</v>
          </cell>
          <cell r="AF34">
            <v>19915.461396450635</v>
          </cell>
          <cell r="AG34">
            <v>24910.715237034736</v>
          </cell>
          <cell r="AH34">
            <v>21864.741692838827</v>
          </cell>
          <cell r="AI34">
            <v>22582.927393515227</v>
          </cell>
          <cell r="AM34">
            <v>30324.9522333155</v>
          </cell>
          <cell r="AN34">
            <v>27013.890557279934</v>
          </cell>
          <cell r="AO34">
            <v>69590.202308597494</v>
          </cell>
          <cell r="AP34">
            <v>39484.02429131911</v>
          </cell>
          <cell r="AQ34">
            <v>87533.550386057977</v>
          </cell>
          <cell r="AR34">
            <v>85531.031498514261</v>
          </cell>
        </row>
        <row r="35">
          <cell r="L35">
            <v>40035.470445119994</v>
          </cell>
          <cell r="M35">
            <v>31939.142599999999</v>
          </cell>
          <cell r="N35">
            <v>34531.767305579997</v>
          </cell>
          <cell r="O35">
            <v>35035.470445119994</v>
          </cell>
          <cell r="P35">
            <v>30273.571935659995</v>
          </cell>
          <cell r="Q35">
            <v>29531.767305579997</v>
          </cell>
          <cell r="U35">
            <v>18252.831604799998</v>
          </cell>
          <cell r="V35">
            <v>25273.571935659995</v>
          </cell>
          <cell r="W35">
            <v>4534.99484106</v>
          </cell>
          <cell r="X35">
            <v>14485.481604799998</v>
          </cell>
          <cell r="Y35">
            <v>4422.5020025399999</v>
          </cell>
          <cell r="Z35">
            <v>4534.99484106</v>
          </cell>
          <cell r="AA35">
            <v>27210.3284484</v>
          </cell>
          <cell r="AB35">
            <v>44294.048381519991</v>
          </cell>
          <cell r="AD35">
            <v>4875.1194541394998</v>
          </cell>
          <cell r="AE35">
            <v>4422.5020025399999</v>
          </cell>
          <cell r="AF35">
            <v>3083.001614409</v>
          </cell>
          <cell r="AG35">
            <v>2271.1194541394998</v>
          </cell>
          <cell r="AH35">
            <v>4754.1896527304998</v>
          </cell>
          <cell r="AI35">
            <v>3083.001614409</v>
          </cell>
          <cell r="AM35">
            <v>8751.0548143154992</v>
          </cell>
          <cell r="AN35">
            <v>4754.1896527304998</v>
          </cell>
          <cell r="AO35">
            <v>37241.2917975975</v>
          </cell>
          <cell r="AP35">
            <v>8751.0548143154992</v>
          </cell>
          <cell r="AQ35">
            <v>48026.517233057995</v>
          </cell>
          <cell r="AR35">
            <v>48238.5</v>
          </cell>
        </row>
        <row r="36">
          <cell r="E36">
            <v>0.18</v>
          </cell>
          <cell r="L36">
            <v>40035.470445119994</v>
          </cell>
          <cell r="M36">
            <v>31939.142599999999</v>
          </cell>
          <cell r="N36">
            <v>34531.767305579997</v>
          </cell>
          <cell r="O36">
            <v>35035.470445119994</v>
          </cell>
          <cell r="P36">
            <v>30273.571935659995</v>
          </cell>
          <cell r="Q36">
            <v>29531.767305579997</v>
          </cell>
          <cell r="U36">
            <v>18252.831604799998</v>
          </cell>
          <cell r="V36">
            <v>25273.571935659995</v>
          </cell>
          <cell r="W36">
            <v>4534.99484106</v>
          </cell>
          <cell r="X36">
            <v>14485.481604799998</v>
          </cell>
          <cell r="Y36">
            <v>4422.5020025399999</v>
          </cell>
          <cell r="Z36">
            <v>4534.99484106</v>
          </cell>
          <cell r="AA36">
            <v>27210.3284484</v>
          </cell>
          <cell r="AB36">
            <v>44294.048381519991</v>
          </cell>
          <cell r="AD36">
            <v>4875.1194541394998</v>
          </cell>
          <cell r="AE36">
            <v>4422.5020025399999</v>
          </cell>
          <cell r="AF36">
            <v>3083.001614409</v>
          </cell>
          <cell r="AG36">
            <v>2271.1194541394998</v>
          </cell>
          <cell r="AH36">
            <v>4754.1896527304998</v>
          </cell>
          <cell r="AI36">
            <v>3083.001614409</v>
          </cell>
          <cell r="AM36">
            <v>8751.0548143154992</v>
          </cell>
          <cell r="AN36">
            <v>4754.1896527304998</v>
          </cell>
          <cell r="AO36">
            <v>37241.2917975975</v>
          </cell>
          <cell r="AP36">
            <v>8751.0548143154992</v>
          </cell>
          <cell r="AQ36">
            <v>48026.517233057995</v>
          </cell>
          <cell r="AR36">
            <v>48238.5</v>
          </cell>
        </row>
        <row r="37">
          <cell r="L37">
            <v>29568.986339999999</v>
          </cell>
          <cell r="M37">
            <v>10410.097599999999</v>
          </cell>
          <cell r="N37">
            <v>25553.2186</v>
          </cell>
          <cell r="O37">
            <v>23531.062860000002</v>
          </cell>
          <cell r="P37">
            <v>22422.139339999998</v>
          </cell>
          <cell r="Q37">
            <v>24837.554639999995</v>
          </cell>
          <cell r="U37">
            <v>13449.783959999999</v>
          </cell>
          <cell r="V37">
            <v>21343.277060000004</v>
          </cell>
          <cell r="W37">
            <v>2580.4121999999998</v>
          </cell>
          <cell r="X37">
            <v>12264.729499999998</v>
          </cell>
          <cell r="Y37">
            <v>2528.7871999999998</v>
          </cell>
          <cell r="Z37">
            <v>2999.4656</v>
          </cell>
          <cell r="AA37">
            <v>18558.983359999995</v>
          </cell>
          <cell r="AB37">
            <v>36607.472160000005</v>
          </cell>
          <cell r="AD37">
            <v>3030.7709999999997</v>
          </cell>
          <cell r="AE37">
            <v>2667.3973999999998</v>
          </cell>
          <cell r="AF37">
            <v>1907.2221999999999</v>
          </cell>
          <cell r="AG37">
            <v>3262.6150399999992</v>
          </cell>
          <cell r="AH37">
            <v>2828.5898000000002</v>
          </cell>
          <cell r="AI37">
            <v>2362.3812399999997</v>
          </cell>
          <cell r="AM37">
            <v>4390.5110190000005</v>
          </cell>
          <cell r="AN37">
            <v>3594.3425399999996</v>
          </cell>
          <cell r="AO37">
            <v>9639.4807110000002</v>
          </cell>
          <cell r="AP37">
            <v>7262.0469189999994</v>
          </cell>
          <cell r="AQ37">
            <v>11757.759953000001</v>
          </cell>
          <cell r="AR37">
            <v>10813.198311</v>
          </cell>
        </row>
        <row r="38">
          <cell r="E38">
            <v>0.18</v>
          </cell>
          <cell r="L38">
            <v>192.82733999999999</v>
          </cell>
          <cell r="M38">
            <v>189.28379999999999</v>
          </cell>
          <cell r="N38">
            <v>162.86359999999999</v>
          </cell>
          <cell r="O38">
            <v>167.98733999999999</v>
          </cell>
          <cell r="P38">
            <v>132.74173999999999</v>
          </cell>
          <cell r="Q38">
            <v>162.86359999999999</v>
          </cell>
          <cell r="U38">
            <v>58.188159999999996</v>
          </cell>
          <cell r="V38">
            <v>132.74173999999999</v>
          </cell>
          <cell r="W38">
            <v>0</v>
          </cell>
          <cell r="X38">
            <v>58.188159999999996</v>
          </cell>
          <cell r="Y38">
            <v>0</v>
          </cell>
          <cell r="Z38">
            <v>0</v>
          </cell>
          <cell r="AA38">
            <v>58.188159999999996</v>
          </cell>
          <cell r="AB38">
            <v>190.92989999999998</v>
          </cell>
          <cell r="AD38">
            <v>0</v>
          </cell>
          <cell r="AE38">
            <v>0</v>
          </cell>
          <cell r="AF38">
            <v>0</v>
          </cell>
          <cell r="AG38">
            <v>0</v>
          </cell>
          <cell r="AH38">
            <v>0</v>
          </cell>
          <cell r="AI38">
            <v>0</v>
          </cell>
          <cell r="AM38">
            <v>5.229819</v>
          </cell>
          <cell r="AN38">
            <v>0</v>
          </cell>
          <cell r="AO38">
            <v>111.81851099999999</v>
          </cell>
          <cell r="AP38">
            <v>5.229819</v>
          </cell>
          <cell r="AQ38">
            <v>164.44875299999998</v>
          </cell>
          <cell r="AR38">
            <v>111.81851099999999</v>
          </cell>
        </row>
        <row r="39">
          <cell r="E39">
            <v>0.18</v>
          </cell>
          <cell r="AA39">
            <v>0</v>
          </cell>
          <cell r="AB39">
            <v>0</v>
          </cell>
        </row>
        <row r="40">
          <cell r="E40">
            <v>0.18</v>
          </cell>
          <cell r="L40">
            <v>4284.4619999999995</v>
          </cell>
          <cell r="M40">
            <v>3745.7060000000001</v>
          </cell>
          <cell r="N40">
            <v>3703.0995999999996</v>
          </cell>
          <cell r="O40">
            <v>3376.6317199999994</v>
          </cell>
          <cell r="P40">
            <v>3278.2051999999999</v>
          </cell>
          <cell r="Q40">
            <v>2997.8432399999992</v>
          </cell>
          <cell r="U40">
            <v>2025.6115999999997</v>
          </cell>
          <cell r="V40">
            <v>2196.1333199999999</v>
          </cell>
          <cell r="W40">
            <v>607.33420000000001</v>
          </cell>
          <cell r="X40">
            <v>950.74553999999989</v>
          </cell>
          <cell r="Y40">
            <v>592.00599999999997</v>
          </cell>
          <cell r="Z40">
            <v>1021.7384</v>
          </cell>
          <cell r="AA40">
            <v>3224.9517999999994</v>
          </cell>
          <cell r="AB40">
            <v>4168.61726</v>
          </cell>
          <cell r="AD40">
            <v>667.05399999999986</v>
          </cell>
          <cell r="AE40">
            <v>679.66379999999981</v>
          </cell>
          <cell r="AF40">
            <v>435.23119999999994</v>
          </cell>
          <cell r="AG40">
            <v>971.71583999999984</v>
          </cell>
          <cell r="AH40">
            <v>650.22719999999993</v>
          </cell>
          <cell r="AI40">
            <v>890.39023999999984</v>
          </cell>
          <cell r="AM40">
            <v>1091.1342</v>
          </cell>
          <cell r="AN40">
            <v>1414.0211399999998</v>
          </cell>
          <cell r="AO40">
            <v>4105.7509999999993</v>
          </cell>
          <cell r="AP40">
            <v>3965.1598999999992</v>
          </cell>
          <cell r="AQ40">
            <v>5248.1680000000006</v>
          </cell>
          <cell r="AR40">
            <v>5279.4685999999992</v>
          </cell>
        </row>
        <row r="41">
          <cell r="E41">
            <v>0.18</v>
          </cell>
          <cell r="L41">
            <v>2413.5484000000001</v>
          </cell>
          <cell r="M41">
            <v>1313.2573999999997</v>
          </cell>
          <cell r="N41">
            <v>2078.6053999999999</v>
          </cell>
          <cell r="O41">
            <v>2413.5484000000001</v>
          </cell>
          <cell r="P41">
            <v>1806.2731999999999</v>
          </cell>
          <cell r="Q41">
            <v>2078.6053999999999</v>
          </cell>
          <cell r="U41">
            <v>1134.6171999999999</v>
          </cell>
          <cell r="V41">
            <v>1806.2731999999999</v>
          </cell>
          <cell r="W41">
            <v>197.57919999999999</v>
          </cell>
          <cell r="X41">
            <v>1134.6171999999999</v>
          </cell>
          <cell r="Y41">
            <v>192.37539999999998</v>
          </cell>
          <cell r="Z41">
            <v>197.57919999999999</v>
          </cell>
          <cell r="AA41">
            <v>1524.5717999999997</v>
          </cell>
          <cell r="AB41">
            <v>3138.4695999999999</v>
          </cell>
          <cell r="AD41">
            <v>226.1824</v>
          </cell>
          <cell r="AE41">
            <v>192.37539999999998</v>
          </cell>
          <cell r="AF41">
            <v>141.1044</v>
          </cell>
          <cell r="AG41">
            <v>226.1824</v>
          </cell>
          <cell r="AH41">
            <v>220.22339999999997</v>
          </cell>
          <cell r="AI41">
            <v>141.1044</v>
          </cell>
          <cell r="AM41">
            <v>653.16539999999998</v>
          </cell>
          <cell r="AN41">
            <v>220.22339999999997</v>
          </cell>
          <cell r="AO41">
            <v>1569.4235999999999</v>
          </cell>
          <cell r="AP41">
            <v>653.16539999999998</v>
          </cell>
          <cell r="AQ41">
            <v>2025.7531999999999</v>
          </cell>
          <cell r="AR41">
            <v>1569.4235999999999</v>
          </cell>
        </row>
        <row r="42">
          <cell r="E42">
            <v>0.18</v>
          </cell>
          <cell r="L42">
            <v>1619.3021999999999</v>
          </cell>
          <cell r="M42">
            <v>2209.2431999999999</v>
          </cell>
          <cell r="N42">
            <v>1505.1843999999999</v>
          </cell>
          <cell r="O42">
            <v>1619.3021999999999</v>
          </cell>
          <cell r="P42">
            <v>1619.3021999999999</v>
          </cell>
          <cell r="Q42">
            <v>1505.1843999999999</v>
          </cell>
          <cell r="U42">
            <v>1568.1374000000001</v>
          </cell>
          <cell r="V42">
            <v>1619.3021999999999</v>
          </cell>
          <cell r="W42">
            <v>1593.3775999999998</v>
          </cell>
          <cell r="X42">
            <v>1568.1374000000001</v>
          </cell>
          <cell r="Y42">
            <v>1555.3461999999997</v>
          </cell>
          <cell r="Z42">
            <v>1593.3775999999998</v>
          </cell>
          <cell r="AA42">
            <v>4716.8611999999994</v>
          </cell>
          <cell r="AB42">
            <v>4780.8171999999995</v>
          </cell>
          <cell r="AD42">
            <v>1824.4215999999997</v>
          </cell>
          <cell r="AE42">
            <v>1555.3461999999997</v>
          </cell>
          <cell r="AF42">
            <v>1171.8226</v>
          </cell>
          <cell r="AG42">
            <v>1824.4215999999997</v>
          </cell>
          <cell r="AH42">
            <v>1780.8678</v>
          </cell>
          <cell r="AI42">
            <v>1171.8226</v>
          </cell>
          <cell r="AM42">
            <v>1839.0771999999999</v>
          </cell>
          <cell r="AN42">
            <v>1780.8678</v>
          </cell>
          <cell r="AO42">
            <v>1810.5447999999999</v>
          </cell>
          <cell r="AP42">
            <v>1839.0771999999999</v>
          </cell>
          <cell r="AQ42">
            <v>1854.1103999999998</v>
          </cell>
          <cell r="AR42">
            <v>1810.5447999999999</v>
          </cell>
        </row>
        <row r="43">
          <cell r="E43">
            <v>0.18</v>
          </cell>
          <cell r="L43">
            <v>20750.063999999998</v>
          </cell>
          <cell r="M43">
            <v>2561.98</v>
          </cell>
          <cell r="N43">
            <v>17873.46</v>
          </cell>
          <cell r="O43">
            <v>15673.06</v>
          </cell>
          <cell r="P43">
            <v>15345.9</v>
          </cell>
          <cell r="Q43">
            <v>17873.46</v>
          </cell>
          <cell r="U43">
            <v>8425.1999999999989</v>
          </cell>
          <cell r="V43">
            <v>15345.9</v>
          </cell>
          <cell r="W43">
            <v>108.32399999999998</v>
          </cell>
          <cell r="X43">
            <v>8425.1999999999989</v>
          </cell>
          <cell r="Y43">
            <v>108.32399999999998</v>
          </cell>
          <cell r="Z43">
            <v>108.32399999999998</v>
          </cell>
          <cell r="AA43">
            <v>8641.848</v>
          </cell>
          <cell r="AB43">
            <v>23879.423999999999</v>
          </cell>
          <cell r="AD43">
            <v>113.63399999999999</v>
          </cell>
          <cell r="AE43">
            <v>108.32399999999998</v>
          </cell>
          <cell r="AF43">
            <v>63.129999999999995</v>
          </cell>
          <cell r="AG43">
            <v>113.63399999999999</v>
          </cell>
          <cell r="AH43">
            <v>113.63399999999999</v>
          </cell>
          <cell r="AI43">
            <v>63.129999999999995</v>
          </cell>
          <cell r="AM43">
            <v>441.90999999999997</v>
          </cell>
          <cell r="AN43">
            <v>113.63399999999999</v>
          </cell>
          <cell r="AO43">
            <v>1679.2579999999998</v>
          </cell>
          <cell r="AP43">
            <v>441.90999999999997</v>
          </cell>
          <cell r="AQ43">
            <v>2108.5419999999999</v>
          </cell>
          <cell r="AR43">
            <v>1679.2579999999998</v>
          </cell>
        </row>
        <row r="44">
          <cell r="E44">
            <v>0.18</v>
          </cell>
          <cell r="L44">
            <v>145.39959999999999</v>
          </cell>
          <cell r="M44">
            <v>227.24439999999998</v>
          </cell>
          <cell r="N44">
            <v>94.872</v>
          </cell>
          <cell r="O44">
            <v>145.39959999999999</v>
          </cell>
          <cell r="P44">
            <v>114.991</v>
          </cell>
          <cell r="Q44">
            <v>94.872</v>
          </cell>
          <cell r="U44">
            <v>110.09399999999999</v>
          </cell>
          <cell r="V44">
            <v>114.991</v>
          </cell>
          <cell r="W44">
            <v>56.05</v>
          </cell>
          <cell r="X44">
            <v>110.09399999999999</v>
          </cell>
          <cell r="Y44">
            <v>58.339199999999991</v>
          </cell>
          <cell r="Z44">
            <v>56.05</v>
          </cell>
          <cell r="AA44">
            <v>224.48320000000001</v>
          </cell>
          <cell r="AB44">
            <v>281.13499999999999</v>
          </cell>
          <cell r="AD44">
            <v>126.13019999999999</v>
          </cell>
          <cell r="AE44">
            <v>58.339199999999991</v>
          </cell>
          <cell r="AF44">
            <v>95.402999999999992</v>
          </cell>
          <cell r="AG44">
            <v>126.13019999999999</v>
          </cell>
          <cell r="AH44">
            <v>63.106399999999994</v>
          </cell>
          <cell r="AI44">
            <v>95.402999999999992</v>
          </cell>
          <cell r="AM44">
            <v>357.50460000000004</v>
          </cell>
          <cell r="AN44">
            <v>63.106399999999994</v>
          </cell>
          <cell r="AO44">
            <v>362.6848</v>
          </cell>
          <cell r="AP44">
            <v>357.50460000000004</v>
          </cell>
          <cell r="AQ44">
            <v>356.73759999999999</v>
          </cell>
          <cell r="AR44">
            <v>362.6848</v>
          </cell>
        </row>
        <row r="45">
          <cell r="E45">
            <v>0.18</v>
          </cell>
          <cell r="AA45">
            <v>0</v>
          </cell>
          <cell r="AB45">
            <v>0</v>
          </cell>
        </row>
        <row r="46">
          <cell r="E46">
            <v>0.18</v>
          </cell>
          <cell r="AA46">
            <v>0</v>
          </cell>
          <cell r="AB46">
            <v>0</v>
          </cell>
        </row>
        <row r="47">
          <cell r="E47">
            <v>0.18</v>
          </cell>
          <cell r="L47">
            <v>163.3828</v>
          </cell>
          <cell r="M47">
            <v>163.3828</v>
          </cell>
          <cell r="N47">
            <v>135.1336</v>
          </cell>
          <cell r="O47">
            <v>135.1336</v>
          </cell>
          <cell r="P47">
            <v>124.726</v>
          </cell>
          <cell r="Q47">
            <v>124.726</v>
          </cell>
          <cell r="U47">
            <v>127.93559999999999</v>
          </cell>
          <cell r="V47">
            <v>127.93559999999999</v>
          </cell>
          <cell r="W47">
            <v>17.747199999999999</v>
          </cell>
          <cell r="X47">
            <v>17.747199999999999</v>
          </cell>
          <cell r="Y47">
            <v>22.3964</v>
          </cell>
          <cell r="Z47">
            <v>22.3964</v>
          </cell>
          <cell r="AA47">
            <v>168.07919999999999</v>
          </cell>
          <cell r="AB47">
            <v>168.07919999999999</v>
          </cell>
          <cell r="AD47">
            <v>73.348799999999997</v>
          </cell>
          <cell r="AE47">
            <v>73.348799999999997</v>
          </cell>
          <cell r="AF47">
            <v>0.53100000000000003</v>
          </cell>
          <cell r="AG47">
            <v>0.53100000000000003</v>
          </cell>
          <cell r="AH47">
            <v>0.53100000000000003</v>
          </cell>
          <cell r="AI47">
            <v>0.53100000000000003</v>
          </cell>
          <cell r="AM47">
            <v>2.4897999999999998</v>
          </cell>
          <cell r="AN47">
            <v>2.4897999999999998</v>
          </cell>
          <cell r="AO47">
            <v>0</v>
          </cell>
          <cell r="AP47">
            <v>0</v>
          </cell>
          <cell r="AQ47">
            <v>0</v>
          </cell>
          <cell r="AR47">
            <v>0</v>
          </cell>
        </row>
        <row r="48">
          <cell r="E48">
            <v>0.18</v>
          </cell>
          <cell r="AA48">
            <v>0</v>
          </cell>
          <cell r="AB48">
            <v>0</v>
          </cell>
        </row>
        <row r="49">
          <cell r="E49" t="str">
            <v>нет</v>
          </cell>
          <cell r="L49">
            <v>12704.819999999998</v>
          </cell>
          <cell r="M49">
            <v>14519.077416554332</v>
          </cell>
          <cell r="N49">
            <v>10823.269999999999</v>
          </cell>
          <cell r="O49">
            <v>12005.823668556242</v>
          </cell>
          <cell r="P49">
            <v>9000.6500000000033</v>
          </cell>
          <cell r="Q49">
            <v>9947.5692535791768</v>
          </cell>
          <cell r="U49">
            <v>4982.9272869188671</v>
          </cell>
          <cell r="V49">
            <v>5191.2911183259866</v>
          </cell>
          <cell r="W49">
            <v>-692.01100713580672</v>
          </cell>
          <cell r="X49">
            <v>3174.8105321794001</v>
          </cell>
          <cell r="Y49">
            <v>-1129.6333537221428</v>
          </cell>
          <cell r="Z49">
            <v>532.08042328191459</v>
          </cell>
          <cell r="AA49">
            <v>3161.2829260609192</v>
          </cell>
          <cell r="AB49">
            <v>8898.1820737873022</v>
          </cell>
          <cell r="AD49">
            <v>-1225.3453157190752</v>
          </cell>
          <cell r="AE49">
            <v>796.81840945070439</v>
          </cell>
          <cell r="AF49">
            <v>-1357.4094179583649</v>
          </cell>
          <cell r="AG49">
            <v>1350.770992895234</v>
          </cell>
          <cell r="AH49">
            <v>-850.18695989166736</v>
          </cell>
          <cell r="AI49">
            <v>1208.5318391062324</v>
          </cell>
          <cell r="AM49">
            <v>2708.9900000000002</v>
          </cell>
          <cell r="AN49">
            <v>2030.2159645494346</v>
          </cell>
          <cell r="AO49">
            <v>9811.2799999999988</v>
          </cell>
          <cell r="AP49">
            <v>7703.7857580036061</v>
          </cell>
          <cell r="AQ49">
            <v>13688.900000000001</v>
          </cell>
          <cell r="AR49">
            <v>11045.601837514267</v>
          </cell>
        </row>
        <row r="50">
          <cell r="E50" t="str">
            <v>нет</v>
          </cell>
          <cell r="L50">
            <v>4934.13</v>
          </cell>
          <cell r="M50">
            <v>4934.13</v>
          </cell>
          <cell r="N50">
            <v>4034.89</v>
          </cell>
          <cell r="O50">
            <v>4034.89</v>
          </cell>
          <cell r="P50">
            <v>2812.5</v>
          </cell>
          <cell r="Q50">
            <v>2812.5</v>
          </cell>
          <cell r="U50">
            <v>-36.39</v>
          </cell>
          <cell r="V50">
            <v>-36.39</v>
          </cell>
          <cell r="W50">
            <v>-2734.24</v>
          </cell>
          <cell r="X50">
            <v>-2445.2399999999998</v>
          </cell>
          <cell r="Y50">
            <v>-2970.52</v>
          </cell>
          <cell r="Z50">
            <v>-2970.52</v>
          </cell>
          <cell r="AA50">
            <v>-5741.15</v>
          </cell>
          <cell r="AB50">
            <v>-5452.15</v>
          </cell>
          <cell r="AD50">
            <v>-2997.39</v>
          </cell>
          <cell r="AE50">
            <v>-2997.39</v>
          </cell>
          <cell r="AF50">
            <v>-2975.18</v>
          </cell>
          <cell r="AG50">
            <v>-2975.18</v>
          </cell>
          <cell r="AH50">
            <v>-2705.62</v>
          </cell>
          <cell r="AI50">
            <v>-2705.62</v>
          </cell>
          <cell r="AM50">
            <v>-2429.4499999999998</v>
          </cell>
          <cell r="AN50">
            <v>-2429.4499999999998</v>
          </cell>
          <cell r="AO50">
            <v>2602.89</v>
          </cell>
          <cell r="AP50">
            <v>2602.89</v>
          </cell>
          <cell r="AQ50">
            <v>4232.96</v>
          </cell>
          <cell r="AR50">
            <v>4232.96</v>
          </cell>
        </row>
        <row r="51">
          <cell r="E51" t="str">
            <v>нет</v>
          </cell>
          <cell r="L51">
            <v>4934.13</v>
          </cell>
          <cell r="M51">
            <v>4934.13</v>
          </cell>
          <cell r="N51">
            <v>4034.89</v>
          </cell>
          <cell r="O51">
            <v>4034.89</v>
          </cell>
          <cell r="P51">
            <v>2812.5</v>
          </cell>
          <cell r="Q51">
            <v>2812.5</v>
          </cell>
          <cell r="U51">
            <v>-36.39</v>
          </cell>
          <cell r="V51">
            <v>-36.39</v>
          </cell>
          <cell r="W51">
            <v>-2734.24</v>
          </cell>
          <cell r="X51">
            <v>-2445.2399999999998</v>
          </cell>
          <cell r="Y51">
            <v>-2970.52</v>
          </cell>
          <cell r="Z51">
            <v>-2970.52</v>
          </cell>
          <cell r="AA51">
            <v>-5741.15</v>
          </cell>
          <cell r="AB51">
            <v>-5452.15</v>
          </cell>
          <cell r="AD51">
            <v>-2997.39</v>
          </cell>
          <cell r="AE51">
            <v>-2997.39</v>
          </cell>
          <cell r="AF51">
            <v>-2975.18</v>
          </cell>
          <cell r="AG51">
            <v>-2975.18</v>
          </cell>
          <cell r="AH51">
            <v>-2705.62</v>
          </cell>
          <cell r="AI51">
            <v>-2705.62</v>
          </cell>
          <cell r="AM51">
            <v>-2429.4499999999998</v>
          </cell>
          <cell r="AN51">
            <v>-2429.4499999999998</v>
          </cell>
          <cell r="AO51">
            <v>2602.89</v>
          </cell>
          <cell r="AP51">
            <v>2602.89</v>
          </cell>
          <cell r="AQ51">
            <v>4232.96</v>
          </cell>
          <cell r="AR51">
            <v>4232.96</v>
          </cell>
        </row>
        <row r="52">
          <cell r="E52" t="str">
            <v>нет</v>
          </cell>
          <cell r="AA52">
            <v>0</v>
          </cell>
          <cell r="AB52">
            <v>0</v>
          </cell>
        </row>
        <row r="53">
          <cell r="E53" t="str">
            <v>нет</v>
          </cell>
          <cell r="L53">
            <v>4978.51</v>
          </cell>
          <cell r="M53">
            <v>6355.5974165543303</v>
          </cell>
          <cell r="N53">
            <v>3970.74</v>
          </cell>
          <cell r="O53">
            <v>5178.7536685562427</v>
          </cell>
          <cell r="P53">
            <v>3352.44</v>
          </cell>
          <cell r="Q53">
            <v>4317.4292535791774</v>
          </cell>
          <cell r="U53">
            <v>2276.0972869188672</v>
          </cell>
          <cell r="V53">
            <v>2391.971118325986</v>
          </cell>
          <cell r="W53">
            <v>-395.52100713580671</v>
          </cell>
          <cell r="X53">
            <v>2876.8305321793996</v>
          </cell>
          <cell r="Y53">
            <v>-617.61335372214307</v>
          </cell>
          <cell r="Z53">
            <v>1064.8504232819146</v>
          </cell>
          <cell r="AA53">
            <v>1262.9629260609181</v>
          </cell>
          <cell r="AB53">
            <v>6333.6520737872997</v>
          </cell>
          <cell r="AD53">
            <v>-630.9253157190758</v>
          </cell>
          <cell r="AE53">
            <v>1335.708409450704</v>
          </cell>
          <cell r="AF53">
            <v>-688.15941795836545</v>
          </cell>
          <cell r="AG53">
            <v>1922.9809928952336</v>
          </cell>
          <cell r="AH53">
            <v>-474.01695989166751</v>
          </cell>
          <cell r="AI53">
            <v>1608.221839106232</v>
          </cell>
          <cell r="AM53">
            <v>2257</v>
          </cell>
          <cell r="AN53">
            <v>2117.5159645494346</v>
          </cell>
          <cell r="AO53">
            <v>4586</v>
          </cell>
          <cell r="AP53">
            <v>2506.4557580036058</v>
          </cell>
          <cell r="AQ53">
            <v>6189</v>
          </cell>
          <cell r="AR53">
            <v>4190.2518375142663</v>
          </cell>
        </row>
        <row r="54">
          <cell r="E54" t="str">
            <v>нет</v>
          </cell>
          <cell r="L54">
            <v>18140.259999999998</v>
          </cell>
          <cell r="M54">
            <v>13616.35</v>
          </cell>
          <cell r="N54">
            <v>15642.71</v>
          </cell>
          <cell r="O54">
            <v>14784.33</v>
          </cell>
          <cell r="P54">
            <v>13642.37</v>
          </cell>
          <cell r="Q54">
            <v>13354.57</v>
          </cell>
          <cell r="U54">
            <v>8029.11</v>
          </cell>
          <cell r="V54">
            <v>10954.24</v>
          </cell>
          <cell r="W54">
            <v>1532.37</v>
          </cell>
          <cell r="X54">
            <v>8028.98</v>
          </cell>
          <cell r="Y54">
            <v>1493.98</v>
          </cell>
          <cell r="Z54">
            <v>3346.86</v>
          </cell>
          <cell r="AA54">
            <v>11055.46</v>
          </cell>
          <cell r="AB54">
            <v>22330.080000000002</v>
          </cell>
          <cell r="AD54">
            <v>1576.3</v>
          </cell>
          <cell r="AE54">
            <v>3830.63</v>
          </cell>
          <cell r="AF54">
            <v>989.93</v>
          </cell>
          <cell r="AG54">
            <v>3922.25</v>
          </cell>
          <cell r="AH54">
            <v>1536.82</v>
          </cell>
          <cell r="AI54">
            <v>3400.1</v>
          </cell>
          <cell r="AM54">
            <v>2894.14</v>
          </cell>
          <cell r="AN54">
            <v>4130.17</v>
          </cell>
          <cell r="AO54">
            <v>12313.33</v>
          </cell>
          <cell r="AP54">
            <v>5487.36</v>
          </cell>
          <cell r="AQ54">
            <v>15872.35</v>
          </cell>
          <cell r="AR54">
            <v>13533.33</v>
          </cell>
        </row>
        <row r="55">
          <cell r="E55" t="str">
            <v>нет</v>
          </cell>
          <cell r="L55">
            <v>11341.751371886914</v>
          </cell>
          <cell r="M55">
            <v>7260.7525834456701</v>
          </cell>
          <cell r="N55">
            <v>9760.6281455343214</v>
          </cell>
          <cell r="O55">
            <v>9605.5763314437572</v>
          </cell>
          <cell r="P55">
            <v>8789.9286794076725</v>
          </cell>
          <cell r="Q55">
            <v>9037.1407464208223</v>
          </cell>
          <cell r="U55">
            <v>5753.0127130811325</v>
          </cell>
          <cell r="V55">
            <v>8562.2688816740138</v>
          </cell>
          <cell r="W55">
            <v>1927.8910071358066</v>
          </cell>
          <cell r="X55">
            <v>5152.1494678206</v>
          </cell>
          <cell r="Y55">
            <v>2111.5933537221431</v>
          </cell>
          <cell r="Z55">
            <v>2282.0095767180856</v>
          </cell>
          <cell r="AA55">
            <v>9792.497073939081</v>
          </cell>
          <cell r="AB55">
            <v>15996.427926212704</v>
          </cell>
          <cell r="AD55">
            <v>2207.2253157190758</v>
          </cell>
          <cell r="AE55">
            <v>2494.9215905492961</v>
          </cell>
          <cell r="AF55">
            <v>1678.0894179583654</v>
          </cell>
          <cell r="AG55">
            <v>1999.2690071047664</v>
          </cell>
          <cell r="AH55">
            <v>2010.8369598916674</v>
          </cell>
          <cell r="AI55">
            <v>1791.8781608937679</v>
          </cell>
          <cell r="AM55">
            <v>2636.7100027351289</v>
          </cell>
          <cell r="AN55">
            <v>2012.6540354505655</v>
          </cell>
          <cell r="AO55">
            <v>7727.0573214576461</v>
          </cell>
          <cell r="AP55">
            <v>2980.9042419963939</v>
          </cell>
          <cell r="AQ55">
            <v>9683.3359505590142</v>
          </cell>
          <cell r="AR55">
            <v>9343.0781624857336</v>
          </cell>
        </row>
        <row r="56">
          <cell r="E56" t="str">
            <v>нет</v>
          </cell>
          <cell r="L56">
            <v>2773.6887417218541</v>
          </cell>
          <cell r="M56">
            <v>3146.51</v>
          </cell>
          <cell r="N56">
            <v>2798.980132450331</v>
          </cell>
          <cell r="O56">
            <v>2773.6887417218541</v>
          </cell>
          <cell r="P56">
            <v>2743.1920529801328</v>
          </cell>
          <cell r="Q56">
            <v>2798.980132450331</v>
          </cell>
          <cell r="U56">
            <v>2725.0529801324506</v>
          </cell>
          <cell r="V56">
            <v>2743.1920529801328</v>
          </cell>
          <cell r="W56">
            <v>2421.6059602649007</v>
          </cell>
          <cell r="X56">
            <v>2725.0529801324506</v>
          </cell>
          <cell r="Y56">
            <v>2368.4801324503314</v>
          </cell>
          <cell r="Z56">
            <v>2421.6059602649007</v>
          </cell>
          <cell r="AA56">
            <v>7515.1390728476827</v>
          </cell>
          <cell r="AB56">
            <v>7889.850993377484</v>
          </cell>
          <cell r="AD56">
            <v>2387.0562913907288</v>
          </cell>
          <cell r="AE56">
            <v>2368.4801324503314</v>
          </cell>
          <cell r="AF56">
            <v>2290.6589403973512</v>
          </cell>
          <cell r="AG56">
            <v>2387.0562913907288</v>
          </cell>
          <cell r="AH56">
            <v>2240.2847682119204</v>
          </cell>
          <cell r="AI56">
            <v>2290.6589403973512</v>
          </cell>
          <cell r="AM56">
            <v>2862.35761589404</v>
          </cell>
          <cell r="AN56">
            <v>2240.2847682119204</v>
          </cell>
          <cell r="AO56">
            <v>2605.0231788079468</v>
          </cell>
          <cell r="AP56">
            <v>2575.35761589404</v>
          </cell>
          <cell r="AQ56">
            <v>3171.5662251655631</v>
          </cell>
          <cell r="AR56">
            <v>2605.0231788079468</v>
          </cell>
        </row>
        <row r="57">
          <cell r="E57" t="str">
            <v>нет</v>
          </cell>
          <cell r="L57">
            <v>2773.6887417218541</v>
          </cell>
          <cell r="M57">
            <v>3146.51</v>
          </cell>
          <cell r="N57">
            <v>2798.980132450331</v>
          </cell>
          <cell r="O57">
            <v>2773.6887417218541</v>
          </cell>
          <cell r="P57">
            <v>2743.1920529801328</v>
          </cell>
          <cell r="Q57">
            <v>2798.980132450331</v>
          </cell>
          <cell r="U57">
            <v>2725.0529801324506</v>
          </cell>
          <cell r="V57">
            <v>2743.1920529801328</v>
          </cell>
          <cell r="W57">
            <v>2421.6059602649007</v>
          </cell>
          <cell r="X57">
            <v>2725.0529801324506</v>
          </cell>
          <cell r="Y57">
            <v>2368.4801324503314</v>
          </cell>
          <cell r="Z57">
            <v>2421.6059602649007</v>
          </cell>
          <cell r="AA57">
            <v>7515.1390728476827</v>
          </cell>
          <cell r="AB57">
            <v>7889.850993377484</v>
          </cell>
          <cell r="AD57">
            <v>2387.0562913907288</v>
          </cell>
          <cell r="AE57">
            <v>2368.4801324503314</v>
          </cell>
          <cell r="AF57">
            <v>2290.6589403973512</v>
          </cell>
          <cell r="AG57">
            <v>2387.0562913907288</v>
          </cell>
          <cell r="AH57">
            <v>2240.2847682119204</v>
          </cell>
          <cell r="AI57">
            <v>2290.6589403973512</v>
          </cell>
          <cell r="AM57">
            <v>2862.35761589404</v>
          </cell>
          <cell r="AN57">
            <v>2240.2847682119204</v>
          </cell>
          <cell r="AO57">
            <v>2605.0231788079468</v>
          </cell>
          <cell r="AP57">
            <v>2575.35761589404</v>
          </cell>
          <cell r="AQ57">
            <v>3171.5662251655631</v>
          </cell>
          <cell r="AR57">
            <v>2605.0231788079468</v>
          </cell>
        </row>
        <row r="58">
          <cell r="E58" t="str">
            <v>нет</v>
          </cell>
          <cell r="AA58">
            <v>0</v>
          </cell>
          <cell r="AB58">
            <v>0</v>
          </cell>
        </row>
        <row r="59">
          <cell r="E59" t="str">
            <v>нет</v>
          </cell>
          <cell r="L59">
            <v>18.491258278145693</v>
          </cell>
          <cell r="M59">
            <v>21.11</v>
          </cell>
          <cell r="N59">
            <v>18.659867549668874</v>
          </cell>
          <cell r="O59">
            <v>18.491258278145693</v>
          </cell>
          <cell r="P59">
            <v>18.287947019867552</v>
          </cell>
          <cell r="Q59">
            <v>18.659867549668874</v>
          </cell>
          <cell r="U59">
            <v>18.167019867549669</v>
          </cell>
          <cell r="V59">
            <v>18.287947019867552</v>
          </cell>
          <cell r="W59">
            <v>16.144039735099337</v>
          </cell>
          <cell r="X59">
            <v>18.167019867549669</v>
          </cell>
          <cell r="Y59">
            <v>15.789867549668877</v>
          </cell>
          <cell r="Z59">
            <v>16.144039735099337</v>
          </cell>
          <cell r="AA59">
            <v>50.100927152317887</v>
          </cell>
          <cell r="AB59">
            <v>52.599006622516555</v>
          </cell>
          <cell r="AD59">
            <v>15.913708609271527</v>
          </cell>
          <cell r="AE59">
            <v>15.789867549668877</v>
          </cell>
          <cell r="AF59">
            <v>15.271059602649007</v>
          </cell>
          <cell r="AG59">
            <v>15.913708609271527</v>
          </cell>
          <cell r="AH59">
            <v>14.93523178807947</v>
          </cell>
          <cell r="AI59">
            <v>15.271059602649007</v>
          </cell>
          <cell r="AM59">
            <v>19.082384105960269</v>
          </cell>
          <cell r="AN59">
            <v>14.93523178807947</v>
          </cell>
          <cell r="AO59">
            <v>17.366821192052978</v>
          </cell>
          <cell r="AP59">
            <v>19.082384105960269</v>
          </cell>
          <cell r="AQ59">
            <v>21.143774834437089</v>
          </cell>
          <cell r="AR59">
            <v>17.366821192052978</v>
          </cell>
        </row>
        <row r="60">
          <cell r="E60" t="str">
            <v>нет</v>
          </cell>
          <cell r="L60">
            <v>18.491258278145693</v>
          </cell>
          <cell r="M60">
            <v>21.11</v>
          </cell>
          <cell r="N60">
            <v>18.659867549668874</v>
          </cell>
          <cell r="O60">
            <v>18.491258278145693</v>
          </cell>
          <cell r="P60">
            <v>18.287947019867552</v>
          </cell>
          <cell r="Q60">
            <v>18.659867549668874</v>
          </cell>
          <cell r="U60">
            <v>18.167019867549669</v>
          </cell>
          <cell r="V60">
            <v>18.287947019867552</v>
          </cell>
          <cell r="W60">
            <v>16.144039735099337</v>
          </cell>
          <cell r="X60">
            <v>18.167019867549669</v>
          </cell>
          <cell r="Y60">
            <v>15.789867549668877</v>
          </cell>
          <cell r="Z60">
            <v>16.144039735099337</v>
          </cell>
          <cell r="AA60">
            <v>50.100927152317887</v>
          </cell>
          <cell r="AB60">
            <v>52.599006622516555</v>
          </cell>
          <cell r="AD60">
            <v>15.913708609271527</v>
          </cell>
          <cell r="AE60">
            <v>15.789867549668877</v>
          </cell>
          <cell r="AF60">
            <v>15.271059602649007</v>
          </cell>
          <cell r="AG60">
            <v>15.913708609271527</v>
          </cell>
          <cell r="AH60">
            <v>14.93523178807947</v>
          </cell>
          <cell r="AI60">
            <v>15.271059602649007</v>
          </cell>
          <cell r="AM60">
            <v>19.082384105960269</v>
          </cell>
          <cell r="AN60">
            <v>14.93523178807947</v>
          </cell>
          <cell r="AO60">
            <v>17.366821192052978</v>
          </cell>
          <cell r="AP60">
            <v>19.082384105960269</v>
          </cell>
          <cell r="AQ60">
            <v>21.143774834437089</v>
          </cell>
          <cell r="AR60">
            <v>17.366821192052978</v>
          </cell>
        </row>
        <row r="61">
          <cell r="E61" t="str">
            <v>нет</v>
          </cell>
          <cell r="AA61">
            <v>0</v>
          </cell>
          <cell r="AB61">
            <v>0</v>
          </cell>
        </row>
        <row r="62">
          <cell r="E62" t="str">
            <v>нет</v>
          </cell>
          <cell r="L62">
            <v>0</v>
          </cell>
          <cell r="M62">
            <v>25.34</v>
          </cell>
          <cell r="N62">
            <v>0</v>
          </cell>
          <cell r="O62">
            <v>0</v>
          </cell>
          <cell r="P62">
            <v>36.04</v>
          </cell>
          <cell r="Q62">
            <v>0</v>
          </cell>
          <cell r="U62">
            <v>0</v>
          </cell>
          <cell r="V62">
            <v>36.04</v>
          </cell>
          <cell r="W62">
            <v>0</v>
          </cell>
          <cell r="X62">
            <v>0</v>
          </cell>
          <cell r="Y62">
            <v>36.04</v>
          </cell>
          <cell r="Z62">
            <v>0</v>
          </cell>
          <cell r="AA62">
            <v>36.04</v>
          </cell>
          <cell r="AB62">
            <v>36.04</v>
          </cell>
          <cell r="AD62">
            <v>0</v>
          </cell>
          <cell r="AE62">
            <v>36.04</v>
          </cell>
          <cell r="AF62">
            <v>0</v>
          </cell>
          <cell r="AG62">
            <v>0</v>
          </cell>
          <cell r="AH62">
            <v>36.04</v>
          </cell>
          <cell r="AI62">
            <v>0</v>
          </cell>
          <cell r="AM62">
            <v>0</v>
          </cell>
          <cell r="AN62">
            <v>48.739999999999995</v>
          </cell>
          <cell r="AO62">
            <v>0</v>
          </cell>
          <cell r="AP62">
            <v>0</v>
          </cell>
          <cell r="AQ62">
            <v>36.04</v>
          </cell>
          <cell r="AR62">
            <v>0</v>
          </cell>
        </row>
        <row r="63">
          <cell r="E63" t="str">
            <v>нет</v>
          </cell>
          <cell r="L63">
            <v>0</v>
          </cell>
          <cell r="M63">
            <v>25.34</v>
          </cell>
          <cell r="N63">
            <v>0</v>
          </cell>
          <cell r="O63">
            <v>0</v>
          </cell>
          <cell r="P63">
            <v>36.04</v>
          </cell>
          <cell r="U63">
            <v>0</v>
          </cell>
          <cell r="V63">
            <v>36.04</v>
          </cell>
          <cell r="W63">
            <v>0</v>
          </cell>
          <cell r="Y63">
            <v>36.04</v>
          </cell>
          <cell r="AA63">
            <v>36.04</v>
          </cell>
          <cell r="AB63">
            <v>36.04</v>
          </cell>
          <cell r="AD63">
            <v>0</v>
          </cell>
          <cell r="AE63">
            <v>36.04</v>
          </cell>
          <cell r="AF63">
            <v>0</v>
          </cell>
          <cell r="AH63">
            <v>36.04</v>
          </cell>
          <cell r="AM63">
            <v>0</v>
          </cell>
          <cell r="AN63">
            <v>36.04</v>
          </cell>
          <cell r="AO63">
            <v>0</v>
          </cell>
          <cell r="AQ63">
            <v>36.04</v>
          </cell>
        </row>
        <row r="64">
          <cell r="E64" t="str">
            <v>нет</v>
          </cell>
          <cell r="AA64">
            <v>0</v>
          </cell>
          <cell r="AB64">
            <v>0</v>
          </cell>
        </row>
        <row r="65">
          <cell r="E65" t="str">
            <v>нет</v>
          </cell>
          <cell r="L65">
            <v>0</v>
          </cell>
          <cell r="M65">
            <v>15.48</v>
          </cell>
          <cell r="N65">
            <v>0</v>
          </cell>
          <cell r="O65">
            <v>0</v>
          </cell>
          <cell r="P65">
            <v>19.68</v>
          </cell>
          <cell r="Q65">
            <v>0</v>
          </cell>
          <cell r="U65">
            <v>0</v>
          </cell>
          <cell r="V65">
            <v>19.68</v>
          </cell>
          <cell r="W65">
            <v>0</v>
          </cell>
          <cell r="X65">
            <v>0</v>
          </cell>
          <cell r="Y65">
            <v>19.68</v>
          </cell>
          <cell r="Z65">
            <v>0</v>
          </cell>
          <cell r="AA65">
            <v>19.68</v>
          </cell>
          <cell r="AB65">
            <v>19.68</v>
          </cell>
          <cell r="AD65">
            <v>0</v>
          </cell>
          <cell r="AE65">
            <v>19.68</v>
          </cell>
          <cell r="AF65">
            <v>0</v>
          </cell>
          <cell r="AG65">
            <v>0</v>
          </cell>
          <cell r="AH65">
            <v>19.68</v>
          </cell>
          <cell r="AI65">
            <v>0</v>
          </cell>
          <cell r="AM65">
            <v>0</v>
          </cell>
          <cell r="AN65">
            <v>19.68</v>
          </cell>
          <cell r="AO65">
            <v>0</v>
          </cell>
          <cell r="AP65">
            <v>0</v>
          </cell>
          <cell r="AQ65">
            <v>19.68</v>
          </cell>
          <cell r="AR65">
            <v>0</v>
          </cell>
        </row>
        <row r="66">
          <cell r="E66" t="str">
            <v>нет</v>
          </cell>
          <cell r="L66">
            <v>0</v>
          </cell>
          <cell r="M66">
            <v>15.48</v>
          </cell>
          <cell r="N66">
            <v>0</v>
          </cell>
          <cell r="P66">
            <v>19.68</v>
          </cell>
          <cell r="U66">
            <v>0</v>
          </cell>
          <cell r="V66">
            <v>19.68</v>
          </cell>
          <cell r="W66">
            <v>0</v>
          </cell>
          <cell r="Y66">
            <v>19.68</v>
          </cell>
          <cell r="AA66">
            <v>19.68</v>
          </cell>
          <cell r="AB66">
            <v>19.68</v>
          </cell>
          <cell r="AD66">
            <v>0</v>
          </cell>
          <cell r="AE66">
            <v>19.68</v>
          </cell>
          <cell r="AF66">
            <v>0</v>
          </cell>
          <cell r="AH66">
            <v>19.68</v>
          </cell>
          <cell r="AM66">
            <v>0</v>
          </cell>
          <cell r="AN66">
            <v>19.68</v>
          </cell>
          <cell r="AO66">
            <v>0</v>
          </cell>
          <cell r="AQ66">
            <v>19.68</v>
          </cell>
        </row>
        <row r="67">
          <cell r="E67" t="str">
            <v>нет</v>
          </cell>
          <cell r="AA67">
            <v>0</v>
          </cell>
          <cell r="AB67">
            <v>0</v>
          </cell>
        </row>
        <row r="68">
          <cell r="E68" t="str">
            <v>нет</v>
          </cell>
          <cell r="L68">
            <v>0</v>
          </cell>
          <cell r="M68">
            <v>0</v>
          </cell>
          <cell r="N68">
            <v>0</v>
          </cell>
          <cell r="O68">
            <v>0</v>
          </cell>
          <cell r="P68">
            <v>0</v>
          </cell>
          <cell r="Q68">
            <v>0</v>
          </cell>
          <cell r="U68">
            <v>0</v>
          </cell>
          <cell r="V68">
            <v>0</v>
          </cell>
          <cell r="W68">
            <v>0</v>
          </cell>
          <cell r="X68">
            <v>0</v>
          </cell>
          <cell r="Y68">
            <v>0</v>
          </cell>
          <cell r="Z68">
            <v>0</v>
          </cell>
          <cell r="AA68">
            <v>0</v>
          </cell>
          <cell r="AB68">
            <v>0</v>
          </cell>
          <cell r="AD68">
            <v>0</v>
          </cell>
          <cell r="AE68">
            <v>0</v>
          </cell>
          <cell r="AF68">
            <v>0</v>
          </cell>
          <cell r="AG68">
            <v>0</v>
          </cell>
          <cell r="AH68">
            <v>0</v>
          </cell>
          <cell r="AI68">
            <v>0</v>
          </cell>
          <cell r="AM68">
            <v>0</v>
          </cell>
          <cell r="AN68">
            <v>0</v>
          </cell>
          <cell r="AO68">
            <v>0</v>
          </cell>
          <cell r="AP68">
            <v>0</v>
          </cell>
          <cell r="AQ68">
            <v>0</v>
          </cell>
          <cell r="AR68">
            <v>0</v>
          </cell>
        </row>
        <row r="69">
          <cell r="E69" t="str">
            <v>нет</v>
          </cell>
          <cell r="AA69">
            <v>0</v>
          </cell>
          <cell r="AB69">
            <v>0</v>
          </cell>
        </row>
        <row r="70">
          <cell r="E70" t="str">
            <v>нет</v>
          </cell>
          <cell r="AA70">
            <v>0</v>
          </cell>
          <cell r="AB70">
            <v>0</v>
          </cell>
        </row>
        <row r="71">
          <cell r="E71" t="str">
            <v>нет</v>
          </cell>
          <cell r="L71">
            <v>0</v>
          </cell>
          <cell r="M71">
            <v>0</v>
          </cell>
          <cell r="N71">
            <v>0</v>
          </cell>
          <cell r="O71">
            <v>0</v>
          </cell>
          <cell r="P71">
            <v>0</v>
          </cell>
          <cell r="Q71">
            <v>0</v>
          </cell>
          <cell r="U71">
            <v>0</v>
          </cell>
          <cell r="V71">
            <v>0</v>
          </cell>
          <cell r="W71">
            <v>0</v>
          </cell>
          <cell r="X71">
            <v>0</v>
          </cell>
          <cell r="Y71">
            <v>0</v>
          </cell>
          <cell r="Z71">
            <v>0</v>
          </cell>
          <cell r="AA71">
            <v>0</v>
          </cell>
          <cell r="AB71">
            <v>0</v>
          </cell>
          <cell r="AD71">
            <v>0</v>
          </cell>
          <cell r="AE71">
            <v>0</v>
          </cell>
          <cell r="AF71">
            <v>0</v>
          </cell>
          <cell r="AG71">
            <v>0</v>
          </cell>
          <cell r="AH71">
            <v>0</v>
          </cell>
          <cell r="AI71">
            <v>0</v>
          </cell>
          <cell r="AM71">
            <v>0</v>
          </cell>
          <cell r="AN71">
            <v>0</v>
          </cell>
          <cell r="AO71">
            <v>0</v>
          </cell>
          <cell r="AP71">
            <v>0</v>
          </cell>
          <cell r="AQ71">
            <v>0</v>
          </cell>
          <cell r="AR71">
            <v>0</v>
          </cell>
        </row>
        <row r="72">
          <cell r="E72" t="str">
            <v>нет</v>
          </cell>
          <cell r="AA72">
            <v>0</v>
          </cell>
          <cell r="AB72">
            <v>0</v>
          </cell>
        </row>
        <row r="73">
          <cell r="E73" t="str">
            <v>нет</v>
          </cell>
          <cell r="AA73">
            <v>0</v>
          </cell>
          <cell r="AB73">
            <v>0</v>
          </cell>
        </row>
        <row r="74">
          <cell r="E74" t="str">
            <v>нет</v>
          </cell>
          <cell r="L74">
            <v>0</v>
          </cell>
          <cell r="M74">
            <v>20.91</v>
          </cell>
          <cell r="N74">
            <v>0</v>
          </cell>
          <cell r="O74">
            <v>0</v>
          </cell>
          <cell r="P74">
            <v>18.509999999999998</v>
          </cell>
          <cell r="Q74">
            <v>0</v>
          </cell>
          <cell r="U74">
            <v>0</v>
          </cell>
          <cell r="V74">
            <v>18.509999999999998</v>
          </cell>
          <cell r="W74">
            <v>0</v>
          </cell>
          <cell r="X74">
            <v>0</v>
          </cell>
          <cell r="Y74">
            <v>18.509999999999998</v>
          </cell>
          <cell r="Z74">
            <v>0</v>
          </cell>
          <cell r="AA74">
            <v>18.509999999999998</v>
          </cell>
          <cell r="AB74">
            <v>18.509999999999998</v>
          </cell>
          <cell r="AD74">
            <v>0</v>
          </cell>
          <cell r="AE74">
            <v>18.509999999999998</v>
          </cell>
          <cell r="AF74">
            <v>0</v>
          </cell>
          <cell r="AG74">
            <v>0</v>
          </cell>
          <cell r="AH74">
            <v>18.509999999999998</v>
          </cell>
          <cell r="AI74">
            <v>0</v>
          </cell>
          <cell r="AM74">
            <v>0</v>
          </cell>
          <cell r="AN74">
            <v>18.509999999999998</v>
          </cell>
          <cell r="AO74">
            <v>0</v>
          </cell>
          <cell r="AP74">
            <v>0</v>
          </cell>
          <cell r="AQ74">
            <v>18.509999999999998</v>
          </cell>
          <cell r="AR74">
            <v>0</v>
          </cell>
        </row>
        <row r="75">
          <cell r="E75" t="str">
            <v>нет</v>
          </cell>
          <cell r="L75">
            <v>0</v>
          </cell>
          <cell r="M75">
            <v>20.91</v>
          </cell>
          <cell r="N75">
            <v>0</v>
          </cell>
          <cell r="P75">
            <v>18.509999999999998</v>
          </cell>
          <cell r="U75">
            <v>0</v>
          </cell>
          <cell r="V75">
            <v>18.509999999999998</v>
          </cell>
          <cell r="W75">
            <v>0</v>
          </cell>
          <cell r="Y75">
            <v>18.509999999999998</v>
          </cell>
          <cell r="AA75">
            <v>18.509999999999998</v>
          </cell>
          <cell r="AB75">
            <v>18.509999999999998</v>
          </cell>
          <cell r="AD75">
            <v>0</v>
          </cell>
          <cell r="AE75">
            <v>18.509999999999998</v>
          </cell>
          <cell r="AF75">
            <v>0</v>
          </cell>
          <cell r="AH75">
            <v>18.509999999999998</v>
          </cell>
          <cell r="AM75">
            <v>0</v>
          </cell>
          <cell r="AN75">
            <v>18.509999999999998</v>
          </cell>
          <cell r="AO75">
            <v>0</v>
          </cell>
          <cell r="AQ75">
            <v>18.509999999999998</v>
          </cell>
        </row>
        <row r="76">
          <cell r="E76" t="str">
            <v>нет</v>
          </cell>
          <cell r="AA76">
            <v>0</v>
          </cell>
          <cell r="AB76">
            <v>0</v>
          </cell>
        </row>
        <row r="77">
          <cell r="E77" t="str">
            <v>нет</v>
          </cell>
          <cell r="L77">
            <v>0</v>
          </cell>
          <cell r="M77">
            <v>0</v>
          </cell>
          <cell r="N77">
            <v>0</v>
          </cell>
          <cell r="O77">
            <v>0</v>
          </cell>
          <cell r="P77">
            <v>0</v>
          </cell>
          <cell r="Q77">
            <v>0</v>
          </cell>
          <cell r="U77">
            <v>0</v>
          </cell>
          <cell r="V77">
            <v>0</v>
          </cell>
          <cell r="W77">
            <v>0</v>
          </cell>
          <cell r="X77">
            <v>0</v>
          </cell>
          <cell r="Y77">
            <v>0</v>
          </cell>
          <cell r="Z77">
            <v>0</v>
          </cell>
          <cell r="AA77">
            <v>0</v>
          </cell>
          <cell r="AB77">
            <v>0</v>
          </cell>
          <cell r="AD77">
            <v>0</v>
          </cell>
          <cell r="AE77">
            <v>0</v>
          </cell>
          <cell r="AF77">
            <v>0</v>
          </cell>
          <cell r="AG77">
            <v>0</v>
          </cell>
          <cell r="AH77">
            <v>0</v>
          </cell>
          <cell r="AI77">
            <v>0</v>
          </cell>
          <cell r="AM77">
            <v>0</v>
          </cell>
          <cell r="AN77">
            <v>0</v>
          </cell>
          <cell r="AO77">
            <v>0</v>
          </cell>
          <cell r="AP77">
            <v>0</v>
          </cell>
          <cell r="AQ77">
            <v>0</v>
          </cell>
          <cell r="AR77">
            <v>0</v>
          </cell>
        </row>
        <row r="78">
          <cell r="E78" t="str">
            <v>нет</v>
          </cell>
          <cell r="L78">
            <v>0</v>
          </cell>
          <cell r="N78">
            <v>0</v>
          </cell>
          <cell r="U78">
            <v>0</v>
          </cell>
          <cell r="V78">
            <v>0</v>
          </cell>
          <cell r="W78">
            <v>0</v>
          </cell>
          <cell r="Y78">
            <v>0</v>
          </cell>
          <cell r="AA78">
            <v>0</v>
          </cell>
          <cell r="AB78">
            <v>0</v>
          </cell>
          <cell r="AD78">
            <v>0</v>
          </cell>
          <cell r="AE78">
            <v>0</v>
          </cell>
          <cell r="AF78">
            <v>0</v>
          </cell>
          <cell r="AH78">
            <v>0</v>
          </cell>
          <cell r="AM78">
            <v>0</v>
          </cell>
          <cell r="AN78">
            <v>0</v>
          </cell>
          <cell r="AO78">
            <v>0</v>
          </cell>
          <cell r="AQ78">
            <v>0</v>
          </cell>
        </row>
        <row r="79">
          <cell r="E79" t="str">
            <v>нет</v>
          </cell>
          <cell r="AA79">
            <v>0</v>
          </cell>
          <cell r="AB79">
            <v>0</v>
          </cell>
        </row>
        <row r="80">
          <cell r="E80" t="str">
            <v>нет</v>
          </cell>
          <cell r="L80">
            <v>9230.64</v>
          </cell>
          <cell r="M80">
            <v>9948.9583999999995</v>
          </cell>
          <cell r="N80">
            <v>9194.9400000000023</v>
          </cell>
          <cell r="O80">
            <v>9215.1105000000007</v>
          </cell>
          <cell r="P80">
            <v>9048.9699999999993</v>
          </cell>
          <cell r="Q80">
            <v>9131.4430500000017</v>
          </cell>
          <cell r="U80">
            <v>9068.5</v>
          </cell>
          <cell r="V80">
            <v>9057.465549999999</v>
          </cell>
          <cell r="W80">
            <v>8057</v>
          </cell>
          <cell r="X80">
            <v>8628.4975000000013</v>
          </cell>
          <cell r="Y80">
            <v>7879.93</v>
          </cell>
          <cell r="Z80">
            <v>7979.9745499999999</v>
          </cell>
          <cell r="AA80">
            <v>25005.43</v>
          </cell>
          <cell r="AB80">
            <v>25665.937599999997</v>
          </cell>
          <cell r="AD80">
            <v>7941.8600000000006</v>
          </cell>
          <cell r="AE80">
            <v>7906.8695500000003</v>
          </cell>
          <cell r="AF80">
            <v>7620.5100000000011</v>
          </cell>
          <cell r="AG80">
            <v>7802.0727500000012</v>
          </cell>
          <cell r="AH80">
            <v>7452.61</v>
          </cell>
          <cell r="AI80">
            <v>7547.473500000001</v>
          </cell>
          <cell r="AM80">
            <v>9526.2100000000009</v>
          </cell>
          <cell r="AN80">
            <v>8354.6260000000002</v>
          </cell>
          <cell r="AO80">
            <v>8668.41</v>
          </cell>
          <cell r="AP80">
            <v>9153.0670000000009</v>
          </cell>
          <cell r="AQ80">
            <v>9881.8999999999978</v>
          </cell>
          <cell r="AR80">
            <v>8845.9281499999997</v>
          </cell>
        </row>
        <row r="81">
          <cell r="E81" t="str">
            <v>нет</v>
          </cell>
          <cell r="L81">
            <v>8030.6567999999997</v>
          </cell>
          <cell r="M81">
            <v>8381.9084000000003</v>
          </cell>
          <cell r="N81">
            <v>7999.5978000000023</v>
          </cell>
          <cell r="O81">
            <v>8015.127300000001</v>
          </cell>
          <cell r="P81">
            <v>7872.6038999999992</v>
          </cell>
          <cell r="Q81">
            <v>7936.1008500000007</v>
          </cell>
          <cell r="U81">
            <v>7889.5950000000003</v>
          </cell>
          <cell r="V81">
            <v>7881.0994499999997</v>
          </cell>
          <cell r="W81">
            <v>7009.59</v>
          </cell>
          <cell r="X81">
            <v>7449.5925000000007</v>
          </cell>
          <cell r="Y81">
            <v>6855.5391</v>
          </cell>
          <cell r="Z81">
            <v>6932.5645500000001</v>
          </cell>
          <cell r="AA81">
            <v>21754.724099999999</v>
          </cell>
          <cell r="AB81">
            <v>22263.2565</v>
          </cell>
          <cell r="AD81">
            <v>6909.4182000000001</v>
          </cell>
          <cell r="AE81">
            <v>6882.47865</v>
          </cell>
          <cell r="AF81">
            <v>6629.8437000000013</v>
          </cell>
          <cell r="AG81">
            <v>6769.6309500000007</v>
          </cell>
          <cell r="AH81">
            <v>6483.7707</v>
          </cell>
          <cell r="AI81">
            <v>6556.8072000000011</v>
          </cell>
          <cell r="AM81">
            <v>8287.8027000000002</v>
          </cell>
          <cell r="AN81">
            <v>7385.7867000000006</v>
          </cell>
          <cell r="AO81">
            <v>7541.5167000000001</v>
          </cell>
          <cell r="AP81">
            <v>7914.6597000000002</v>
          </cell>
          <cell r="AQ81">
            <v>8597.2529999999988</v>
          </cell>
          <cell r="AR81">
            <v>8001.4348499999996</v>
          </cell>
        </row>
        <row r="82">
          <cell r="E82" t="str">
            <v>нет</v>
          </cell>
          <cell r="L82">
            <v>1199.9831999999999</v>
          </cell>
          <cell r="M82">
            <v>1567.05</v>
          </cell>
          <cell r="N82">
            <v>1195.3422000000003</v>
          </cell>
          <cell r="O82">
            <v>1199.9831999999999</v>
          </cell>
          <cell r="P82">
            <v>1176.3661</v>
          </cell>
          <cell r="Q82">
            <v>1195.3422000000003</v>
          </cell>
          <cell r="U82">
            <v>1178.905</v>
          </cell>
          <cell r="V82">
            <v>1176.3661</v>
          </cell>
          <cell r="W82">
            <v>1047.4100000000001</v>
          </cell>
          <cell r="X82">
            <v>1178.905</v>
          </cell>
          <cell r="Y82">
            <v>1024.3909000000001</v>
          </cell>
          <cell r="Z82">
            <v>1047.4100000000001</v>
          </cell>
          <cell r="AA82">
            <v>3250.7058999999999</v>
          </cell>
          <cell r="AB82">
            <v>3402.6810999999998</v>
          </cell>
          <cell r="AD82">
            <v>1032.4418000000001</v>
          </cell>
          <cell r="AE82">
            <v>1024.3909000000001</v>
          </cell>
          <cell r="AF82">
            <v>990.66630000000021</v>
          </cell>
          <cell r="AG82">
            <v>1032.4418000000001</v>
          </cell>
          <cell r="AH82">
            <v>968.83929999999998</v>
          </cell>
          <cell r="AI82">
            <v>990.66630000000021</v>
          </cell>
          <cell r="AM82">
            <v>1238.4073000000001</v>
          </cell>
          <cell r="AN82">
            <v>968.83929999999998</v>
          </cell>
          <cell r="AO82">
            <v>1126.8933</v>
          </cell>
          <cell r="AP82">
            <v>1238.4073000000001</v>
          </cell>
          <cell r="AQ82">
            <v>1284.6469999999997</v>
          </cell>
          <cell r="AR82">
            <v>844.49329999999998</v>
          </cell>
        </row>
        <row r="83">
          <cell r="E83" t="str">
            <v>нет</v>
          </cell>
          <cell r="L83">
            <v>473.66</v>
          </cell>
          <cell r="M83">
            <v>473.66</v>
          </cell>
          <cell r="N83">
            <v>427.82</v>
          </cell>
          <cell r="O83">
            <v>427.82</v>
          </cell>
          <cell r="P83">
            <v>473.66</v>
          </cell>
          <cell r="Q83">
            <v>473.66</v>
          </cell>
          <cell r="U83">
            <v>458.38</v>
          </cell>
          <cell r="V83">
            <v>458.38</v>
          </cell>
          <cell r="W83">
            <v>473.66</v>
          </cell>
          <cell r="X83">
            <v>473.66</v>
          </cell>
          <cell r="Y83">
            <v>458.38</v>
          </cell>
          <cell r="Z83">
            <v>458.38</v>
          </cell>
          <cell r="AA83">
            <v>1390.43</v>
          </cell>
          <cell r="AB83">
            <v>1006</v>
          </cell>
          <cell r="AD83">
            <v>473.66</v>
          </cell>
          <cell r="AE83">
            <v>473.66</v>
          </cell>
          <cell r="AF83">
            <v>473.66</v>
          </cell>
          <cell r="AG83">
            <v>473.66</v>
          </cell>
          <cell r="AH83">
            <v>458.38</v>
          </cell>
          <cell r="AI83">
            <v>458.38</v>
          </cell>
          <cell r="AM83">
            <v>369.67</v>
          </cell>
          <cell r="AO83">
            <v>369.67</v>
          </cell>
          <cell r="AQ83">
            <v>368.67</v>
          </cell>
          <cell r="AR83">
            <v>1276</v>
          </cell>
        </row>
        <row r="84">
          <cell r="E84" t="str">
            <v>нет</v>
          </cell>
          <cell r="AA84">
            <v>0</v>
          </cell>
          <cell r="AB84">
            <v>0</v>
          </cell>
        </row>
        <row r="85">
          <cell r="L85">
            <v>4636.4378349999997</v>
          </cell>
          <cell r="M85">
            <v>8138.4396349999997</v>
          </cell>
          <cell r="N85">
            <v>3765.4273682203384</v>
          </cell>
          <cell r="O85">
            <v>7267.4291682203384</v>
          </cell>
          <cell r="P85">
            <v>6082.8695999999982</v>
          </cell>
          <cell r="Q85">
            <v>9029.8713999999982</v>
          </cell>
          <cell r="U85">
            <v>7720.4427999999989</v>
          </cell>
          <cell r="V85">
            <v>11222.444600000003</v>
          </cell>
          <cell r="W85">
            <v>6994.3919999999971</v>
          </cell>
          <cell r="X85">
            <v>8496.393799999998</v>
          </cell>
          <cell r="Y85">
            <v>9255.3883999999962</v>
          </cell>
          <cell r="Z85">
            <v>9789.390199999998</v>
          </cell>
          <cell r="AA85">
            <v>23970.223199999997</v>
          </cell>
          <cell r="AB85">
            <v>29508.228599999999</v>
          </cell>
          <cell r="AD85">
            <v>9359.8248000000003</v>
          </cell>
          <cell r="AE85">
            <v>12061.824800000002</v>
          </cell>
          <cell r="AF85">
            <v>8184.3941999999979</v>
          </cell>
          <cell r="AG85">
            <v>9746.3942000000006</v>
          </cell>
          <cell r="AH85">
            <v>7217.0763999999972</v>
          </cell>
          <cell r="AI85">
            <v>7919.0763999999981</v>
          </cell>
          <cell r="AM85">
            <v>4574.0559999999987</v>
          </cell>
          <cell r="AN85">
            <v>8276.0560000000005</v>
          </cell>
          <cell r="AO85">
            <v>3855.6093999999998</v>
          </cell>
          <cell r="AP85">
            <v>6609.6094000000003</v>
          </cell>
          <cell r="AQ85">
            <v>3805.3427999999985</v>
          </cell>
          <cell r="AR85">
            <v>5307.3428000000004</v>
          </cell>
        </row>
        <row r="86">
          <cell r="E86">
            <v>0.18</v>
          </cell>
          <cell r="L86">
            <v>54.87</v>
          </cell>
          <cell r="M86">
            <v>54.87</v>
          </cell>
          <cell r="N86">
            <v>107.97</v>
          </cell>
          <cell r="O86">
            <v>107.97</v>
          </cell>
          <cell r="P86">
            <v>1072.502</v>
          </cell>
          <cell r="Q86">
            <v>1072.502</v>
          </cell>
          <cell r="U86">
            <v>1889.7936</v>
          </cell>
          <cell r="V86">
            <v>1889.7936</v>
          </cell>
          <cell r="W86">
            <v>1814.1674</v>
          </cell>
          <cell r="X86">
            <v>1814.1674</v>
          </cell>
          <cell r="Y86">
            <v>2513.2701999999999</v>
          </cell>
          <cell r="Z86">
            <v>2513.2701999999999</v>
          </cell>
          <cell r="AA86">
            <v>6217.2312000000002</v>
          </cell>
          <cell r="AB86">
            <v>6217.2312000000002</v>
          </cell>
          <cell r="AD86">
            <v>3033.2371999999996</v>
          </cell>
          <cell r="AE86">
            <v>3033.2371999999996</v>
          </cell>
          <cell r="AF86">
            <v>2413.8197999999998</v>
          </cell>
          <cell r="AG86">
            <v>2413.8197999999998</v>
          </cell>
          <cell r="AH86">
            <v>1866.2525999999998</v>
          </cell>
          <cell r="AI86">
            <v>1866.2525999999998</v>
          </cell>
          <cell r="AM86">
            <v>601.0566</v>
          </cell>
          <cell r="AN86">
            <v>601.0566</v>
          </cell>
          <cell r="AO86">
            <v>222.11139999999997</v>
          </cell>
          <cell r="AP86">
            <v>222.11139999999997</v>
          </cell>
          <cell r="AQ86">
            <v>94.340999999999994</v>
          </cell>
          <cell r="AR86">
            <v>94.340999999999994</v>
          </cell>
        </row>
        <row r="87">
          <cell r="E87">
            <v>0.18</v>
          </cell>
          <cell r="L87">
            <v>54.87</v>
          </cell>
          <cell r="M87">
            <v>54.87</v>
          </cell>
          <cell r="N87">
            <v>107.97</v>
          </cell>
          <cell r="O87">
            <v>107.97</v>
          </cell>
          <cell r="P87">
            <v>1072.502</v>
          </cell>
          <cell r="Q87">
            <v>1072.502</v>
          </cell>
          <cell r="U87">
            <v>1889.7936</v>
          </cell>
          <cell r="V87">
            <v>1889.7936</v>
          </cell>
          <cell r="W87">
            <v>1814.1674</v>
          </cell>
          <cell r="X87">
            <v>1814.1674</v>
          </cell>
          <cell r="Y87">
            <v>2513.2701999999999</v>
          </cell>
          <cell r="Z87">
            <v>2513.2701999999999</v>
          </cell>
          <cell r="AA87">
            <v>6217.2312000000002</v>
          </cell>
          <cell r="AB87">
            <v>6217.2312000000002</v>
          </cell>
          <cell r="AD87">
            <v>3033.2371999999996</v>
          </cell>
          <cell r="AE87">
            <v>3033.2371999999996</v>
          </cell>
          <cell r="AF87">
            <v>2413.8197999999998</v>
          </cell>
          <cell r="AG87">
            <v>2413.8197999999998</v>
          </cell>
          <cell r="AH87">
            <v>1866.2525999999998</v>
          </cell>
          <cell r="AI87">
            <v>1866.2525999999998</v>
          </cell>
          <cell r="AM87">
            <v>601.0566</v>
          </cell>
          <cell r="AN87">
            <v>601.0566</v>
          </cell>
          <cell r="AO87">
            <v>222.11139999999997</v>
          </cell>
          <cell r="AP87">
            <v>222.11139999999997</v>
          </cell>
          <cell r="AQ87">
            <v>94.340999999999994</v>
          </cell>
          <cell r="AR87">
            <v>94.340999999999994</v>
          </cell>
        </row>
        <row r="88">
          <cell r="E88">
            <v>0.18</v>
          </cell>
          <cell r="AA88">
            <v>0</v>
          </cell>
          <cell r="AB88">
            <v>0</v>
          </cell>
        </row>
        <row r="89">
          <cell r="E89">
            <v>0.18</v>
          </cell>
          <cell r="AA89">
            <v>0</v>
          </cell>
          <cell r="AB89">
            <v>0</v>
          </cell>
        </row>
        <row r="90">
          <cell r="E90">
            <v>0.18</v>
          </cell>
          <cell r="L90">
            <v>2383.1751999999997</v>
          </cell>
          <cell r="M90">
            <v>2885.1769999999997</v>
          </cell>
          <cell r="N90">
            <v>2383.1751999999997</v>
          </cell>
          <cell r="O90">
            <v>2885.1769999999997</v>
          </cell>
          <cell r="P90">
            <v>2383.1751999999997</v>
          </cell>
          <cell r="Q90">
            <v>2330.1769999999997</v>
          </cell>
          <cell r="U90">
            <v>2383.1751999999997</v>
          </cell>
          <cell r="V90">
            <v>5885.1770000000006</v>
          </cell>
          <cell r="W90">
            <v>2381.4759999999997</v>
          </cell>
          <cell r="X90">
            <v>3883.4777999999997</v>
          </cell>
          <cell r="Y90">
            <v>2381.4759999999997</v>
          </cell>
          <cell r="Z90">
            <v>2915.4777999999997</v>
          </cell>
          <cell r="AA90">
            <v>7146.1271999999999</v>
          </cell>
          <cell r="AB90">
            <v>12684.132599999999</v>
          </cell>
          <cell r="AD90">
            <v>2381.4759999999997</v>
          </cell>
          <cell r="AE90">
            <v>5083.4760000000006</v>
          </cell>
          <cell r="AF90">
            <v>2381.4759999999997</v>
          </cell>
          <cell r="AG90">
            <v>3943.4760000000001</v>
          </cell>
          <cell r="AH90">
            <v>2381.4759999999997</v>
          </cell>
          <cell r="AI90">
            <v>3083.4760000000001</v>
          </cell>
          <cell r="AM90">
            <v>2381.4759999999997</v>
          </cell>
          <cell r="AN90">
            <v>3083.4760000000001</v>
          </cell>
          <cell r="AO90">
            <v>2381.4759999999997</v>
          </cell>
          <cell r="AP90">
            <v>2135.4760000000001</v>
          </cell>
          <cell r="AQ90">
            <v>2381.4759999999997</v>
          </cell>
          <cell r="AR90">
            <v>883.476</v>
          </cell>
        </row>
        <row r="91">
          <cell r="E91">
            <v>0.18</v>
          </cell>
          <cell r="L91">
            <v>2365.8881999999999</v>
          </cell>
          <cell r="M91">
            <v>2867.89</v>
          </cell>
          <cell r="N91">
            <v>2365.8881999999999</v>
          </cell>
          <cell r="O91">
            <v>2867.89</v>
          </cell>
          <cell r="P91">
            <v>2365.8881999999999</v>
          </cell>
          <cell r="Q91">
            <v>2312.89</v>
          </cell>
          <cell r="U91">
            <v>2365.8881999999999</v>
          </cell>
          <cell r="V91">
            <v>5867.89</v>
          </cell>
          <cell r="W91">
            <v>2365.8881999999999</v>
          </cell>
          <cell r="X91">
            <v>3867.89</v>
          </cell>
          <cell r="Y91">
            <v>2365.8881999999999</v>
          </cell>
          <cell r="Z91">
            <v>2899.89</v>
          </cell>
          <cell r="AA91">
            <v>7097.6646000000001</v>
          </cell>
          <cell r="AB91">
            <v>12635.67</v>
          </cell>
          <cell r="AD91">
            <v>2365.8881999999999</v>
          </cell>
          <cell r="AE91">
            <v>5067.8882000000003</v>
          </cell>
          <cell r="AF91">
            <v>2365.8881999999999</v>
          </cell>
          <cell r="AG91">
            <v>3927.8882000000003</v>
          </cell>
          <cell r="AH91">
            <v>2365.8881999999999</v>
          </cell>
          <cell r="AI91">
            <v>3067.8882000000003</v>
          </cell>
          <cell r="AM91">
            <v>2365.8881999999999</v>
          </cell>
          <cell r="AN91">
            <v>3067.8882000000003</v>
          </cell>
          <cell r="AO91">
            <v>2365.8881999999999</v>
          </cell>
          <cell r="AP91">
            <v>2119.8882000000003</v>
          </cell>
          <cell r="AQ91">
            <v>2365.8881999999999</v>
          </cell>
          <cell r="AR91">
            <v>867.8882000000001</v>
          </cell>
        </row>
        <row r="92">
          <cell r="E92">
            <v>0.18</v>
          </cell>
          <cell r="L92">
            <v>8.8971999999999998</v>
          </cell>
          <cell r="M92">
            <v>8.8971999999999998</v>
          </cell>
          <cell r="N92">
            <v>8.8971999999999998</v>
          </cell>
          <cell r="O92">
            <v>8.8971999999999998</v>
          </cell>
          <cell r="P92">
            <v>8.8971999999999998</v>
          </cell>
          <cell r="Q92">
            <v>8.8971999999999998</v>
          </cell>
          <cell r="U92">
            <v>8.8971999999999998</v>
          </cell>
          <cell r="V92">
            <v>8.8971999999999998</v>
          </cell>
          <cell r="W92">
            <v>7.1979999999999995</v>
          </cell>
          <cell r="X92">
            <v>7.1979999999999995</v>
          </cell>
          <cell r="Y92">
            <v>7.1979999999999995</v>
          </cell>
          <cell r="Z92">
            <v>7.1979999999999995</v>
          </cell>
          <cell r="AA92">
            <v>23.293199999999999</v>
          </cell>
          <cell r="AB92">
            <v>23.293199999999999</v>
          </cell>
          <cell r="AD92">
            <v>7.1979999999999995</v>
          </cell>
          <cell r="AE92">
            <v>7.1979999999999995</v>
          </cell>
          <cell r="AF92">
            <v>7.1979999999999995</v>
          </cell>
          <cell r="AG92">
            <v>7.1979999999999995</v>
          </cell>
          <cell r="AH92">
            <v>7.1979999999999995</v>
          </cell>
          <cell r="AI92">
            <v>7.1979999999999995</v>
          </cell>
          <cell r="AM92">
            <v>7.1979999999999995</v>
          </cell>
          <cell r="AN92">
            <v>7.1979999999999995</v>
          </cell>
          <cell r="AO92">
            <v>7.1979999999999995</v>
          </cell>
          <cell r="AP92">
            <v>7.1979999999999995</v>
          </cell>
          <cell r="AQ92">
            <v>7.1979999999999995</v>
          </cell>
          <cell r="AR92">
            <v>7.1979999999999995</v>
          </cell>
        </row>
        <row r="93">
          <cell r="E93">
            <v>0.18</v>
          </cell>
          <cell r="L93">
            <v>6.7849999999999993</v>
          </cell>
          <cell r="M93">
            <v>6.7849999999999993</v>
          </cell>
          <cell r="N93">
            <v>6.7849999999999993</v>
          </cell>
          <cell r="O93">
            <v>6.7849999999999993</v>
          </cell>
          <cell r="P93">
            <v>6.7849999999999993</v>
          </cell>
          <cell r="Q93">
            <v>6.7849999999999993</v>
          </cell>
          <cell r="U93">
            <v>6.7849999999999993</v>
          </cell>
          <cell r="V93">
            <v>6.7849999999999993</v>
          </cell>
          <cell r="W93">
            <v>6.7849999999999993</v>
          </cell>
          <cell r="X93">
            <v>6.7849999999999993</v>
          </cell>
          <cell r="Y93">
            <v>6.7849999999999993</v>
          </cell>
          <cell r="Z93">
            <v>6.7849999999999993</v>
          </cell>
          <cell r="AA93">
            <v>20.354999999999997</v>
          </cell>
          <cell r="AB93">
            <v>20.354999999999997</v>
          </cell>
          <cell r="AD93">
            <v>6.7849999999999993</v>
          </cell>
          <cell r="AE93">
            <v>6.7849999999999993</v>
          </cell>
          <cell r="AF93">
            <v>6.7849999999999993</v>
          </cell>
          <cell r="AG93">
            <v>6.7849999999999993</v>
          </cell>
          <cell r="AH93">
            <v>6.7849999999999993</v>
          </cell>
          <cell r="AI93">
            <v>6.7849999999999993</v>
          </cell>
          <cell r="AM93">
            <v>6.7849999999999993</v>
          </cell>
          <cell r="AN93">
            <v>6.7849999999999993</v>
          </cell>
          <cell r="AO93">
            <v>6.7849999999999993</v>
          </cell>
          <cell r="AP93">
            <v>6.7849999999999993</v>
          </cell>
          <cell r="AQ93">
            <v>6.7849999999999993</v>
          </cell>
          <cell r="AR93">
            <v>6.7849999999999993</v>
          </cell>
        </row>
        <row r="94">
          <cell r="E94">
            <v>0.18</v>
          </cell>
          <cell r="L94">
            <v>1.6048</v>
          </cell>
          <cell r="M94">
            <v>1.6048</v>
          </cell>
          <cell r="N94">
            <v>1.6048</v>
          </cell>
          <cell r="O94">
            <v>1.6048</v>
          </cell>
          <cell r="P94">
            <v>1.6048</v>
          </cell>
          <cell r="Q94">
            <v>1.6048</v>
          </cell>
          <cell r="U94">
            <v>1.6048</v>
          </cell>
          <cell r="V94">
            <v>1.6048</v>
          </cell>
          <cell r="W94">
            <v>1.6048</v>
          </cell>
          <cell r="X94">
            <v>1.6048</v>
          </cell>
          <cell r="Y94">
            <v>1.6048</v>
          </cell>
          <cell r="Z94">
            <v>1.6048</v>
          </cell>
          <cell r="AA94">
            <v>4.8144</v>
          </cell>
          <cell r="AB94">
            <v>4.8144</v>
          </cell>
          <cell r="AD94">
            <v>1.6048</v>
          </cell>
          <cell r="AE94">
            <v>1.6048</v>
          </cell>
          <cell r="AF94">
            <v>1.6048</v>
          </cell>
          <cell r="AG94">
            <v>1.6048</v>
          </cell>
          <cell r="AH94">
            <v>1.6048</v>
          </cell>
          <cell r="AI94">
            <v>1.6048</v>
          </cell>
          <cell r="AM94">
            <v>1.6048</v>
          </cell>
          <cell r="AN94">
            <v>1.6048</v>
          </cell>
          <cell r="AO94">
            <v>1.6048</v>
          </cell>
          <cell r="AP94">
            <v>1.6048</v>
          </cell>
          <cell r="AQ94">
            <v>1.6048</v>
          </cell>
          <cell r="AR94">
            <v>1.6048</v>
          </cell>
        </row>
        <row r="95">
          <cell r="E95">
            <v>0.18</v>
          </cell>
          <cell r="AA95">
            <v>0</v>
          </cell>
          <cell r="AB95">
            <v>0</v>
          </cell>
        </row>
        <row r="96">
          <cell r="E96" t="str">
            <v>нет</v>
          </cell>
          <cell r="L96">
            <v>63.620000000000005</v>
          </cell>
          <cell r="M96">
            <v>63.620000000000005</v>
          </cell>
          <cell r="N96">
            <v>33</v>
          </cell>
          <cell r="O96">
            <v>33</v>
          </cell>
          <cell r="P96">
            <v>20.87</v>
          </cell>
          <cell r="Q96">
            <v>20.87</v>
          </cell>
          <cell r="U96">
            <v>64.05</v>
          </cell>
          <cell r="V96">
            <v>64.05</v>
          </cell>
          <cell r="W96">
            <v>0</v>
          </cell>
          <cell r="X96">
            <v>0</v>
          </cell>
          <cell r="Y96">
            <v>100.52000000000001</v>
          </cell>
          <cell r="Z96">
            <v>100.52000000000001</v>
          </cell>
          <cell r="AA96">
            <v>164.57</v>
          </cell>
          <cell r="AB96">
            <v>164.57</v>
          </cell>
          <cell r="AD96">
            <v>7.33</v>
          </cell>
          <cell r="AE96">
            <v>7.33</v>
          </cell>
          <cell r="AF96">
            <v>30.66</v>
          </cell>
          <cell r="AG96">
            <v>30.66</v>
          </cell>
          <cell r="AH96">
            <v>0</v>
          </cell>
          <cell r="AI96">
            <v>0</v>
          </cell>
          <cell r="AM96">
            <v>43.89</v>
          </cell>
          <cell r="AN96">
            <v>43.89</v>
          </cell>
          <cell r="AO96">
            <v>80.66</v>
          </cell>
          <cell r="AP96">
            <v>80.66</v>
          </cell>
          <cell r="AQ96">
            <v>100.78999999999999</v>
          </cell>
          <cell r="AR96">
            <v>100.78999999999999</v>
          </cell>
        </row>
        <row r="97">
          <cell r="E97" t="str">
            <v>нет</v>
          </cell>
          <cell r="L97">
            <v>0</v>
          </cell>
          <cell r="M97">
            <v>0</v>
          </cell>
          <cell r="N97">
            <v>28</v>
          </cell>
          <cell r="O97">
            <v>28</v>
          </cell>
          <cell r="P97">
            <v>4.2</v>
          </cell>
          <cell r="Q97">
            <v>4.2</v>
          </cell>
          <cell r="U97">
            <v>0</v>
          </cell>
          <cell r="V97">
            <v>0</v>
          </cell>
          <cell r="W97">
            <v>0</v>
          </cell>
          <cell r="X97">
            <v>0</v>
          </cell>
          <cell r="Y97">
            <v>0</v>
          </cell>
          <cell r="Z97">
            <v>0</v>
          </cell>
          <cell r="AA97">
            <v>0</v>
          </cell>
          <cell r="AB97">
            <v>0</v>
          </cell>
          <cell r="AD97">
            <v>0</v>
          </cell>
          <cell r="AE97">
            <v>0</v>
          </cell>
          <cell r="AF97">
            <v>0</v>
          </cell>
          <cell r="AG97">
            <v>0</v>
          </cell>
          <cell r="AH97">
            <v>0</v>
          </cell>
          <cell r="AI97">
            <v>0</v>
          </cell>
          <cell r="AM97">
            <v>0</v>
          </cell>
          <cell r="AN97">
            <v>0</v>
          </cell>
          <cell r="AO97">
            <v>0</v>
          </cell>
          <cell r="AP97">
            <v>0</v>
          </cell>
          <cell r="AQ97">
            <v>0</v>
          </cell>
          <cell r="AR97">
            <v>0</v>
          </cell>
        </row>
        <row r="98">
          <cell r="E98" t="str">
            <v>нет</v>
          </cell>
          <cell r="L98">
            <v>29.69</v>
          </cell>
          <cell r="M98">
            <v>29.69</v>
          </cell>
          <cell r="N98">
            <v>0</v>
          </cell>
          <cell r="O98">
            <v>0</v>
          </cell>
          <cell r="P98">
            <v>16.670000000000002</v>
          </cell>
          <cell r="Q98">
            <v>16.670000000000002</v>
          </cell>
          <cell r="U98">
            <v>64.05</v>
          </cell>
          <cell r="V98">
            <v>64.05</v>
          </cell>
          <cell r="W98">
            <v>0</v>
          </cell>
          <cell r="X98">
            <v>0</v>
          </cell>
          <cell r="Y98">
            <v>17.600000000000001</v>
          </cell>
          <cell r="Z98">
            <v>17.600000000000001</v>
          </cell>
          <cell r="AA98">
            <v>81.650000000000006</v>
          </cell>
          <cell r="AB98">
            <v>81.650000000000006</v>
          </cell>
          <cell r="AD98">
            <v>7.33</v>
          </cell>
          <cell r="AE98">
            <v>7.33</v>
          </cell>
          <cell r="AF98">
            <v>30.66</v>
          </cell>
          <cell r="AG98">
            <v>30.66</v>
          </cell>
          <cell r="AH98">
            <v>0</v>
          </cell>
          <cell r="AI98">
            <v>0</v>
          </cell>
          <cell r="AM98">
            <v>13.69</v>
          </cell>
          <cell r="AN98">
            <v>13.69</v>
          </cell>
          <cell r="AO98">
            <v>14.66</v>
          </cell>
          <cell r="AP98">
            <v>14.66</v>
          </cell>
          <cell r="AQ98">
            <v>36.35</v>
          </cell>
          <cell r="AR98">
            <v>36.35</v>
          </cell>
        </row>
        <row r="99">
          <cell r="E99" t="str">
            <v>нет</v>
          </cell>
          <cell r="L99">
            <v>33.93</v>
          </cell>
          <cell r="M99">
            <v>33.93</v>
          </cell>
          <cell r="N99">
            <v>0</v>
          </cell>
          <cell r="O99">
            <v>0</v>
          </cell>
          <cell r="P99">
            <v>0</v>
          </cell>
          <cell r="Q99">
            <v>0</v>
          </cell>
          <cell r="U99">
            <v>0</v>
          </cell>
          <cell r="V99">
            <v>0</v>
          </cell>
          <cell r="W99">
            <v>0</v>
          </cell>
          <cell r="X99">
            <v>0</v>
          </cell>
          <cell r="Y99">
            <v>82.92</v>
          </cell>
          <cell r="Z99">
            <v>82.92</v>
          </cell>
          <cell r="AA99">
            <v>82.92</v>
          </cell>
          <cell r="AB99">
            <v>82.92</v>
          </cell>
          <cell r="AD99">
            <v>0</v>
          </cell>
          <cell r="AE99">
            <v>0</v>
          </cell>
          <cell r="AF99">
            <v>0</v>
          </cell>
          <cell r="AG99">
            <v>0</v>
          </cell>
          <cell r="AH99">
            <v>0</v>
          </cell>
          <cell r="AI99">
            <v>0</v>
          </cell>
          <cell r="AM99">
            <v>30.2</v>
          </cell>
          <cell r="AN99">
            <v>30.2</v>
          </cell>
          <cell r="AO99">
            <v>66</v>
          </cell>
          <cell r="AP99">
            <v>66</v>
          </cell>
          <cell r="AQ99">
            <v>64.44</v>
          </cell>
          <cell r="AR99">
            <v>64.44</v>
          </cell>
        </row>
        <row r="100">
          <cell r="E100" t="str">
            <v>нет</v>
          </cell>
          <cell r="L100">
            <v>0</v>
          </cell>
          <cell r="M100">
            <v>0</v>
          </cell>
          <cell r="N100">
            <v>0</v>
          </cell>
          <cell r="O100">
            <v>0</v>
          </cell>
          <cell r="P100">
            <v>0</v>
          </cell>
          <cell r="Q100">
            <v>0</v>
          </cell>
          <cell r="U100">
            <v>0</v>
          </cell>
          <cell r="V100">
            <v>0</v>
          </cell>
          <cell r="W100">
            <v>0</v>
          </cell>
          <cell r="X100">
            <v>0</v>
          </cell>
          <cell r="Y100">
            <v>0</v>
          </cell>
          <cell r="Z100">
            <v>0</v>
          </cell>
          <cell r="AA100">
            <v>0</v>
          </cell>
          <cell r="AB100">
            <v>0</v>
          </cell>
          <cell r="AD100">
            <v>0</v>
          </cell>
          <cell r="AE100">
            <v>0</v>
          </cell>
          <cell r="AF100">
            <v>0</v>
          </cell>
          <cell r="AG100">
            <v>0</v>
          </cell>
          <cell r="AH100">
            <v>0</v>
          </cell>
          <cell r="AI100">
            <v>0</v>
          </cell>
          <cell r="AM100">
            <v>0</v>
          </cell>
          <cell r="AN100">
            <v>0</v>
          </cell>
          <cell r="AO100">
            <v>0</v>
          </cell>
          <cell r="AP100">
            <v>0</v>
          </cell>
          <cell r="AQ100">
            <v>0</v>
          </cell>
          <cell r="AR100">
            <v>0</v>
          </cell>
        </row>
        <row r="101">
          <cell r="E101" t="str">
            <v>нет</v>
          </cell>
          <cell r="L101">
            <v>0</v>
          </cell>
          <cell r="M101">
            <v>0</v>
          </cell>
          <cell r="N101">
            <v>5</v>
          </cell>
          <cell r="O101">
            <v>5</v>
          </cell>
          <cell r="P101">
            <v>0</v>
          </cell>
          <cell r="Q101">
            <v>0</v>
          </cell>
          <cell r="U101">
            <v>0</v>
          </cell>
          <cell r="V101">
            <v>0</v>
          </cell>
          <cell r="W101">
            <v>0</v>
          </cell>
          <cell r="X101">
            <v>0</v>
          </cell>
          <cell r="Y101">
            <v>0</v>
          </cell>
          <cell r="Z101">
            <v>0</v>
          </cell>
          <cell r="AA101">
            <v>0</v>
          </cell>
          <cell r="AB101">
            <v>0</v>
          </cell>
          <cell r="AD101">
            <v>0</v>
          </cell>
          <cell r="AE101">
            <v>0</v>
          </cell>
          <cell r="AF101">
            <v>0</v>
          </cell>
          <cell r="AG101">
            <v>0</v>
          </cell>
          <cell r="AH101">
            <v>0</v>
          </cell>
          <cell r="AI101">
            <v>0</v>
          </cell>
          <cell r="AM101">
            <v>0</v>
          </cell>
          <cell r="AN101">
            <v>0</v>
          </cell>
          <cell r="AO101">
            <v>0</v>
          </cell>
          <cell r="AP101">
            <v>0</v>
          </cell>
          <cell r="AQ101">
            <v>0</v>
          </cell>
          <cell r="AR101">
            <v>0</v>
          </cell>
        </row>
        <row r="102">
          <cell r="E102">
            <v>0.18</v>
          </cell>
          <cell r="L102">
            <v>18.950799999999997</v>
          </cell>
          <cell r="M102">
            <v>18.950799999999997</v>
          </cell>
          <cell r="N102">
            <v>18.950799999999997</v>
          </cell>
          <cell r="O102">
            <v>18.950799999999997</v>
          </cell>
          <cell r="P102">
            <v>18.950799999999997</v>
          </cell>
          <cell r="Q102">
            <v>18.950799999999997</v>
          </cell>
          <cell r="U102">
            <v>389.04599999999999</v>
          </cell>
          <cell r="V102">
            <v>389.04599999999999</v>
          </cell>
          <cell r="W102">
            <v>18.950799999999997</v>
          </cell>
          <cell r="X102">
            <v>18.950799999999997</v>
          </cell>
          <cell r="Y102">
            <v>18.950799999999997</v>
          </cell>
          <cell r="Z102">
            <v>18.950799999999997</v>
          </cell>
          <cell r="AA102">
            <v>426.94760000000002</v>
          </cell>
          <cell r="AB102">
            <v>426.94760000000002</v>
          </cell>
          <cell r="AD102">
            <v>18.950799999999997</v>
          </cell>
          <cell r="AE102">
            <v>18.950799999999997</v>
          </cell>
          <cell r="AF102">
            <v>18.950799999999997</v>
          </cell>
          <cell r="AG102">
            <v>18.950799999999997</v>
          </cell>
          <cell r="AH102">
            <v>18.950799999999997</v>
          </cell>
          <cell r="AI102">
            <v>18.950799999999997</v>
          </cell>
          <cell r="AM102">
            <v>18.950799999999997</v>
          </cell>
          <cell r="AN102">
            <v>18.950799999999997</v>
          </cell>
          <cell r="AO102">
            <v>18.950799999999997</v>
          </cell>
          <cell r="AP102">
            <v>18.950799999999997</v>
          </cell>
          <cell r="AQ102">
            <v>18.950799999999997</v>
          </cell>
          <cell r="AR102">
            <v>18.950799999999997</v>
          </cell>
        </row>
        <row r="103">
          <cell r="E103">
            <v>0.18</v>
          </cell>
          <cell r="M103">
            <v>0</v>
          </cell>
          <cell r="O103">
            <v>0</v>
          </cell>
          <cell r="Q103">
            <v>0</v>
          </cell>
          <cell r="V103">
            <v>0</v>
          </cell>
          <cell r="X103">
            <v>0</v>
          </cell>
          <cell r="Z103">
            <v>0</v>
          </cell>
          <cell r="AA103">
            <v>0</v>
          </cell>
          <cell r="AB103">
            <v>0</v>
          </cell>
          <cell r="AE103">
            <v>0</v>
          </cell>
          <cell r="AG103">
            <v>0</v>
          </cell>
          <cell r="AI103">
            <v>0</v>
          </cell>
          <cell r="AN103">
            <v>0</v>
          </cell>
          <cell r="AP103">
            <v>0</v>
          </cell>
          <cell r="AR103">
            <v>0</v>
          </cell>
        </row>
        <row r="104">
          <cell r="E104">
            <v>0.18</v>
          </cell>
          <cell r="L104">
            <v>18.950799999999997</v>
          </cell>
          <cell r="M104">
            <v>18.950799999999997</v>
          </cell>
          <cell r="N104">
            <v>18.950799999999997</v>
          </cell>
          <cell r="O104">
            <v>18.950799999999997</v>
          </cell>
          <cell r="P104">
            <v>18.950799999999997</v>
          </cell>
          <cell r="Q104">
            <v>18.950799999999997</v>
          </cell>
          <cell r="U104">
            <v>389.04599999999999</v>
          </cell>
          <cell r="V104">
            <v>389.04599999999999</v>
          </cell>
          <cell r="W104">
            <v>18.950799999999997</v>
          </cell>
          <cell r="X104">
            <v>18.950799999999997</v>
          </cell>
          <cell r="Y104">
            <v>18.950799999999997</v>
          </cell>
          <cell r="Z104">
            <v>18.950799999999997</v>
          </cell>
          <cell r="AA104">
            <v>426.94760000000002</v>
          </cell>
          <cell r="AB104">
            <v>426.94760000000002</v>
          </cell>
          <cell r="AD104">
            <v>18.950799999999997</v>
          </cell>
          <cell r="AE104">
            <v>18.950799999999997</v>
          </cell>
          <cell r="AF104">
            <v>18.950799999999997</v>
          </cell>
          <cell r="AG104">
            <v>18.950799999999997</v>
          </cell>
          <cell r="AH104">
            <v>18.950799999999997</v>
          </cell>
          <cell r="AI104">
            <v>18.950799999999997</v>
          </cell>
          <cell r="AM104">
            <v>18.950799999999997</v>
          </cell>
          <cell r="AN104">
            <v>18.950799999999997</v>
          </cell>
          <cell r="AO104">
            <v>18.950799999999997</v>
          </cell>
          <cell r="AP104">
            <v>18.950799999999997</v>
          </cell>
          <cell r="AQ104">
            <v>18.950799999999997</v>
          </cell>
          <cell r="AR104">
            <v>18.950799999999997</v>
          </cell>
        </row>
        <row r="105">
          <cell r="E105">
            <v>0.18</v>
          </cell>
          <cell r="L105">
            <v>476.18899999999996</v>
          </cell>
          <cell r="M105">
            <v>476.18899999999996</v>
          </cell>
          <cell r="N105">
            <v>490.46699999999998</v>
          </cell>
          <cell r="O105">
            <v>490.46699999999998</v>
          </cell>
          <cell r="P105">
            <v>430.22799999999995</v>
          </cell>
          <cell r="Q105">
            <v>430.22799999999995</v>
          </cell>
          <cell r="U105">
            <v>455.78679999999997</v>
          </cell>
          <cell r="V105">
            <v>455.78679999999997</v>
          </cell>
          <cell r="W105">
            <v>494.34919999999988</v>
          </cell>
          <cell r="X105">
            <v>494.34919999999988</v>
          </cell>
          <cell r="Y105">
            <v>493.05119999999988</v>
          </cell>
          <cell r="Z105">
            <v>493.05119999999988</v>
          </cell>
          <cell r="AA105">
            <v>1443.1871999999998</v>
          </cell>
          <cell r="AB105">
            <v>1443.1871999999998</v>
          </cell>
          <cell r="AD105">
            <v>395.25279999999998</v>
          </cell>
          <cell r="AE105">
            <v>395.25279999999998</v>
          </cell>
          <cell r="AF105">
            <v>467.74019999999996</v>
          </cell>
          <cell r="AG105">
            <v>467.74019999999996</v>
          </cell>
          <cell r="AH105">
            <v>521.96119999999996</v>
          </cell>
          <cell r="AI105">
            <v>521.96119999999996</v>
          </cell>
          <cell r="AM105">
            <v>450.46500000000003</v>
          </cell>
          <cell r="AN105">
            <v>450.46500000000003</v>
          </cell>
          <cell r="AO105">
            <v>477.43979999999999</v>
          </cell>
          <cell r="AP105">
            <v>477.43979999999999</v>
          </cell>
          <cell r="AQ105">
            <v>478.077</v>
          </cell>
          <cell r="AR105">
            <v>478.077</v>
          </cell>
        </row>
        <row r="106">
          <cell r="E106">
            <v>0.18</v>
          </cell>
          <cell r="L106">
            <v>314.17500000000001</v>
          </cell>
          <cell r="M106">
            <v>314.17500000000001</v>
          </cell>
          <cell r="N106">
            <v>314.17500000000001</v>
          </cell>
          <cell r="O106">
            <v>314.17500000000001</v>
          </cell>
          <cell r="P106">
            <v>314.17500000000001</v>
          </cell>
          <cell r="Q106">
            <v>314.17500000000001</v>
          </cell>
          <cell r="U106">
            <v>295.63719999999995</v>
          </cell>
          <cell r="V106">
            <v>295.63719999999995</v>
          </cell>
          <cell r="W106">
            <v>295.63719999999995</v>
          </cell>
          <cell r="X106">
            <v>295.63719999999995</v>
          </cell>
          <cell r="Y106">
            <v>295.63719999999995</v>
          </cell>
          <cell r="Z106">
            <v>295.63719999999995</v>
          </cell>
          <cell r="AA106">
            <v>886.91159999999991</v>
          </cell>
          <cell r="AB106">
            <v>886.91159999999991</v>
          </cell>
          <cell r="AD106">
            <v>295.63719999999995</v>
          </cell>
          <cell r="AE106">
            <v>295.63719999999995</v>
          </cell>
          <cell r="AF106">
            <v>295.63719999999995</v>
          </cell>
          <cell r="AG106">
            <v>295.63719999999995</v>
          </cell>
          <cell r="AH106">
            <v>295.63719999999995</v>
          </cell>
          <cell r="AI106">
            <v>295.63719999999995</v>
          </cell>
          <cell r="AM106">
            <v>314.17500000000001</v>
          </cell>
          <cell r="AN106">
            <v>314.17500000000001</v>
          </cell>
          <cell r="AO106">
            <v>314.17500000000001</v>
          </cell>
          <cell r="AP106">
            <v>314.17500000000001</v>
          </cell>
          <cell r="AQ106">
            <v>314.17500000000001</v>
          </cell>
          <cell r="AR106">
            <v>314.17500000000001</v>
          </cell>
        </row>
        <row r="107">
          <cell r="E107">
            <v>0.18</v>
          </cell>
          <cell r="L107">
            <v>47.908000000000001</v>
          </cell>
          <cell r="M107">
            <v>47.908000000000001</v>
          </cell>
          <cell r="N107">
            <v>20.295999999999999</v>
          </cell>
          <cell r="O107">
            <v>20.295999999999999</v>
          </cell>
          <cell r="P107">
            <v>0</v>
          </cell>
          <cell r="Q107">
            <v>0</v>
          </cell>
          <cell r="U107">
            <v>1.7935999999999999</v>
          </cell>
          <cell r="V107">
            <v>1.7935999999999999</v>
          </cell>
          <cell r="W107">
            <v>106.55399999999999</v>
          </cell>
          <cell r="X107">
            <v>106.55399999999999</v>
          </cell>
          <cell r="Y107">
            <v>55.223999999999997</v>
          </cell>
          <cell r="Z107">
            <v>55.223999999999997</v>
          </cell>
          <cell r="AA107">
            <v>163.57159999999999</v>
          </cell>
          <cell r="AB107">
            <v>163.57159999999999</v>
          </cell>
          <cell r="AD107">
            <v>7.4576000000000002</v>
          </cell>
          <cell r="AE107">
            <v>7.4576000000000002</v>
          </cell>
          <cell r="AF107">
            <v>39.647999999999996</v>
          </cell>
          <cell r="AG107">
            <v>39.647999999999996</v>
          </cell>
          <cell r="AH107">
            <v>93.927999999999983</v>
          </cell>
          <cell r="AI107">
            <v>93.927999999999983</v>
          </cell>
          <cell r="AM107">
            <v>44.131999999999998</v>
          </cell>
          <cell r="AN107">
            <v>44.131999999999998</v>
          </cell>
          <cell r="AO107">
            <v>62.54</v>
          </cell>
          <cell r="AP107">
            <v>62.54</v>
          </cell>
          <cell r="AQ107">
            <v>32.095999999999997</v>
          </cell>
          <cell r="AR107">
            <v>32.095999999999997</v>
          </cell>
        </row>
        <row r="108">
          <cell r="E108">
            <v>0.18</v>
          </cell>
          <cell r="L108">
            <v>21.948</v>
          </cell>
          <cell r="M108">
            <v>21.948</v>
          </cell>
          <cell r="N108">
            <v>63.838000000000001</v>
          </cell>
          <cell r="O108">
            <v>63.838000000000001</v>
          </cell>
          <cell r="P108">
            <v>23.895</v>
          </cell>
          <cell r="Q108">
            <v>23.895</v>
          </cell>
          <cell r="U108">
            <v>66.197999999999993</v>
          </cell>
          <cell r="V108">
            <v>66.197999999999993</v>
          </cell>
          <cell r="W108">
            <v>0</v>
          </cell>
          <cell r="X108">
            <v>0</v>
          </cell>
          <cell r="Y108">
            <v>50.031999999999996</v>
          </cell>
          <cell r="Z108">
            <v>50.031999999999996</v>
          </cell>
          <cell r="AA108">
            <v>116.22999999999999</v>
          </cell>
          <cell r="AB108">
            <v>116.22999999999999</v>
          </cell>
          <cell r="AD108">
            <v>0</v>
          </cell>
          <cell r="AE108">
            <v>0</v>
          </cell>
          <cell r="AF108">
            <v>40.296999999999997</v>
          </cell>
          <cell r="AG108">
            <v>40.296999999999997</v>
          </cell>
          <cell r="AH108">
            <v>40.238</v>
          </cell>
          <cell r="AI108">
            <v>40.238</v>
          </cell>
          <cell r="AM108">
            <v>0</v>
          </cell>
          <cell r="AN108">
            <v>0</v>
          </cell>
          <cell r="AO108">
            <v>8.5667999999999989</v>
          </cell>
          <cell r="AP108">
            <v>8.5667999999999989</v>
          </cell>
          <cell r="AQ108">
            <v>39.647999999999996</v>
          </cell>
          <cell r="AR108">
            <v>39.647999999999996</v>
          </cell>
        </row>
        <row r="109">
          <cell r="E109">
            <v>0.18</v>
          </cell>
          <cell r="L109">
            <v>92.157999999999987</v>
          </cell>
          <cell r="M109">
            <v>92.157999999999987</v>
          </cell>
          <cell r="N109">
            <v>92.157999999999987</v>
          </cell>
          <cell r="O109">
            <v>92.157999999999987</v>
          </cell>
          <cell r="P109">
            <v>92.157999999999987</v>
          </cell>
          <cell r="Q109">
            <v>92.157999999999987</v>
          </cell>
          <cell r="U109">
            <v>92.157999999999987</v>
          </cell>
          <cell r="V109">
            <v>92.157999999999987</v>
          </cell>
          <cell r="W109">
            <v>92.157999999999987</v>
          </cell>
          <cell r="X109">
            <v>92.157999999999987</v>
          </cell>
          <cell r="Y109">
            <v>92.157999999999987</v>
          </cell>
          <cell r="Z109">
            <v>92.157999999999987</v>
          </cell>
          <cell r="AA109">
            <v>276.47399999999993</v>
          </cell>
          <cell r="AB109">
            <v>276.47399999999993</v>
          </cell>
          <cell r="AD109">
            <v>92.157999999999987</v>
          </cell>
          <cell r="AE109">
            <v>92.157999999999987</v>
          </cell>
          <cell r="AF109">
            <v>92.157999999999987</v>
          </cell>
          <cell r="AG109">
            <v>92.157999999999987</v>
          </cell>
          <cell r="AH109">
            <v>92.157999999999987</v>
          </cell>
          <cell r="AI109">
            <v>92.157999999999987</v>
          </cell>
          <cell r="AM109">
            <v>92.157999999999987</v>
          </cell>
          <cell r="AN109">
            <v>92.157999999999987</v>
          </cell>
          <cell r="AO109">
            <v>92.157999999999987</v>
          </cell>
          <cell r="AP109">
            <v>92.157999999999987</v>
          </cell>
          <cell r="AQ109">
            <v>92.157999999999987</v>
          </cell>
          <cell r="AR109">
            <v>92.157999999999987</v>
          </cell>
        </row>
        <row r="110">
          <cell r="E110">
            <v>0.18</v>
          </cell>
          <cell r="L110">
            <v>26.077999999999999</v>
          </cell>
          <cell r="M110">
            <v>26.077999999999999</v>
          </cell>
          <cell r="N110">
            <v>48.332799999999999</v>
          </cell>
          <cell r="O110">
            <v>48.332799999999999</v>
          </cell>
          <cell r="P110">
            <v>22.160399999999999</v>
          </cell>
          <cell r="Q110">
            <v>22.160399999999999</v>
          </cell>
          <cell r="U110">
            <v>25.759399999999996</v>
          </cell>
          <cell r="V110">
            <v>25.759399999999996</v>
          </cell>
          <cell r="W110">
            <v>35.789399999999993</v>
          </cell>
          <cell r="X110">
            <v>35.789399999999993</v>
          </cell>
          <cell r="Y110">
            <v>19.3874</v>
          </cell>
          <cell r="Z110">
            <v>19.3874</v>
          </cell>
          <cell r="AA110">
            <v>80.936199999999985</v>
          </cell>
          <cell r="AB110">
            <v>80.936199999999985</v>
          </cell>
          <cell r="AD110">
            <v>23.635400000000001</v>
          </cell>
          <cell r="AE110">
            <v>23.635400000000001</v>
          </cell>
          <cell r="AF110">
            <v>21.888999999999999</v>
          </cell>
          <cell r="AG110">
            <v>21.888999999999999</v>
          </cell>
          <cell r="AH110">
            <v>19.3874</v>
          </cell>
          <cell r="AI110">
            <v>19.3874</v>
          </cell>
          <cell r="AM110">
            <v>65.018000000000001</v>
          </cell>
          <cell r="AN110">
            <v>65.018000000000001</v>
          </cell>
          <cell r="AO110">
            <v>61.631399999999992</v>
          </cell>
          <cell r="AP110">
            <v>61.631399999999992</v>
          </cell>
          <cell r="AQ110">
            <v>26.089799999999997</v>
          </cell>
          <cell r="AR110">
            <v>26.089799999999997</v>
          </cell>
        </row>
        <row r="111">
          <cell r="E111" t="str">
            <v>нет</v>
          </cell>
          <cell r="L111">
            <v>48.5</v>
          </cell>
          <cell r="M111">
            <v>48.5</v>
          </cell>
          <cell r="N111">
            <v>0.7</v>
          </cell>
          <cell r="O111">
            <v>0.7</v>
          </cell>
          <cell r="P111">
            <v>25.5</v>
          </cell>
          <cell r="Q111">
            <v>25.5</v>
          </cell>
          <cell r="U111">
            <v>23</v>
          </cell>
          <cell r="V111">
            <v>23</v>
          </cell>
          <cell r="W111">
            <v>26.2</v>
          </cell>
          <cell r="X111">
            <v>26.2</v>
          </cell>
          <cell r="Y111">
            <v>23</v>
          </cell>
          <cell r="Z111">
            <v>23</v>
          </cell>
          <cell r="AA111">
            <v>72.2</v>
          </cell>
          <cell r="AB111">
            <v>72.2</v>
          </cell>
          <cell r="AD111">
            <v>25.5</v>
          </cell>
          <cell r="AE111">
            <v>25.5</v>
          </cell>
          <cell r="AF111">
            <v>0.7</v>
          </cell>
          <cell r="AG111">
            <v>0.7</v>
          </cell>
          <cell r="AH111">
            <v>25.5</v>
          </cell>
          <cell r="AI111">
            <v>25.5</v>
          </cell>
          <cell r="AM111">
            <v>23</v>
          </cell>
          <cell r="AN111">
            <v>23</v>
          </cell>
          <cell r="AO111">
            <v>26.2</v>
          </cell>
          <cell r="AP111">
            <v>26.2</v>
          </cell>
          <cell r="AQ111">
            <v>23</v>
          </cell>
          <cell r="AR111">
            <v>23</v>
          </cell>
        </row>
        <row r="112">
          <cell r="E112">
            <v>0.18</v>
          </cell>
          <cell r="L112">
            <v>1072.7300349999998</v>
          </cell>
          <cell r="M112">
            <v>1072.7300349999998</v>
          </cell>
          <cell r="N112">
            <v>34.212168220338981</v>
          </cell>
          <cell r="O112">
            <v>34.212168220338981</v>
          </cell>
          <cell r="P112">
            <v>222.44839999999999</v>
          </cell>
          <cell r="Q112">
            <v>222.44839999999999</v>
          </cell>
          <cell r="U112">
            <v>11.963999999999999</v>
          </cell>
          <cell r="V112">
            <v>11.963999999999999</v>
          </cell>
          <cell r="W112">
            <v>6.6550000000000002</v>
          </cell>
          <cell r="X112">
            <v>6.6550000000000002</v>
          </cell>
          <cell r="Y112">
            <v>90.366</v>
          </cell>
          <cell r="Z112">
            <v>90.366</v>
          </cell>
          <cell r="AA112">
            <v>108.985</v>
          </cell>
          <cell r="AB112">
            <v>108.985</v>
          </cell>
          <cell r="AD112">
            <v>8.5030000000000019</v>
          </cell>
          <cell r="AE112">
            <v>8.5030000000000019</v>
          </cell>
          <cell r="AF112">
            <v>21.600999999999999</v>
          </cell>
          <cell r="AG112">
            <v>21.600999999999999</v>
          </cell>
          <cell r="AH112">
            <v>87.900999999999996</v>
          </cell>
          <cell r="AI112">
            <v>87.900999999999996</v>
          </cell>
          <cell r="AM112">
            <v>8.1289999999999996</v>
          </cell>
          <cell r="AN112">
            <v>8.1289999999999996</v>
          </cell>
          <cell r="AO112">
            <v>9.0020000000000007</v>
          </cell>
          <cell r="AP112">
            <v>9.0020000000000007</v>
          </cell>
          <cell r="AQ112">
            <v>42.409399999999998</v>
          </cell>
          <cell r="AR112">
            <v>42.409399999999998</v>
          </cell>
        </row>
        <row r="113">
          <cell r="E113" t="str">
            <v>нет</v>
          </cell>
          <cell r="L113">
            <v>0</v>
          </cell>
          <cell r="M113">
            <v>0</v>
          </cell>
          <cell r="O113">
            <v>0</v>
          </cell>
          <cell r="Q113">
            <v>0</v>
          </cell>
          <cell r="V113">
            <v>0</v>
          </cell>
          <cell r="X113">
            <v>0</v>
          </cell>
          <cell r="Z113">
            <v>0</v>
          </cell>
          <cell r="AA113">
            <v>0</v>
          </cell>
          <cell r="AB113">
            <v>0</v>
          </cell>
          <cell r="AE113">
            <v>0</v>
          </cell>
          <cell r="AG113">
            <v>0</v>
          </cell>
          <cell r="AI113">
            <v>0</v>
          </cell>
          <cell r="AN113">
            <v>0</v>
          </cell>
          <cell r="AP113">
            <v>0</v>
          </cell>
          <cell r="AR113">
            <v>0</v>
          </cell>
        </row>
        <row r="114">
          <cell r="E114" t="str">
            <v>нет</v>
          </cell>
          <cell r="L114">
            <v>14.2</v>
          </cell>
          <cell r="M114">
            <v>14.2</v>
          </cell>
          <cell r="N114">
            <v>14.2</v>
          </cell>
          <cell r="O114">
            <v>14.2</v>
          </cell>
          <cell r="P114">
            <v>14.2</v>
          </cell>
          <cell r="Q114">
            <v>14.2</v>
          </cell>
          <cell r="U114">
            <v>14.2</v>
          </cell>
          <cell r="V114">
            <v>14.2</v>
          </cell>
          <cell r="W114">
            <v>14.2</v>
          </cell>
          <cell r="X114">
            <v>14.2</v>
          </cell>
          <cell r="Y114">
            <v>14.2</v>
          </cell>
          <cell r="Z114">
            <v>14.2</v>
          </cell>
          <cell r="AA114">
            <v>42.599999999999994</v>
          </cell>
          <cell r="AB114">
            <v>42.599999999999994</v>
          </cell>
          <cell r="AD114">
            <v>14.2</v>
          </cell>
          <cell r="AE114">
            <v>14.2</v>
          </cell>
          <cell r="AF114">
            <v>14.2</v>
          </cell>
          <cell r="AG114">
            <v>14.2</v>
          </cell>
          <cell r="AH114">
            <v>14.2</v>
          </cell>
          <cell r="AI114">
            <v>14.2</v>
          </cell>
          <cell r="AM114">
            <v>14.2</v>
          </cell>
          <cell r="AN114">
            <v>14.2</v>
          </cell>
          <cell r="AO114">
            <v>14.2</v>
          </cell>
          <cell r="AP114">
            <v>14.2</v>
          </cell>
          <cell r="AQ114">
            <v>14.2</v>
          </cell>
          <cell r="AR114">
            <v>14.2</v>
          </cell>
        </row>
        <row r="115">
          <cell r="E115">
            <v>0.18</v>
          </cell>
          <cell r="L115">
            <v>128.49019999999999</v>
          </cell>
          <cell r="M115">
            <v>128.49019999999999</v>
          </cell>
          <cell r="N115">
            <v>42.48</v>
          </cell>
          <cell r="O115">
            <v>42.48</v>
          </cell>
          <cell r="P115">
            <v>42.48</v>
          </cell>
          <cell r="Q115">
            <v>42.48</v>
          </cell>
          <cell r="U115">
            <v>42.48</v>
          </cell>
          <cell r="V115">
            <v>42.48</v>
          </cell>
          <cell r="W115">
            <v>67.366200000000006</v>
          </cell>
          <cell r="X115">
            <v>67.366200000000006</v>
          </cell>
          <cell r="Y115">
            <v>48.958199999999998</v>
          </cell>
          <cell r="Z115">
            <v>48.958199999999998</v>
          </cell>
          <cell r="AA115">
            <v>158.80440000000002</v>
          </cell>
          <cell r="AB115">
            <v>158.80440000000002</v>
          </cell>
          <cell r="AD115">
            <v>42.48</v>
          </cell>
          <cell r="AE115">
            <v>42.48</v>
          </cell>
          <cell r="AF115">
            <v>42.48</v>
          </cell>
          <cell r="AG115">
            <v>42.48</v>
          </cell>
          <cell r="AH115">
            <v>52.344799999999999</v>
          </cell>
          <cell r="AI115">
            <v>52.344799999999999</v>
          </cell>
          <cell r="AM115">
            <v>42.48</v>
          </cell>
          <cell r="AN115">
            <v>42.48</v>
          </cell>
          <cell r="AO115">
            <v>44.875399999999999</v>
          </cell>
          <cell r="AP115">
            <v>44.875399999999999</v>
          </cell>
          <cell r="AQ115">
            <v>42.48</v>
          </cell>
          <cell r="AR115">
            <v>42.48</v>
          </cell>
        </row>
        <row r="116">
          <cell r="E116">
            <v>0.18</v>
          </cell>
          <cell r="M116">
            <v>0</v>
          </cell>
          <cell r="O116">
            <v>0</v>
          </cell>
          <cell r="Q116">
            <v>0</v>
          </cell>
          <cell r="V116">
            <v>0</v>
          </cell>
          <cell r="X116">
            <v>0</v>
          </cell>
          <cell r="Z116">
            <v>0</v>
          </cell>
          <cell r="AA116">
            <v>0</v>
          </cell>
          <cell r="AB116">
            <v>0</v>
          </cell>
          <cell r="AE116">
            <v>0</v>
          </cell>
          <cell r="AG116">
            <v>0</v>
          </cell>
          <cell r="AI116">
            <v>0</v>
          </cell>
          <cell r="AN116">
            <v>0</v>
          </cell>
          <cell r="AP116">
            <v>0</v>
          </cell>
          <cell r="AR116">
            <v>0</v>
          </cell>
        </row>
        <row r="117">
          <cell r="E117" t="str">
            <v>нет</v>
          </cell>
          <cell r="L117">
            <v>0</v>
          </cell>
          <cell r="M117">
            <v>0</v>
          </cell>
          <cell r="N117">
            <v>0</v>
          </cell>
          <cell r="O117">
            <v>0</v>
          </cell>
          <cell r="P117">
            <v>1.5</v>
          </cell>
          <cell r="Q117">
            <v>1.5</v>
          </cell>
          <cell r="U117">
            <v>0</v>
          </cell>
          <cell r="V117">
            <v>0</v>
          </cell>
          <cell r="W117">
            <v>0</v>
          </cell>
          <cell r="X117">
            <v>0</v>
          </cell>
          <cell r="Y117">
            <v>1.5</v>
          </cell>
          <cell r="Z117">
            <v>1.5</v>
          </cell>
          <cell r="AA117">
            <v>1.5</v>
          </cell>
          <cell r="AB117">
            <v>1.5</v>
          </cell>
          <cell r="AD117">
            <v>0</v>
          </cell>
          <cell r="AE117">
            <v>0</v>
          </cell>
          <cell r="AF117">
            <v>0</v>
          </cell>
          <cell r="AG117">
            <v>0</v>
          </cell>
          <cell r="AH117">
            <v>1.5</v>
          </cell>
          <cell r="AI117">
            <v>1.5</v>
          </cell>
          <cell r="AM117">
            <v>0</v>
          </cell>
          <cell r="AN117">
            <v>0</v>
          </cell>
          <cell r="AO117">
            <v>0</v>
          </cell>
          <cell r="AP117">
            <v>0</v>
          </cell>
          <cell r="AQ117">
            <v>1.5</v>
          </cell>
          <cell r="AR117">
            <v>1.5</v>
          </cell>
        </row>
        <row r="118">
          <cell r="E118">
            <v>0.18</v>
          </cell>
          <cell r="L118">
            <v>51.919999999999995</v>
          </cell>
          <cell r="M118">
            <v>51.919999999999995</v>
          </cell>
          <cell r="N118">
            <v>51.919999999999995</v>
          </cell>
          <cell r="O118">
            <v>51.919999999999995</v>
          </cell>
          <cell r="P118">
            <v>51.919999999999995</v>
          </cell>
          <cell r="Q118">
            <v>51.919999999999995</v>
          </cell>
          <cell r="U118">
            <v>51.919999999999995</v>
          </cell>
          <cell r="V118">
            <v>51.919999999999995</v>
          </cell>
          <cell r="W118">
            <v>51.919999999999995</v>
          </cell>
          <cell r="X118">
            <v>51.919999999999995</v>
          </cell>
          <cell r="Y118">
            <v>51.919999999999995</v>
          </cell>
          <cell r="Z118">
            <v>51.919999999999995</v>
          </cell>
          <cell r="AA118">
            <v>155.76</v>
          </cell>
          <cell r="AB118">
            <v>155.76</v>
          </cell>
          <cell r="AD118">
            <v>51.919999999999995</v>
          </cell>
          <cell r="AE118">
            <v>51.919999999999995</v>
          </cell>
          <cell r="AF118">
            <v>51.919999999999995</v>
          </cell>
          <cell r="AG118">
            <v>51.919999999999995</v>
          </cell>
          <cell r="AH118">
            <v>51.919999999999995</v>
          </cell>
          <cell r="AI118">
            <v>51.919999999999995</v>
          </cell>
          <cell r="AM118">
            <v>51.919999999999995</v>
          </cell>
          <cell r="AN118">
            <v>51.919999999999995</v>
          </cell>
          <cell r="AO118">
            <v>51.919999999999995</v>
          </cell>
          <cell r="AP118">
            <v>51.919999999999995</v>
          </cell>
          <cell r="AQ118">
            <v>51.919999999999995</v>
          </cell>
          <cell r="AR118">
            <v>51.919999999999995</v>
          </cell>
        </row>
        <row r="119">
          <cell r="E119">
            <v>0.18</v>
          </cell>
          <cell r="L119">
            <v>7.08</v>
          </cell>
          <cell r="M119">
            <v>7.08</v>
          </cell>
          <cell r="N119">
            <v>7.08</v>
          </cell>
          <cell r="O119">
            <v>7.08</v>
          </cell>
          <cell r="P119">
            <v>7.08</v>
          </cell>
          <cell r="Q119">
            <v>7.08</v>
          </cell>
          <cell r="U119">
            <v>7.08</v>
          </cell>
          <cell r="V119">
            <v>7.08</v>
          </cell>
          <cell r="W119">
            <v>7.08</v>
          </cell>
          <cell r="X119">
            <v>7.08</v>
          </cell>
          <cell r="Y119">
            <v>7.08</v>
          </cell>
          <cell r="Z119">
            <v>7.08</v>
          </cell>
          <cell r="AA119">
            <v>21.240000000000002</v>
          </cell>
          <cell r="AB119">
            <v>21.240000000000002</v>
          </cell>
          <cell r="AD119">
            <v>7.08</v>
          </cell>
          <cell r="AE119">
            <v>7.08</v>
          </cell>
          <cell r="AF119">
            <v>7.08</v>
          </cell>
          <cell r="AG119">
            <v>7.08</v>
          </cell>
          <cell r="AH119">
            <v>7.08</v>
          </cell>
          <cell r="AI119">
            <v>7.08</v>
          </cell>
          <cell r="AM119">
            <v>7.08</v>
          </cell>
          <cell r="AN119">
            <v>7.08</v>
          </cell>
          <cell r="AO119">
            <v>7.08</v>
          </cell>
          <cell r="AP119">
            <v>7.08</v>
          </cell>
          <cell r="AQ119">
            <v>7.08</v>
          </cell>
          <cell r="AR119">
            <v>7.08</v>
          </cell>
        </row>
        <row r="120">
          <cell r="E120">
            <v>0.18</v>
          </cell>
          <cell r="L120">
            <v>0.22419999999999998</v>
          </cell>
          <cell r="M120">
            <v>0.22419999999999998</v>
          </cell>
          <cell r="N120">
            <v>0.22419999999999998</v>
          </cell>
          <cell r="O120">
            <v>0.22419999999999998</v>
          </cell>
          <cell r="P120">
            <v>0.22419999999999998</v>
          </cell>
          <cell r="Q120">
            <v>0.22419999999999998</v>
          </cell>
          <cell r="U120">
            <v>0.22419999999999998</v>
          </cell>
          <cell r="V120">
            <v>0.22419999999999998</v>
          </cell>
          <cell r="W120">
            <v>0.22419999999999998</v>
          </cell>
          <cell r="X120">
            <v>0.22419999999999998</v>
          </cell>
          <cell r="Y120">
            <v>3.4573999999999998</v>
          </cell>
          <cell r="Z120">
            <v>3.4573999999999998</v>
          </cell>
          <cell r="AA120">
            <v>3.9057999999999997</v>
          </cell>
          <cell r="AB120">
            <v>3.9057999999999997</v>
          </cell>
          <cell r="AD120">
            <v>0.22419999999999998</v>
          </cell>
          <cell r="AE120">
            <v>0.22419999999999998</v>
          </cell>
          <cell r="AF120">
            <v>0.22419999999999998</v>
          </cell>
          <cell r="AG120">
            <v>0.22419999999999998</v>
          </cell>
          <cell r="AH120">
            <v>0.22419999999999998</v>
          </cell>
          <cell r="AI120">
            <v>0.22419999999999998</v>
          </cell>
          <cell r="AM120">
            <v>0.22419999999999998</v>
          </cell>
          <cell r="AN120">
            <v>0.22419999999999998</v>
          </cell>
          <cell r="AO120">
            <v>0.22419999999999998</v>
          </cell>
          <cell r="AP120">
            <v>0.22419999999999998</v>
          </cell>
          <cell r="AQ120">
            <v>3.4573999999999998</v>
          </cell>
          <cell r="AR120">
            <v>3.4573999999999998</v>
          </cell>
        </row>
        <row r="121">
          <cell r="E121">
            <v>0.18</v>
          </cell>
          <cell r="L121">
            <v>67.366200000000006</v>
          </cell>
          <cell r="M121">
            <v>67.366200000000006</v>
          </cell>
          <cell r="N121">
            <v>67.366200000000006</v>
          </cell>
          <cell r="O121">
            <v>67.366200000000006</v>
          </cell>
          <cell r="P121">
            <v>67.366200000000006</v>
          </cell>
          <cell r="Q121">
            <v>67.366200000000006</v>
          </cell>
          <cell r="U121">
            <v>67.366200000000006</v>
          </cell>
          <cell r="V121">
            <v>67.366200000000006</v>
          </cell>
          <cell r="W121">
            <v>58.669599999999996</v>
          </cell>
          <cell r="X121">
            <v>58.669599999999996</v>
          </cell>
          <cell r="Y121">
            <v>58.669599999999996</v>
          </cell>
          <cell r="Z121">
            <v>58.669599999999996</v>
          </cell>
          <cell r="AA121">
            <v>184.7054</v>
          </cell>
          <cell r="AB121">
            <v>184.7054</v>
          </cell>
          <cell r="AD121">
            <v>58.669599999999996</v>
          </cell>
          <cell r="AE121">
            <v>58.669599999999996</v>
          </cell>
          <cell r="AF121">
            <v>58.669599999999996</v>
          </cell>
          <cell r="AG121">
            <v>58.669599999999996</v>
          </cell>
          <cell r="AH121">
            <v>58.669599999999996</v>
          </cell>
          <cell r="AI121">
            <v>58.669599999999996</v>
          </cell>
          <cell r="AM121">
            <v>67.366200000000006</v>
          </cell>
          <cell r="AN121">
            <v>67.366200000000006</v>
          </cell>
          <cell r="AO121">
            <v>67.366200000000006</v>
          </cell>
          <cell r="AP121">
            <v>67.366200000000006</v>
          </cell>
          <cell r="AQ121">
            <v>67.366200000000006</v>
          </cell>
          <cell r="AR121">
            <v>67.366200000000006</v>
          </cell>
        </row>
        <row r="122">
          <cell r="E122" t="str">
            <v>нет</v>
          </cell>
          <cell r="M122">
            <v>0</v>
          </cell>
          <cell r="O122">
            <v>0</v>
          </cell>
          <cell r="Q122">
            <v>0</v>
          </cell>
          <cell r="V122">
            <v>0</v>
          </cell>
          <cell r="X122">
            <v>0</v>
          </cell>
          <cell r="Z122">
            <v>0</v>
          </cell>
          <cell r="AA122">
            <v>0</v>
          </cell>
          <cell r="AB122">
            <v>0</v>
          </cell>
          <cell r="AE122">
            <v>0</v>
          </cell>
          <cell r="AG122">
            <v>0</v>
          </cell>
          <cell r="AI122">
            <v>0</v>
          </cell>
          <cell r="AN122">
            <v>0</v>
          </cell>
          <cell r="AP122">
            <v>0</v>
          </cell>
          <cell r="AR122">
            <v>0</v>
          </cell>
        </row>
        <row r="123">
          <cell r="E123" t="str">
            <v>нет</v>
          </cell>
          <cell r="L123">
            <v>0</v>
          </cell>
          <cell r="M123">
            <v>0</v>
          </cell>
          <cell r="N123">
            <v>0</v>
          </cell>
          <cell r="O123">
            <v>0</v>
          </cell>
          <cell r="P123">
            <v>310.98</v>
          </cell>
          <cell r="Q123">
            <v>310.98</v>
          </cell>
          <cell r="U123">
            <v>0</v>
          </cell>
          <cell r="V123">
            <v>0</v>
          </cell>
          <cell r="W123">
            <v>0</v>
          </cell>
          <cell r="X123">
            <v>0</v>
          </cell>
          <cell r="Y123">
            <v>0</v>
          </cell>
          <cell r="Z123">
            <v>0</v>
          </cell>
          <cell r="AA123">
            <v>0</v>
          </cell>
          <cell r="AB123">
            <v>0</v>
          </cell>
          <cell r="AD123">
            <v>0</v>
          </cell>
          <cell r="AE123">
            <v>0</v>
          </cell>
          <cell r="AF123">
            <v>0</v>
          </cell>
          <cell r="AG123">
            <v>0</v>
          </cell>
          <cell r="AH123">
            <v>0</v>
          </cell>
          <cell r="AI123">
            <v>0</v>
          </cell>
          <cell r="AM123">
            <v>0</v>
          </cell>
          <cell r="AN123">
            <v>0</v>
          </cell>
          <cell r="AO123">
            <v>0</v>
          </cell>
          <cell r="AP123">
            <v>0</v>
          </cell>
          <cell r="AQ123">
            <v>0</v>
          </cell>
          <cell r="AR123">
            <v>0</v>
          </cell>
        </row>
        <row r="124">
          <cell r="E124" t="str">
            <v>нет</v>
          </cell>
          <cell r="L124">
            <v>7</v>
          </cell>
          <cell r="M124">
            <v>7</v>
          </cell>
          <cell r="N124">
            <v>5</v>
          </cell>
          <cell r="O124">
            <v>5</v>
          </cell>
          <cell r="P124">
            <v>5</v>
          </cell>
          <cell r="Q124">
            <v>5</v>
          </cell>
          <cell r="U124">
            <v>7</v>
          </cell>
          <cell r="V124">
            <v>7</v>
          </cell>
          <cell r="W124">
            <v>5</v>
          </cell>
          <cell r="X124">
            <v>5</v>
          </cell>
          <cell r="Y124">
            <v>5</v>
          </cell>
          <cell r="Z124">
            <v>5</v>
          </cell>
          <cell r="AA124">
            <v>17</v>
          </cell>
          <cell r="AB124">
            <v>17</v>
          </cell>
          <cell r="AD124">
            <v>7</v>
          </cell>
          <cell r="AE124">
            <v>7</v>
          </cell>
          <cell r="AF124">
            <v>5</v>
          </cell>
          <cell r="AG124">
            <v>5</v>
          </cell>
          <cell r="AH124">
            <v>5</v>
          </cell>
          <cell r="AI124">
            <v>5</v>
          </cell>
          <cell r="AM124">
            <v>7</v>
          </cell>
          <cell r="AN124">
            <v>7</v>
          </cell>
          <cell r="AO124">
            <v>5</v>
          </cell>
          <cell r="AP124">
            <v>5</v>
          </cell>
          <cell r="AQ124">
            <v>5</v>
          </cell>
          <cell r="AR124">
            <v>5</v>
          </cell>
        </row>
        <row r="125">
          <cell r="E125">
            <v>0.18</v>
          </cell>
          <cell r="M125">
            <v>0</v>
          </cell>
          <cell r="O125">
            <v>0</v>
          </cell>
          <cell r="Q125">
            <v>0</v>
          </cell>
          <cell r="V125">
            <v>0</v>
          </cell>
          <cell r="X125">
            <v>0</v>
          </cell>
          <cell r="Z125">
            <v>0</v>
          </cell>
          <cell r="AA125">
            <v>0</v>
          </cell>
          <cell r="AB125">
            <v>0</v>
          </cell>
          <cell r="AE125">
            <v>0</v>
          </cell>
          <cell r="AG125">
            <v>0</v>
          </cell>
          <cell r="AI125">
            <v>0</v>
          </cell>
          <cell r="AN125">
            <v>0</v>
          </cell>
          <cell r="AP125">
            <v>0</v>
          </cell>
          <cell r="AR125">
            <v>0</v>
          </cell>
        </row>
        <row r="126">
          <cell r="E126">
            <v>0.18</v>
          </cell>
          <cell r="L126">
            <v>21.464200000000002</v>
          </cell>
          <cell r="M126">
            <v>21.464200000000002</v>
          </cell>
          <cell r="N126">
            <v>20.685400000000001</v>
          </cell>
          <cell r="O126">
            <v>20.685400000000001</v>
          </cell>
          <cell r="P126">
            <v>21.747399999999999</v>
          </cell>
          <cell r="Q126">
            <v>21.747399999999999</v>
          </cell>
          <cell r="U126">
            <v>173.62519999999998</v>
          </cell>
          <cell r="V126">
            <v>173.62519999999998</v>
          </cell>
          <cell r="W126">
            <v>65.430999999999997</v>
          </cell>
          <cell r="X126">
            <v>65.430999999999997</v>
          </cell>
          <cell r="Y126">
            <v>766.5634</v>
          </cell>
          <cell r="Z126">
            <v>766.5634</v>
          </cell>
          <cell r="AA126">
            <v>1005.6196</v>
          </cell>
          <cell r="AB126">
            <v>1005.6196</v>
          </cell>
          <cell r="AD126">
            <v>94.942799999999991</v>
          </cell>
          <cell r="AE126">
            <v>94.942799999999991</v>
          </cell>
          <cell r="AF126">
            <v>99.827999999999989</v>
          </cell>
          <cell r="AG126">
            <v>99.827999999999989</v>
          </cell>
          <cell r="AH126">
            <v>94.978199999999987</v>
          </cell>
          <cell r="AI126">
            <v>94.978199999999987</v>
          </cell>
          <cell r="AM126">
            <v>49.8078</v>
          </cell>
          <cell r="AN126">
            <v>49.8078</v>
          </cell>
          <cell r="AO126">
            <v>37.464999999999996</v>
          </cell>
          <cell r="AP126">
            <v>37.464999999999996</v>
          </cell>
          <cell r="AQ126">
            <v>44.143799999999992</v>
          </cell>
          <cell r="AR126">
            <v>44.143799999999992</v>
          </cell>
        </row>
        <row r="127">
          <cell r="E127">
            <v>0.18</v>
          </cell>
          <cell r="M127">
            <v>0</v>
          </cell>
          <cell r="O127">
            <v>0</v>
          </cell>
          <cell r="Q127">
            <v>0</v>
          </cell>
          <cell r="V127">
            <v>0</v>
          </cell>
          <cell r="X127">
            <v>0</v>
          </cell>
          <cell r="Z127">
            <v>0</v>
          </cell>
          <cell r="AA127">
            <v>0</v>
          </cell>
          <cell r="AB127">
            <v>0</v>
          </cell>
          <cell r="AE127">
            <v>0</v>
          </cell>
          <cell r="AG127">
            <v>0</v>
          </cell>
          <cell r="AI127">
            <v>0</v>
          </cell>
          <cell r="AN127">
            <v>0</v>
          </cell>
          <cell r="AP127">
            <v>0</v>
          </cell>
          <cell r="AR127">
            <v>0</v>
          </cell>
        </row>
        <row r="128">
          <cell r="E128">
            <v>0.18</v>
          </cell>
          <cell r="L128">
            <v>98.53</v>
          </cell>
          <cell r="M128">
            <v>98.53</v>
          </cell>
          <cell r="N128">
            <v>288.53359999999998</v>
          </cell>
          <cell r="O128">
            <v>288.53359999999998</v>
          </cell>
          <cell r="P128">
            <v>246.91499999999999</v>
          </cell>
          <cell r="Q128">
            <v>246.91499999999999</v>
          </cell>
          <cell r="U128">
            <v>173.77859999999998</v>
          </cell>
          <cell r="V128">
            <v>173.77859999999998</v>
          </cell>
          <cell r="W128">
            <v>85.325800000000001</v>
          </cell>
          <cell r="X128">
            <v>85.325800000000001</v>
          </cell>
          <cell r="Y128">
            <v>98.647999999999996</v>
          </cell>
          <cell r="Z128">
            <v>98.647999999999996</v>
          </cell>
          <cell r="AA128">
            <v>357.75239999999997</v>
          </cell>
          <cell r="AB128">
            <v>357.75239999999997</v>
          </cell>
          <cell r="AD128">
            <v>107.74579999999999</v>
          </cell>
          <cell r="AE128">
            <v>107.74579999999999</v>
          </cell>
          <cell r="AF128">
            <v>85.325799999999987</v>
          </cell>
          <cell r="AG128">
            <v>85.325799999999987</v>
          </cell>
          <cell r="AH128">
            <v>98.647999999999996</v>
          </cell>
          <cell r="AI128">
            <v>98.647999999999996</v>
          </cell>
          <cell r="AM128">
            <v>90.045799999999986</v>
          </cell>
          <cell r="AN128">
            <v>90.045799999999986</v>
          </cell>
          <cell r="AO128">
            <v>85.325799999999987</v>
          </cell>
          <cell r="AP128">
            <v>85.325799999999987</v>
          </cell>
          <cell r="AQ128">
            <v>153.7304</v>
          </cell>
          <cell r="AR128">
            <v>153.7304</v>
          </cell>
        </row>
        <row r="129">
          <cell r="E129" t="str">
            <v>нет</v>
          </cell>
          <cell r="L129">
            <v>6.18</v>
          </cell>
          <cell r="M129">
            <v>6.18</v>
          </cell>
          <cell r="N129">
            <v>8.16</v>
          </cell>
          <cell r="O129">
            <v>8.16</v>
          </cell>
          <cell r="P129">
            <v>10.119999999999999</v>
          </cell>
          <cell r="Q129">
            <v>10.119999999999999</v>
          </cell>
          <cell r="U129">
            <v>15.4</v>
          </cell>
          <cell r="V129">
            <v>15.4</v>
          </cell>
          <cell r="W129">
            <v>12.42</v>
          </cell>
          <cell r="X129">
            <v>12.42</v>
          </cell>
          <cell r="Y129">
            <v>11.1</v>
          </cell>
          <cell r="Z129">
            <v>11.1</v>
          </cell>
          <cell r="AA129">
            <v>38.92</v>
          </cell>
          <cell r="AB129">
            <v>38.92</v>
          </cell>
          <cell r="AD129">
            <v>13.44</v>
          </cell>
          <cell r="AE129">
            <v>13.44</v>
          </cell>
          <cell r="AF129">
            <v>14.01</v>
          </cell>
          <cell r="AG129">
            <v>14.01</v>
          </cell>
          <cell r="AH129">
            <v>9.83</v>
          </cell>
          <cell r="AI129">
            <v>9.83</v>
          </cell>
          <cell r="AM129">
            <v>15.89</v>
          </cell>
          <cell r="AN129">
            <v>15.89</v>
          </cell>
          <cell r="AO129">
            <v>7.57</v>
          </cell>
          <cell r="AP129">
            <v>7.57</v>
          </cell>
          <cell r="AQ129">
            <v>2.39</v>
          </cell>
          <cell r="AR129">
            <v>2.39</v>
          </cell>
        </row>
        <row r="130">
          <cell r="E130" t="str">
            <v>нет</v>
          </cell>
          <cell r="L130">
            <v>15</v>
          </cell>
          <cell r="M130">
            <v>15</v>
          </cell>
          <cell r="N130">
            <v>15</v>
          </cell>
          <cell r="O130">
            <v>15</v>
          </cell>
          <cell r="P130">
            <v>15</v>
          </cell>
          <cell r="Q130">
            <v>15</v>
          </cell>
          <cell r="U130">
            <v>15</v>
          </cell>
          <cell r="V130">
            <v>15</v>
          </cell>
          <cell r="W130">
            <v>15</v>
          </cell>
          <cell r="X130">
            <v>15</v>
          </cell>
          <cell r="Y130">
            <v>15</v>
          </cell>
          <cell r="Z130">
            <v>15</v>
          </cell>
          <cell r="AA130">
            <v>45</v>
          </cell>
          <cell r="AB130">
            <v>45</v>
          </cell>
          <cell r="AD130">
            <v>15</v>
          </cell>
          <cell r="AE130">
            <v>15</v>
          </cell>
          <cell r="AF130">
            <v>15</v>
          </cell>
          <cell r="AG130">
            <v>15</v>
          </cell>
          <cell r="AH130">
            <v>15</v>
          </cell>
          <cell r="AI130">
            <v>15</v>
          </cell>
          <cell r="AM130">
            <v>15</v>
          </cell>
          <cell r="AN130">
            <v>15</v>
          </cell>
          <cell r="AO130">
            <v>15</v>
          </cell>
          <cell r="AP130">
            <v>15</v>
          </cell>
          <cell r="AQ130">
            <v>75</v>
          </cell>
          <cell r="AR130">
            <v>75</v>
          </cell>
        </row>
        <row r="131">
          <cell r="E131">
            <v>0.18</v>
          </cell>
          <cell r="M131">
            <v>0</v>
          </cell>
          <cell r="O131">
            <v>0</v>
          </cell>
          <cell r="Q131">
            <v>0</v>
          </cell>
          <cell r="V131">
            <v>0</v>
          </cell>
          <cell r="X131">
            <v>0</v>
          </cell>
          <cell r="Z131">
            <v>0</v>
          </cell>
          <cell r="AA131">
            <v>0</v>
          </cell>
          <cell r="AB131">
            <v>0</v>
          </cell>
          <cell r="AE131">
            <v>0</v>
          </cell>
          <cell r="AG131">
            <v>0</v>
          </cell>
          <cell r="AI131">
            <v>0</v>
          </cell>
          <cell r="AN131">
            <v>0</v>
          </cell>
          <cell r="AP131">
            <v>0</v>
          </cell>
          <cell r="AR131">
            <v>0</v>
          </cell>
        </row>
        <row r="132">
          <cell r="E132">
            <v>0.18</v>
          </cell>
          <cell r="M132">
            <v>0</v>
          </cell>
          <cell r="O132">
            <v>0</v>
          </cell>
          <cell r="Q132">
            <v>0</v>
          </cell>
          <cell r="V132">
            <v>0</v>
          </cell>
          <cell r="X132">
            <v>0</v>
          </cell>
          <cell r="Z132">
            <v>0</v>
          </cell>
          <cell r="AA132">
            <v>0</v>
          </cell>
          <cell r="AB132">
            <v>0</v>
          </cell>
          <cell r="AE132">
            <v>0</v>
          </cell>
          <cell r="AG132">
            <v>0</v>
          </cell>
          <cell r="AI132">
            <v>0</v>
          </cell>
          <cell r="AN132">
            <v>0</v>
          </cell>
          <cell r="AP132">
            <v>0</v>
          </cell>
          <cell r="AR132">
            <v>0</v>
          </cell>
        </row>
        <row r="133">
          <cell r="E133" t="str">
            <v>нет</v>
          </cell>
          <cell r="M133">
            <v>0</v>
          </cell>
          <cell r="O133">
            <v>0</v>
          </cell>
          <cell r="Q133">
            <v>0</v>
          </cell>
          <cell r="V133">
            <v>0</v>
          </cell>
          <cell r="X133">
            <v>0</v>
          </cell>
          <cell r="Z133">
            <v>0</v>
          </cell>
          <cell r="AA133">
            <v>0</v>
          </cell>
          <cell r="AB133">
            <v>0</v>
          </cell>
          <cell r="AE133">
            <v>0</v>
          </cell>
          <cell r="AG133">
            <v>0</v>
          </cell>
          <cell r="AI133">
            <v>0</v>
          </cell>
          <cell r="AN133">
            <v>0</v>
          </cell>
          <cell r="AP133">
            <v>0</v>
          </cell>
          <cell r="AR133">
            <v>0</v>
          </cell>
        </row>
        <row r="134">
          <cell r="E134" t="str">
            <v>нет</v>
          </cell>
          <cell r="L134">
            <v>20</v>
          </cell>
          <cell r="M134">
            <v>20</v>
          </cell>
          <cell r="N134">
            <v>20</v>
          </cell>
          <cell r="O134">
            <v>20</v>
          </cell>
          <cell r="P134">
            <v>20</v>
          </cell>
          <cell r="Q134">
            <v>20</v>
          </cell>
          <cell r="U134">
            <v>20</v>
          </cell>
          <cell r="V134">
            <v>20</v>
          </cell>
          <cell r="W134">
            <v>20</v>
          </cell>
          <cell r="X134">
            <v>20</v>
          </cell>
          <cell r="Y134">
            <v>20</v>
          </cell>
          <cell r="Z134">
            <v>20</v>
          </cell>
          <cell r="AA134">
            <v>60</v>
          </cell>
          <cell r="AB134">
            <v>60</v>
          </cell>
          <cell r="AD134">
            <v>20</v>
          </cell>
          <cell r="AE134">
            <v>20</v>
          </cell>
          <cell r="AF134">
            <v>20</v>
          </cell>
          <cell r="AG134">
            <v>20</v>
          </cell>
          <cell r="AH134">
            <v>20</v>
          </cell>
          <cell r="AI134">
            <v>20</v>
          </cell>
          <cell r="AM134">
            <v>20</v>
          </cell>
          <cell r="AN134">
            <v>20</v>
          </cell>
          <cell r="AO134">
            <v>20</v>
          </cell>
          <cell r="AP134">
            <v>20</v>
          </cell>
          <cell r="AQ134">
            <v>20</v>
          </cell>
          <cell r="AR134">
            <v>20</v>
          </cell>
        </row>
        <row r="135">
          <cell r="E135" t="str">
            <v>нет</v>
          </cell>
          <cell r="M135">
            <v>0</v>
          </cell>
          <cell r="O135">
            <v>0</v>
          </cell>
          <cell r="Q135">
            <v>0</v>
          </cell>
          <cell r="V135">
            <v>0</v>
          </cell>
          <cell r="X135">
            <v>0</v>
          </cell>
          <cell r="Z135">
            <v>0</v>
          </cell>
          <cell r="AA135">
            <v>0</v>
          </cell>
          <cell r="AB135">
            <v>0</v>
          </cell>
          <cell r="AE135">
            <v>0</v>
          </cell>
          <cell r="AG135">
            <v>0</v>
          </cell>
          <cell r="AI135">
            <v>0</v>
          </cell>
          <cell r="AN135">
            <v>0</v>
          </cell>
          <cell r="AP135">
            <v>0</v>
          </cell>
          <cell r="AQ135">
            <v>57.6</v>
          </cell>
          <cell r="AR135">
            <v>57.6</v>
          </cell>
        </row>
        <row r="136">
          <cell r="E136" t="str">
            <v>нет</v>
          </cell>
          <cell r="M136">
            <v>0</v>
          </cell>
          <cell r="O136">
            <v>0</v>
          </cell>
          <cell r="Q136">
            <v>0</v>
          </cell>
          <cell r="V136">
            <v>0</v>
          </cell>
          <cell r="X136">
            <v>0</v>
          </cell>
          <cell r="Z136">
            <v>0</v>
          </cell>
          <cell r="AA136">
            <v>0</v>
          </cell>
          <cell r="AB136">
            <v>0</v>
          </cell>
          <cell r="AE136">
            <v>0</v>
          </cell>
          <cell r="AG136">
            <v>0</v>
          </cell>
          <cell r="AI136">
            <v>0</v>
          </cell>
          <cell r="AN136">
            <v>0</v>
          </cell>
          <cell r="AP136">
            <v>0</v>
          </cell>
          <cell r="AR136">
            <v>0</v>
          </cell>
        </row>
        <row r="137">
          <cell r="E137" t="str">
            <v>нет</v>
          </cell>
          <cell r="M137">
            <v>3000</v>
          </cell>
          <cell r="N137">
            <v>0</v>
          </cell>
          <cell r="O137">
            <v>3000</v>
          </cell>
          <cell r="P137">
            <v>0</v>
          </cell>
          <cell r="Q137">
            <v>3000</v>
          </cell>
          <cell r="W137">
            <v>0</v>
          </cell>
          <cell r="Y137">
            <v>0</v>
          </cell>
          <cell r="AA137">
            <v>0</v>
          </cell>
          <cell r="AB137">
            <v>0</v>
          </cell>
          <cell r="AF137">
            <v>0</v>
          </cell>
          <cell r="AN137">
            <v>3000</v>
          </cell>
          <cell r="AO137">
            <v>0</v>
          </cell>
          <cell r="AP137">
            <v>3000</v>
          </cell>
          <cell r="AQ137">
            <v>0</v>
          </cell>
          <cell r="AR137">
            <v>3000</v>
          </cell>
        </row>
        <row r="138">
          <cell r="L138">
            <v>4.4603999999999999</v>
          </cell>
          <cell r="M138">
            <v>4.4603999999999999</v>
          </cell>
          <cell r="N138">
            <v>4.4603999999999999</v>
          </cell>
          <cell r="O138">
            <v>4.4603999999999999</v>
          </cell>
          <cell r="P138">
            <v>4.4603999999999999</v>
          </cell>
          <cell r="Q138">
            <v>4.4603999999999999</v>
          </cell>
          <cell r="U138">
            <v>4.0827999999999998</v>
          </cell>
          <cell r="V138">
            <v>4.0827999999999998</v>
          </cell>
          <cell r="W138">
            <v>100.08759999999999</v>
          </cell>
          <cell r="X138">
            <v>100.08759999999999</v>
          </cell>
          <cell r="Y138">
            <v>4.0827999999999998</v>
          </cell>
          <cell r="Z138">
            <v>4.0827999999999998</v>
          </cell>
          <cell r="AA138">
            <v>108.25320000000001</v>
          </cell>
          <cell r="AB138">
            <v>108.25320000000001</v>
          </cell>
          <cell r="AD138">
            <v>4.0827999999999998</v>
          </cell>
          <cell r="AE138">
            <v>4.0827999999999998</v>
          </cell>
          <cell r="AF138">
            <v>4.0827999999999998</v>
          </cell>
          <cell r="AG138">
            <v>4.0827999999999998</v>
          </cell>
          <cell r="AH138">
            <v>4.0827999999999998</v>
          </cell>
          <cell r="AI138">
            <v>4.0827999999999998</v>
          </cell>
          <cell r="AM138">
            <v>4.4603999999999999</v>
          </cell>
          <cell r="AN138">
            <v>4.4603999999999999</v>
          </cell>
          <cell r="AO138">
            <v>4.4603999999999999</v>
          </cell>
          <cell r="AP138">
            <v>4.4603999999999999</v>
          </cell>
          <cell r="AQ138">
            <v>4.4603999999999999</v>
          </cell>
          <cell r="AR138">
            <v>4.4603999999999999</v>
          </cell>
        </row>
        <row r="139">
          <cell r="E139">
            <v>0.18</v>
          </cell>
          <cell r="L139">
            <v>4.4603999999999999</v>
          </cell>
          <cell r="M139">
            <v>4.4603999999999999</v>
          </cell>
          <cell r="N139">
            <v>4.4603999999999999</v>
          </cell>
          <cell r="O139">
            <v>4.4603999999999999</v>
          </cell>
          <cell r="P139">
            <v>4.4603999999999999</v>
          </cell>
          <cell r="Q139">
            <v>4.4603999999999999</v>
          </cell>
          <cell r="U139">
            <v>4.0827999999999998</v>
          </cell>
          <cell r="V139">
            <v>4.0827999999999998</v>
          </cell>
          <cell r="W139">
            <v>100.08759999999999</v>
          </cell>
          <cell r="X139">
            <v>100.08759999999999</v>
          </cell>
          <cell r="Y139">
            <v>4.0827999999999998</v>
          </cell>
          <cell r="Z139">
            <v>4.0827999999999998</v>
          </cell>
          <cell r="AA139">
            <v>108.25320000000001</v>
          </cell>
          <cell r="AB139">
            <v>108.25320000000001</v>
          </cell>
          <cell r="AD139">
            <v>4.0827999999999998</v>
          </cell>
          <cell r="AE139">
            <v>4.0827999999999998</v>
          </cell>
          <cell r="AF139">
            <v>4.0827999999999998</v>
          </cell>
          <cell r="AG139">
            <v>4.0827999999999998</v>
          </cell>
          <cell r="AH139">
            <v>4.0827999999999998</v>
          </cell>
          <cell r="AI139">
            <v>4.0827999999999998</v>
          </cell>
          <cell r="AM139">
            <v>4.4603999999999999</v>
          </cell>
          <cell r="AN139">
            <v>4.4603999999999999</v>
          </cell>
          <cell r="AO139">
            <v>4.4603999999999999</v>
          </cell>
          <cell r="AP139">
            <v>4.4603999999999999</v>
          </cell>
          <cell r="AQ139">
            <v>4.4603999999999999</v>
          </cell>
          <cell r="AR139">
            <v>4.4603999999999999</v>
          </cell>
        </row>
        <row r="140">
          <cell r="AA140">
            <v>0</v>
          </cell>
          <cell r="AB140">
            <v>0</v>
          </cell>
        </row>
        <row r="141">
          <cell r="AA141">
            <v>0</v>
          </cell>
          <cell r="AB141">
            <v>0</v>
          </cell>
        </row>
        <row r="142">
          <cell r="AA142">
            <v>0</v>
          </cell>
          <cell r="AB142">
            <v>0</v>
          </cell>
        </row>
        <row r="143">
          <cell r="L143">
            <v>22265.02697988</v>
          </cell>
          <cell r="M143">
            <v>13828.910348445672</v>
          </cell>
          <cell r="N143">
            <v>18245.756126199674</v>
          </cell>
          <cell r="O143">
            <v>9432.3293581034231</v>
          </cell>
          <cell r="P143">
            <v>12126.97492434</v>
          </cell>
          <cell r="Q143">
            <v>4590.3303508408135</v>
          </cell>
          <cell r="U143">
            <v>-1301.657251718847</v>
          </cell>
          <cell r="V143">
            <v>3882.7833360140212</v>
          </cell>
          <cell r="W143">
            <v>-12002.984433924188</v>
          </cell>
          <cell r="X143">
            <v>5010.7928630206152</v>
          </cell>
          <cell r="Y143">
            <v>-13625.56804881785</v>
          </cell>
          <cell r="Z143">
            <v>-4357.8172143419142</v>
          </cell>
          <cell r="AA143">
            <v>-26930.219734460916</v>
          </cell>
          <cell r="AB143">
            <v>4920.1789846926986</v>
          </cell>
          <cell r="AD143">
            <v>-14126.418938420427</v>
          </cell>
          <cell r="AE143">
            <v>-3221.2163619907078</v>
          </cell>
          <cell r="AF143">
            <v>-13425.922796450635</v>
          </cell>
          <cell r="AG143">
            <v>801.84336296526089</v>
          </cell>
          <cell r="AH143">
            <v>-11790.044492838826</v>
          </cell>
          <cell r="AI143">
            <v>-293.38879351522701</v>
          </cell>
          <cell r="AM143">
            <v>-11352.2408333155</v>
          </cell>
          <cell r="AN143">
            <v>61.675842720065702</v>
          </cell>
          <cell r="AO143">
            <v>11130.516691402503</v>
          </cell>
          <cell r="AP143">
            <v>-3511.3128913191103</v>
          </cell>
          <cell r="AQ143">
            <v>16518.529813942034</v>
          </cell>
          <cell r="AR143">
            <v>-4810.312498514264</v>
          </cell>
        </row>
        <row r="145">
          <cell r="L145">
            <v>0</v>
          </cell>
          <cell r="M145">
            <v>0</v>
          </cell>
          <cell r="N145">
            <v>0</v>
          </cell>
          <cell r="O145">
            <v>0</v>
          </cell>
          <cell r="P145">
            <v>0</v>
          </cell>
          <cell r="Q145">
            <v>0</v>
          </cell>
          <cell r="U145">
            <v>0</v>
          </cell>
          <cell r="V145">
            <v>0</v>
          </cell>
          <cell r="W145">
            <v>0</v>
          </cell>
          <cell r="X145">
            <v>0</v>
          </cell>
          <cell r="Y145">
            <v>0</v>
          </cell>
          <cell r="Z145">
            <v>0</v>
          </cell>
          <cell r="AA145">
            <v>0</v>
          </cell>
          <cell r="AB145">
            <v>0</v>
          </cell>
          <cell r="AD145">
            <v>0</v>
          </cell>
          <cell r="AE145">
            <v>0</v>
          </cell>
          <cell r="AF145">
            <v>0</v>
          </cell>
          <cell r="AG145">
            <v>0</v>
          </cell>
          <cell r="AH145">
            <v>0</v>
          </cell>
          <cell r="AI145">
            <v>0</v>
          </cell>
          <cell r="AM145">
            <v>0</v>
          </cell>
          <cell r="AN145">
            <v>0</v>
          </cell>
          <cell r="AO145">
            <v>0</v>
          </cell>
          <cell r="AP145">
            <v>0</v>
          </cell>
          <cell r="AQ145">
            <v>0</v>
          </cell>
          <cell r="AR145">
            <v>0</v>
          </cell>
        </row>
        <row r="146">
          <cell r="E146">
            <v>0.18</v>
          </cell>
          <cell r="AA146">
            <v>0</v>
          </cell>
          <cell r="AB146">
            <v>0</v>
          </cell>
        </row>
        <row r="147">
          <cell r="E147" t="str">
            <v>нет</v>
          </cell>
          <cell r="AA147">
            <v>0</v>
          </cell>
          <cell r="AB147">
            <v>0</v>
          </cell>
        </row>
        <row r="148">
          <cell r="E148" t="str">
            <v>нет</v>
          </cell>
          <cell r="L148">
            <v>0</v>
          </cell>
          <cell r="M148">
            <v>0</v>
          </cell>
          <cell r="N148">
            <v>0</v>
          </cell>
          <cell r="O148">
            <v>0</v>
          </cell>
          <cell r="P148">
            <v>0</v>
          </cell>
          <cell r="Q148">
            <v>0</v>
          </cell>
          <cell r="U148">
            <v>0</v>
          </cell>
          <cell r="V148">
            <v>0</v>
          </cell>
          <cell r="W148">
            <v>0</v>
          </cell>
          <cell r="X148">
            <v>0</v>
          </cell>
          <cell r="Y148">
            <v>0</v>
          </cell>
          <cell r="Z148">
            <v>0</v>
          </cell>
          <cell r="AA148">
            <v>0</v>
          </cell>
          <cell r="AB148">
            <v>0</v>
          </cell>
          <cell r="AD148">
            <v>0</v>
          </cell>
          <cell r="AE148">
            <v>0</v>
          </cell>
          <cell r="AF148">
            <v>0</v>
          </cell>
          <cell r="AG148">
            <v>0</v>
          </cell>
          <cell r="AH148">
            <v>0</v>
          </cell>
          <cell r="AI148">
            <v>0</v>
          </cell>
          <cell r="AM148">
            <v>0</v>
          </cell>
          <cell r="AN148">
            <v>0</v>
          </cell>
          <cell r="AO148">
            <v>0</v>
          </cell>
          <cell r="AP148">
            <v>0</v>
          </cell>
          <cell r="AQ148">
            <v>0</v>
          </cell>
          <cell r="AR148">
            <v>0</v>
          </cell>
        </row>
        <row r="149">
          <cell r="E149" t="str">
            <v>нет</v>
          </cell>
          <cell r="AA149">
            <v>0</v>
          </cell>
          <cell r="AB149">
            <v>0</v>
          </cell>
        </row>
        <row r="150">
          <cell r="E150" t="str">
            <v>нет</v>
          </cell>
          <cell r="AA150">
            <v>0</v>
          </cell>
          <cell r="AB150">
            <v>0</v>
          </cell>
        </row>
        <row r="151">
          <cell r="E151" t="str">
            <v>нет</v>
          </cell>
          <cell r="AA151">
            <v>0</v>
          </cell>
          <cell r="AB151">
            <v>0</v>
          </cell>
        </row>
        <row r="152">
          <cell r="E152" t="str">
            <v>нет</v>
          </cell>
          <cell r="AA152">
            <v>0</v>
          </cell>
          <cell r="AB152">
            <v>0</v>
          </cell>
        </row>
        <row r="153">
          <cell r="E153" t="str">
            <v>нет</v>
          </cell>
          <cell r="AA153">
            <v>0</v>
          </cell>
          <cell r="AB153">
            <v>0</v>
          </cell>
        </row>
        <row r="154">
          <cell r="E154" t="str">
            <v>нет</v>
          </cell>
          <cell r="AA154">
            <v>0</v>
          </cell>
          <cell r="AB154">
            <v>0</v>
          </cell>
        </row>
        <row r="155">
          <cell r="E155" t="str">
            <v>нет</v>
          </cell>
          <cell r="AA155">
            <v>0</v>
          </cell>
          <cell r="AB155">
            <v>0</v>
          </cell>
        </row>
        <row r="156">
          <cell r="E156" t="str">
            <v>нет</v>
          </cell>
          <cell r="AA156">
            <v>0</v>
          </cell>
          <cell r="AB156">
            <v>0</v>
          </cell>
        </row>
        <row r="157">
          <cell r="E157" t="str">
            <v>нет</v>
          </cell>
          <cell r="AA157">
            <v>0</v>
          </cell>
          <cell r="AB157">
            <v>0</v>
          </cell>
        </row>
        <row r="158">
          <cell r="E158" t="str">
            <v>нет</v>
          </cell>
          <cell r="AA158">
            <v>0</v>
          </cell>
          <cell r="AB158">
            <v>0</v>
          </cell>
        </row>
        <row r="159">
          <cell r="E159" t="str">
            <v>нет</v>
          </cell>
          <cell r="L159">
            <v>0</v>
          </cell>
          <cell r="M159">
            <v>0</v>
          </cell>
          <cell r="N159">
            <v>0</v>
          </cell>
          <cell r="O159">
            <v>0</v>
          </cell>
          <cell r="P159">
            <v>0</v>
          </cell>
          <cell r="Q159">
            <v>0</v>
          </cell>
          <cell r="U159">
            <v>0</v>
          </cell>
          <cell r="V159">
            <v>0</v>
          </cell>
          <cell r="W159">
            <v>0</v>
          </cell>
          <cell r="X159">
            <v>0</v>
          </cell>
          <cell r="Y159">
            <v>0</v>
          </cell>
          <cell r="Z159">
            <v>0</v>
          </cell>
          <cell r="AA159">
            <v>0</v>
          </cell>
          <cell r="AB159">
            <v>0</v>
          </cell>
          <cell r="AD159">
            <v>0</v>
          </cell>
          <cell r="AE159">
            <v>0</v>
          </cell>
          <cell r="AF159">
            <v>0</v>
          </cell>
          <cell r="AG159">
            <v>0</v>
          </cell>
          <cell r="AH159">
            <v>0</v>
          </cell>
          <cell r="AI159">
            <v>0</v>
          </cell>
          <cell r="AM159">
            <v>0</v>
          </cell>
          <cell r="AN159">
            <v>0</v>
          </cell>
          <cell r="AO159">
            <v>0</v>
          </cell>
          <cell r="AP159">
            <v>0</v>
          </cell>
          <cell r="AQ159">
            <v>0</v>
          </cell>
          <cell r="AR159">
            <v>0</v>
          </cell>
        </row>
        <row r="160">
          <cell r="E160" t="str">
            <v>нет</v>
          </cell>
          <cell r="AA160">
            <v>0</v>
          </cell>
          <cell r="AB160">
            <v>0</v>
          </cell>
        </row>
        <row r="161">
          <cell r="E161" t="str">
            <v>нет</v>
          </cell>
          <cell r="AA161">
            <v>0</v>
          </cell>
          <cell r="AB161">
            <v>0</v>
          </cell>
        </row>
        <row r="162">
          <cell r="L162">
            <v>0</v>
          </cell>
          <cell r="M162">
            <v>0</v>
          </cell>
          <cell r="N162">
            <v>0</v>
          </cell>
          <cell r="O162">
            <v>0</v>
          </cell>
          <cell r="P162">
            <v>0</v>
          </cell>
          <cell r="Q162">
            <v>0</v>
          </cell>
          <cell r="U162">
            <v>0</v>
          </cell>
          <cell r="V162">
            <v>0</v>
          </cell>
          <cell r="W162">
            <v>0</v>
          </cell>
          <cell r="X162">
            <v>0</v>
          </cell>
          <cell r="Y162">
            <v>0</v>
          </cell>
          <cell r="Z162">
            <v>0</v>
          </cell>
          <cell r="AA162">
            <v>0</v>
          </cell>
          <cell r="AB162">
            <v>0</v>
          </cell>
          <cell r="AD162">
            <v>0</v>
          </cell>
          <cell r="AE162">
            <v>0</v>
          </cell>
          <cell r="AF162">
            <v>0</v>
          </cell>
          <cell r="AG162">
            <v>0</v>
          </cell>
          <cell r="AH162">
            <v>0</v>
          </cell>
          <cell r="AI162">
            <v>0</v>
          </cell>
          <cell r="AM162">
            <v>0</v>
          </cell>
          <cell r="AN162">
            <v>0</v>
          </cell>
          <cell r="AO162">
            <v>0</v>
          </cell>
          <cell r="AP162">
            <v>0</v>
          </cell>
          <cell r="AQ162">
            <v>0</v>
          </cell>
          <cell r="AR162">
            <v>0</v>
          </cell>
        </row>
        <row r="163">
          <cell r="E163" t="str">
            <v>нет</v>
          </cell>
          <cell r="AA163">
            <v>0</v>
          </cell>
          <cell r="AB163">
            <v>0</v>
          </cell>
        </row>
        <row r="164">
          <cell r="E164" t="str">
            <v>нет</v>
          </cell>
          <cell r="AA164">
            <v>0</v>
          </cell>
          <cell r="AB164">
            <v>0</v>
          </cell>
        </row>
        <row r="165">
          <cell r="E165" t="str">
            <v>нет</v>
          </cell>
          <cell r="AA165">
            <v>0</v>
          </cell>
          <cell r="AB165">
            <v>0</v>
          </cell>
        </row>
        <row r="166">
          <cell r="E166" t="str">
            <v>нет</v>
          </cell>
          <cell r="AA166">
            <v>0</v>
          </cell>
          <cell r="AB166">
            <v>0</v>
          </cell>
        </row>
        <row r="167">
          <cell r="E167" t="str">
            <v>нет</v>
          </cell>
          <cell r="AA167">
            <v>0</v>
          </cell>
          <cell r="AB167">
            <v>0</v>
          </cell>
        </row>
        <row r="168">
          <cell r="E168" t="str">
            <v>нет</v>
          </cell>
          <cell r="AA168">
            <v>0</v>
          </cell>
          <cell r="AB168">
            <v>0</v>
          </cell>
        </row>
        <row r="169">
          <cell r="E169" t="str">
            <v>нет</v>
          </cell>
          <cell r="AA169">
            <v>0</v>
          </cell>
          <cell r="AB169">
            <v>0</v>
          </cell>
        </row>
        <row r="170">
          <cell r="E170" t="str">
            <v>нет</v>
          </cell>
          <cell r="AA170">
            <v>0</v>
          </cell>
          <cell r="AB170">
            <v>0</v>
          </cell>
        </row>
        <row r="171">
          <cell r="E171" t="str">
            <v>нет</v>
          </cell>
          <cell r="AA171">
            <v>0</v>
          </cell>
          <cell r="AB171">
            <v>0</v>
          </cell>
        </row>
        <row r="172">
          <cell r="L172">
            <v>0</v>
          </cell>
          <cell r="M172">
            <v>0</v>
          </cell>
          <cell r="N172">
            <v>0</v>
          </cell>
          <cell r="O172">
            <v>0</v>
          </cell>
          <cell r="P172">
            <v>0</v>
          </cell>
          <cell r="Q172">
            <v>0</v>
          </cell>
          <cell r="U172">
            <v>0</v>
          </cell>
          <cell r="V172">
            <v>0</v>
          </cell>
          <cell r="W172">
            <v>0</v>
          </cell>
          <cell r="X172">
            <v>0</v>
          </cell>
          <cell r="Y172">
            <v>0</v>
          </cell>
          <cell r="Z172">
            <v>0</v>
          </cell>
          <cell r="AA172">
            <v>0</v>
          </cell>
          <cell r="AB172">
            <v>0</v>
          </cell>
          <cell r="AD172">
            <v>0</v>
          </cell>
          <cell r="AE172">
            <v>0</v>
          </cell>
          <cell r="AF172">
            <v>0</v>
          </cell>
          <cell r="AG172">
            <v>0</v>
          </cell>
          <cell r="AH172">
            <v>0</v>
          </cell>
          <cell r="AI172">
            <v>0</v>
          </cell>
          <cell r="AM172">
            <v>0</v>
          </cell>
          <cell r="AN172">
            <v>0</v>
          </cell>
          <cell r="AO172">
            <v>0</v>
          </cell>
          <cell r="AP172">
            <v>0</v>
          </cell>
          <cell r="AQ172">
            <v>0</v>
          </cell>
          <cell r="AR172">
            <v>0</v>
          </cell>
        </row>
        <row r="174">
          <cell r="L174">
            <v>0</v>
          </cell>
          <cell r="M174">
            <v>0</v>
          </cell>
          <cell r="N174">
            <v>0</v>
          </cell>
          <cell r="O174">
            <v>0</v>
          </cell>
          <cell r="P174">
            <v>0</v>
          </cell>
          <cell r="Q174">
            <v>0</v>
          </cell>
          <cell r="U174">
            <v>0</v>
          </cell>
          <cell r="V174">
            <v>0</v>
          </cell>
          <cell r="W174">
            <v>0</v>
          </cell>
          <cell r="X174">
            <v>0</v>
          </cell>
          <cell r="Y174">
            <v>0</v>
          </cell>
          <cell r="Z174">
            <v>0</v>
          </cell>
          <cell r="AA174">
            <v>0</v>
          </cell>
          <cell r="AB174">
            <v>0</v>
          </cell>
          <cell r="AD174">
            <v>0</v>
          </cell>
          <cell r="AE174">
            <v>0</v>
          </cell>
          <cell r="AF174">
            <v>0</v>
          </cell>
          <cell r="AG174">
            <v>0</v>
          </cell>
          <cell r="AH174">
            <v>0</v>
          </cell>
          <cell r="AI174">
            <v>0</v>
          </cell>
          <cell r="AM174">
            <v>0</v>
          </cell>
          <cell r="AN174">
            <v>0</v>
          </cell>
          <cell r="AO174">
            <v>0</v>
          </cell>
          <cell r="AP174">
            <v>0</v>
          </cell>
          <cell r="AQ174">
            <v>0</v>
          </cell>
          <cell r="AR174">
            <v>0</v>
          </cell>
        </row>
        <row r="175">
          <cell r="E175" t="str">
            <v>нет</v>
          </cell>
          <cell r="AA175">
            <v>0</v>
          </cell>
          <cell r="AB175">
            <v>0</v>
          </cell>
        </row>
        <row r="176">
          <cell r="E176" t="str">
            <v>нет</v>
          </cell>
          <cell r="AA176">
            <v>0</v>
          </cell>
          <cell r="AB176">
            <v>0</v>
          </cell>
        </row>
        <row r="177">
          <cell r="E177" t="str">
            <v>нет</v>
          </cell>
          <cell r="AA177">
            <v>0</v>
          </cell>
          <cell r="AB177">
            <v>0</v>
          </cell>
        </row>
        <row r="178">
          <cell r="E178" t="str">
            <v>нет</v>
          </cell>
          <cell r="AA178">
            <v>0</v>
          </cell>
          <cell r="AB178">
            <v>0</v>
          </cell>
        </row>
        <row r="179">
          <cell r="E179" t="str">
            <v>нет</v>
          </cell>
          <cell r="AA179">
            <v>0</v>
          </cell>
          <cell r="AB179">
            <v>0</v>
          </cell>
        </row>
        <row r="180">
          <cell r="L180">
            <v>335.49759999999998</v>
          </cell>
          <cell r="M180">
            <v>335.49759999999998</v>
          </cell>
          <cell r="N180">
            <v>335.49759999999998</v>
          </cell>
          <cell r="O180">
            <v>2335.4976000000001</v>
          </cell>
          <cell r="P180">
            <v>335.49759999999998</v>
          </cell>
          <cell r="Q180">
            <v>13335.497600000001</v>
          </cell>
          <cell r="U180">
            <v>335.49759999999998</v>
          </cell>
          <cell r="V180">
            <v>3334.4976000000001</v>
          </cell>
          <cell r="W180">
            <v>335.49759999999998</v>
          </cell>
          <cell r="X180">
            <v>335.49759999999998</v>
          </cell>
          <cell r="Y180">
            <v>335.49759999999998</v>
          </cell>
          <cell r="Z180">
            <v>335.49759999999998</v>
          </cell>
          <cell r="AA180">
            <v>1006.4928</v>
          </cell>
          <cell r="AB180">
            <v>4005.4928</v>
          </cell>
          <cell r="AD180">
            <v>335.49759999999998</v>
          </cell>
          <cell r="AE180">
            <v>1335.4975999999999</v>
          </cell>
          <cell r="AF180">
            <v>335.49759999999998</v>
          </cell>
          <cell r="AG180">
            <v>1335.4975999999999</v>
          </cell>
          <cell r="AH180">
            <v>335.49759999999998</v>
          </cell>
          <cell r="AI180">
            <v>1335.4975999999999</v>
          </cell>
          <cell r="AM180">
            <v>305.05359999999996</v>
          </cell>
          <cell r="AN180">
            <v>1305.0536</v>
          </cell>
          <cell r="AO180">
            <v>305.05359999999996</v>
          </cell>
          <cell r="AP180">
            <v>1305.0536</v>
          </cell>
          <cell r="AQ180">
            <v>279.3886</v>
          </cell>
          <cell r="AR180">
            <v>2279.3886000000002</v>
          </cell>
        </row>
        <row r="181">
          <cell r="E181" t="str">
            <v>нет</v>
          </cell>
          <cell r="O181">
            <v>2000</v>
          </cell>
          <cell r="Q181">
            <v>13000</v>
          </cell>
          <cell r="V181">
            <v>2999</v>
          </cell>
          <cell r="AA181">
            <v>0</v>
          </cell>
          <cell r="AB181">
            <v>2999</v>
          </cell>
          <cell r="AE181">
            <v>1000</v>
          </cell>
          <cell r="AG181">
            <v>1000</v>
          </cell>
          <cell r="AI181">
            <v>1000</v>
          </cell>
          <cell r="AN181">
            <v>1000</v>
          </cell>
          <cell r="AP181">
            <v>1000</v>
          </cell>
          <cell r="AR181">
            <v>2000</v>
          </cell>
        </row>
        <row r="182">
          <cell r="E182" t="str">
            <v>нет</v>
          </cell>
          <cell r="AA182">
            <v>0</v>
          </cell>
          <cell r="AB182">
            <v>0</v>
          </cell>
        </row>
        <row r="183">
          <cell r="E183" t="str">
            <v>нет</v>
          </cell>
          <cell r="AA183">
            <v>0</v>
          </cell>
          <cell r="AB183">
            <v>0</v>
          </cell>
        </row>
        <row r="184">
          <cell r="E184" t="str">
            <v>нет</v>
          </cell>
          <cell r="AA184">
            <v>0</v>
          </cell>
          <cell r="AB184">
            <v>0</v>
          </cell>
        </row>
        <row r="185">
          <cell r="E185">
            <v>0.18</v>
          </cell>
          <cell r="L185">
            <v>335.49759999999998</v>
          </cell>
          <cell r="M185">
            <v>335.49759999999998</v>
          </cell>
          <cell r="N185">
            <v>335.49759999999998</v>
          </cell>
          <cell r="O185">
            <v>335.49759999999998</v>
          </cell>
          <cell r="P185">
            <v>335.49759999999998</v>
          </cell>
          <cell r="Q185">
            <v>335.49759999999998</v>
          </cell>
          <cell r="U185">
            <v>335.49759999999998</v>
          </cell>
          <cell r="V185">
            <v>335.49759999999998</v>
          </cell>
          <cell r="W185">
            <v>335.49759999999998</v>
          </cell>
          <cell r="X185">
            <v>335.49759999999998</v>
          </cell>
          <cell r="Y185">
            <v>335.49759999999998</v>
          </cell>
          <cell r="Z185">
            <v>335.49759999999998</v>
          </cell>
          <cell r="AA185">
            <v>1006.4928</v>
          </cell>
          <cell r="AB185">
            <v>1006.4928</v>
          </cell>
          <cell r="AD185">
            <v>335.49759999999998</v>
          </cell>
          <cell r="AE185">
            <v>335.49759999999998</v>
          </cell>
          <cell r="AF185">
            <v>335.49759999999998</v>
          </cell>
          <cell r="AG185">
            <v>335.49759999999998</v>
          </cell>
          <cell r="AH185">
            <v>335.49759999999998</v>
          </cell>
          <cell r="AI185">
            <v>335.49759999999998</v>
          </cell>
          <cell r="AM185">
            <v>305.05359999999996</v>
          </cell>
          <cell r="AN185">
            <v>305.05359999999996</v>
          </cell>
          <cell r="AO185">
            <v>305.05359999999996</v>
          </cell>
          <cell r="AP185">
            <v>305.05359999999996</v>
          </cell>
          <cell r="AQ185">
            <v>279.3886</v>
          </cell>
          <cell r="AR185">
            <v>279.3886</v>
          </cell>
        </row>
        <row r="186">
          <cell r="E186">
            <v>0.18</v>
          </cell>
          <cell r="AA186">
            <v>0</v>
          </cell>
          <cell r="AB186">
            <v>0</v>
          </cell>
        </row>
        <row r="187">
          <cell r="E187">
            <v>0.18</v>
          </cell>
          <cell r="L187">
            <v>335.49759999999998</v>
          </cell>
          <cell r="M187">
            <v>335.49759999999998</v>
          </cell>
          <cell r="N187">
            <v>335.49759999999998</v>
          </cell>
          <cell r="O187">
            <v>335.49759999999998</v>
          </cell>
          <cell r="P187">
            <v>335.49759999999998</v>
          </cell>
          <cell r="Q187">
            <v>335.49759999999998</v>
          </cell>
          <cell r="U187">
            <v>335.49759999999998</v>
          </cell>
          <cell r="V187">
            <v>335.49759999999998</v>
          </cell>
          <cell r="W187">
            <v>335.49759999999998</v>
          </cell>
          <cell r="X187">
            <v>335.49759999999998</v>
          </cell>
          <cell r="Y187">
            <v>335.49759999999998</v>
          </cell>
          <cell r="Z187">
            <v>335.49759999999998</v>
          </cell>
          <cell r="AA187">
            <v>1006.4928</v>
          </cell>
          <cell r="AB187">
            <v>1006.4928</v>
          </cell>
          <cell r="AD187">
            <v>335.49759999999998</v>
          </cell>
          <cell r="AE187">
            <v>335.49759999999998</v>
          </cell>
          <cell r="AF187">
            <v>335.49759999999998</v>
          </cell>
          <cell r="AG187">
            <v>335.49759999999998</v>
          </cell>
          <cell r="AH187">
            <v>335.49759999999998</v>
          </cell>
          <cell r="AI187">
            <v>335.49759999999998</v>
          </cell>
          <cell r="AM187">
            <v>305.05359999999996</v>
          </cell>
          <cell r="AN187">
            <v>305.05359999999996</v>
          </cell>
          <cell r="AO187">
            <v>305.05359999999996</v>
          </cell>
          <cell r="AP187">
            <v>305.05359999999996</v>
          </cell>
          <cell r="AQ187">
            <v>279.3886</v>
          </cell>
          <cell r="AR187">
            <v>279.3886</v>
          </cell>
        </row>
        <row r="188">
          <cell r="E188">
            <v>0.18</v>
          </cell>
          <cell r="AA188">
            <v>0</v>
          </cell>
          <cell r="AB188">
            <v>0</v>
          </cell>
        </row>
        <row r="189">
          <cell r="E189" t="str">
            <v>нет</v>
          </cell>
          <cell r="AA189">
            <v>0</v>
          </cell>
          <cell r="AB189">
            <v>0</v>
          </cell>
        </row>
        <row r="190">
          <cell r="L190">
            <v>-335.49759999999998</v>
          </cell>
          <cell r="M190">
            <v>-335.49759999999998</v>
          </cell>
          <cell r="N190">
            <v>-335.49759999999998</v>
          </cell>
          <cell r="O190">
            <v>-2335.4976000000001</v>
          </cell>
          <cell r="P190">
            <v>-335.49759999999998</v>
          </cell>
          <cell r="Q190">
            <v>-13335.497600000001</v>
          </cell>
          <cell r="U190">
            <v>-335.49759999999998</v>
          </cell>
          <cell r="V190">
            <v>-3334.4976000000001</v>
          </cell>
          <cell r="W190">
            <v>-335.49759999999998</v>
          </cell>
          <cell r="X190">
            <v>-335.49759999999998</v>
          </cell>
          <cell r="Y190">
            <v>-335.49759999999998</v>
          </cell>
          <cell r="Z190">
            <v>-335.49759999999998</v>
          </cell>
          <cell r="AA190">
            <v>-1006.4928</v>
          </cell>
          <cell r="AB190">
            <v>-4005.4928</v>
          </cell>
          <cell r="AD190">
            <v>-335.49759999999998</v>
          </cell>
          <cell r="AE190">
            <v>-1335.4975999999999</v>
          </cell>
          <cell r="AF190">
            <v>-335.49759999999998</v>
          </cell>
          <cell r="AG190">
            <v>-1335.4975999999999</v>
          </cell>
          <cell r="AH190">
            <v>-335.49759999999998</v>
          </cell>
          <cell r="AI190">
            <v>-1335.4975999999999</v>
          </cell>
          <cell r="AM190">
            <v>-305.05359999999996</v>
          </cell>
          <cell r="AN190">
            <v>-1305.0536</v>
          </cell>
          <cell r="AO190">
            <v>-305.05359999999996</v>
          </cell>
          <cell r="AP190">
            <v>-1305.0536</v>
          </cell>
          <cell r="AQ190">
            <v>-279.3886</v>
          </cell>
          <cell r="AR190">
            <v>-2279.3886000000002</v>
          </cell>
        </row>
        <row r="191">
          <cell r="L191">
            <v>21929.529379880001</v>
          </cell>
          <cell r="M191">
            <v>13493.412748445671</v>
          </cell>
          <cell r="N191">
            <v>17910.258526199676</v>
          </cell>
          <cell r="O191">
            <v>7096.8317581034225</v>
          </cell>
          <cell r="P191">
            <v>11791.47732434</v>
          </cell>
          <cell r="Q191">
            <v>-8745.1672491591871</v>
          </cell>
          <cell r="U191">
            <v>-1637.1548517188469</v>
          </cell>
          <cell r="V191">
            <v>548.28573601402104</v>
          </cell>
          <cell r="W191">
            <v>-12338.482033924189</v>
          </cell>
          <cell r="X191">
            <v>4675.2952630206155</v>
          </cell>
          <cell r="Y191">
            <v>-13961.06564881785</v>
          </cell>
          <cell r="Z191">
            <v>-4693.3148143419139</v>
          </cell>
          <cell r="AA191">
            <v>-27936.712534460916</v>
          </cell>
          <cell r="AB191">
            <v>20669.7634420826</v>
          </cell>
          <cell r="AD191">
            <v>-14461.916538420428</v>
          </cell>
          <cell r="AE191">
            <v>-4556.7139619907075</v>
          </cell>
          <cell r="AF191">
            <v>-13761.420396450636</v>
          </cell>
          <cell r="AG191">
            <v>-533.65423703473903</v>
          </cell>
          <cell r="AH191">
            <v>-12125.542092838827</v>
          </cell>
          <cell r="AI191">
            <v>-1628.8863935152269</v>
          </cell>
          <cell r="AM191">
            <v>-11657.294433315499</v>
          </cell>
          <cell r="AN191">
            <v>-1243.3777572799343</v>
          </cell>
          <cell r="AO191">
            <v>24391.551940944468</v>
          </cell>
          <cell r="AP191">
            <v>-4816.3664913191105</v>
          </cell>
          <cell r="AQ191">
            <v>28561.852306204062</v>
          </cell>
          <cell r="AR191">
            <v>-7089.7010985142642</v>
          </cell>
        </row>
        <row r="192">
          <cell r="M192">
            <v>21403.412748445673</v>
          </cell>
          <cell r="O192">
            <v>28500.244506549094</v>
          </cell>
          <cell r="Q192">
            <v>19755.077257389901</v>
          </cell>
          <cell r="V192">
            <v>20303.362993403924</v>
          </cell>
          <cell r="X192">
            <v>24978.658256424544</v>
          </cell>
          <cell r="Z192">
            <v>20285.343442082631</v>
          </cell>
          <cell r="AE192">
            <v>15728.629480091926</v>
          </cell>
          <cell r="AG192">
            <v>15194.975243057188</v>
          </cell>
          <cell r="AI192">
            <v>13566.088849541962</v>
          </cell>
          <cell r="AN192">
            <v>12322.711092262027</v>
          </cell>
          <cell r="AP192">
            <v>7506.3446009429163</v>
          </cell>
          <cell r="AR192">
            <v>416.64350242865294</v>
          </cell>
        </row>
      </sheetData>
      <sheetData sheetId="27">
        <row r="2">
          <cell r="A2" t="str">
            <v>ООО "Газпром теплоэнерго Армавир</v>
          </cell>
        </row>
        <row r="4">
          <cell r="A4" t="str">
            <v>Расшифровка задолженностей на 2015 год</v>
          </cell>
        </row>
        <row r="6">
          <cell r="A6" t="str">
            <v>Контрагент</v>
          </cell>
          <cell r="B6" t="str">
            <v>на начало отчетного периода</v>
          </cell>
          <cell r="F6" t="str">
            <v xml:space="preserve">1 квартал </v>
          </cell>
          <cell r="K6" t="str">
            <v>На 31.03.2015</v>
          </cell>
          <cell r="O6" t="str">
            <v xml:space="preserve">2 квартал </v>
          </cell>
          <cell r="T6" t="str">
            <v>На 30.06.2015</v>
          </cell>
          <cell r="X6" t="str">
            <v xml:space="preserve">3 квартал </v>
          </cell>
          <cell r="AC6" t="str">
            <v>На 30.09.2015</v>
          </cell>
          <cell r="AG6" t="str">
            <v xml:space="preserve">4 квартал </v>
          </cell>
          <cell r="AL6" t="str">
            <v>На 31.12.2015</v>
          </cell>
        </row>
        <row r="7">
          <cell r="B7" t="str">
            <v xml:space="preserve">Дебиторская задолженность по балансу </v>
          </cell>
          <cell r="C7" t="str">
            <v>в том числе</v>
          </cell>
          <cell r="E7" t="str">
            <v>Кредиторская задолженность</v>
          </cell>
          <cell r="F7" t="str">
            <v>Начислено</v>
          </cell>
          <cell r="G7" t="str">
            <v xml:space="preserve">Оплачено </v>
          </cell>
          <cell r="I7" t="str">
            <v>Списано за счет созданных резервов по сомнительным долгам</v>
          </cell>
          <cell r="J7" t="str">
            <v>Создано резервов по сомнительным долгам</v>
          </cell>
          <cell r="K7" t="str">
            <v xml:space="preserve">Дебиторская задолженность по балансу </v>
          </cell>
          <cell r="L7" t="str">
            <v>в том числе</v>
          </cell>
          <cell r="N7" t="str">
            <v>Кредиторская задолженность</v>
          </cell>
          <cell r="O7" t="str">
            <v>Начислено</v>
          </cell>
          <cell r="P7" t="str">
            <v xml:space="preserve">Оплачено </v>
          </cell>
          <cell r="R7" t="str">
            <v>Списано за счет созданных резервов по сомнительным долгам</v>
          </cell>
          <cell r="S7" t="str">
            <v>Создано резервов по сомнительным долгам</v>
          </cell>
          <cell r="T7" t="str">
            <v xml:space="preserve">Дебиторская задолженность по балансу </v>
          </cell>
          <cell r="U7" t="str">
            <v>в том числе</v>
          </cell>
          <cell r="W7" t="str">
            <v>Кредиторская задолженность</v>
          </cell>
          <cell r="X7" t="str">
            <v>Начислено</v>
          </cell>
          <cell r="Y7" t="str">
            <v xml:space="preserve">Оплачено </v>
          </cell>
          <cell r="AA7" t="str">
            <v>Списано за счет созданных резервов по сомнительным долгам</v>
          </cell>
          <cell r="AB7" t="str">
            <v>Создано резервов по сомнительным долгам</v>
          </cell>
          <cell r="AC7" t="str">
            <v xml:space="preserve">Дебиторская задолженность по балансу </v>
          </cell>
          <cell r="AD7" t="str">
            <v>в том числе</v>
          </cell>
          <cell r="AF7" t="str">
            <v>Кредиторская задолженность</v>
          </cell>
          <cell r="AG7" t="str">
            <v>Начислено</v>
          </cell>
          <cell r="AH7" t="str">
            <v xml:space="preserve">Оплачено </v>
          </cell>
          <cell r="AJ7" t="str">
            <v>Списано за счет созданных резервов по сомнительным долгам</v>
          </cell>
          <cell r="AK7" t="str">
            <v>Создано резервов по сомнительным долгам</v>
          </cell>
          <cell r="AL7" t="str">
            <v xml:space="preserve">Дебиторская задолженность по балансу </v>
          </cell>
          <cell r="AM7" t="str">
            <v>в том числе</v>
          </cell>
          <cell r="AO7" t="str">
            <v>Кредиторская задолженность</v>
          </cell>
        </row>
        <row r="8">
          <cell r="C8" t="str">
            <v>Дебиторская задолженность</v>
          </cell>
          <cell r="D8" t="str">
            <v>Резерв по сомнительным долгам</v>
          </cell>
          <cell r="G8" t="str">
            <v>ден.средствами</v>
          </cell>
          <cell r="H8" t="str">
            <v>взаимозачет</v>
          </cell>
          <cell r="L8" t="str">
            <v>Дебиторская задолженность</v>
          </cell>
          <cell r="M8" t="str">
            <v>Резерв по сомнительным долгам</v>
          </cell>
          <cell r="P8" t="str">
            <v>ден.средствами</v>
          </cell>
          <cell r="Q8" t="str">
            <v>взаимозачет</v>
          </cell>
          <cell r="U8" t="str">
            <v>Дебиторская задолженность</v>
          </cell>
          <cell r="V8" t="str">
            <v>Резерв по сомнительным долгам</v>
          </cell>
          <cell r="Y8" t="str">
            <v>ден.средствами</v>
          </cell>
          <cell r="Z8" t="str">
            <v>взаимозачет</v>
          </cell>
          <cell r="AD8" t="str">
            <v>Дебиторская задолженность</v>
          </cell>
          <cell r="AE8" t="str">
            <v>Резерв по сомнительным долгам</v>
          </cell>
          <cell r="AH8" t="str">
            <v>ден.средствами</v>
          </cell>
          <cell r="AI8" t="str">
            <v>взаимозачет</v>
          </cell>
          <cell r="AM8" t="str">
            <v>Дебиторская задолженность</v>
          </cell>
          <cell r="AN8" t="str">
            <v>Резерв по сомнительным долгам</v>
          </cell>
        </row>
        <row r="9">
          <cell r="A9" t="str">
            <v>Дебиторская задолженность</v>
          </cell>
        </row>
        <row r="10">
          <cell r="A10" t="str">
            <v>Покупатели и заказчики, в том числе:</v>
          </cell>
        </row>
        <row r="11">
          <cell r="A11" t="str">
            <v>Население</v>
          </cell>
        </row>
        <row r="12">
          <cell r="A12" t="str">
            <v>бюджет</v>
          </cell>
        </row>
        <row r="13">
          <cell r="A13" t="str">
            <v>прочие</v>
          </cell>
        </row>
        <row r="17">
          <cell r="A17" t="str">
            <v>Авансы выданные</v>
          </cell>
        </row>
        <row r="19">
          <cell r="A19" t="str">
            <v>Прочие</v>
          </cell>
        </row>
        <row r="22">
          <cell r="A22" t="str">
            <v>Кредиторская задолженность</v>
          </cell>
        </row>
        <row r="23">
          <cell r="A23" t="str">
            <v>поставщики и подрядчики, в том числе:</v>
          </cell>
        </row>
        <row r="24">
          <cell r="A24" t="str">
            <v>задолженность по энергоносителям</v>
          </cell>
        </row>
        <row r="25">
          <cell r="A25" t="str">
            <v>прочие поставщики и подрядчики</v>
          </cell>
        </row>
        <row r="29">
          <cell r="A29" t="str">
            <v>задолженность перед персоналом</v>
          </cell>
        </row>
        <row r="33">
          <cell r="A33" t="str">
            <v>задолженность перед внебюджетными фондами</v>
          </cell>
        </row>
        <row r="38">
          <cell r="A38" t="str">
            <v xml:space="preserve">задолженность по налогам и сборам </v>
          </cell>
        </row>
        <row r="42">
          <cell r="A42" t="str">
            <v>прочие кредиторы</v>
          </cell>
        </row>
        <row r="43">
          <cell r="A43" t="str">
            <v>Итого</v>
          </cell>
        </row>
        <row r="46">
          <cell r="A46" t="str">
            <v>Дата</v>
          </cell>
        </row>
        <row r="48">
          <cell r="A48" t="str">
            <v>Руководитель</v>
          </cell>
        </row>
      </sheetData>
      <sheetData sheetId="28"/>
      <sheetData sheetId="29">
        <row r="7">
          <cell r="D7" t="str">
            <v>внутригрупповая задолженность на начало года</v>
          </cell>
          <cell r="N7" t="str">
            <v>внутригрупповая задолженность на 31.03.201___</v>
          </cell>
          <cell r="X7" t="str">
            <v>внутригрупповая задолженность на 30.06.201___</v>
          </cell>
          <cell r="AH7" t="str">
            <v>внутригрупповая задолженность на 30.09.201___</v>
          </cell>
          <cell r="AR7" t="str">
            <v>внутригрупповая задолженность на конец года</v>
          </cell>
        </row>
        <row r="8">
          <cell r="D8" t="str">
            <v>с ГПТЭ</v>
          </cell>
          <cell r="E8" t="str">
            <v>с ЗАО ТИ</v>
          </cell>
          <cell r="F8" t="str">
            <v>с ОАО ТИ</v>
          </cell>
          <cell r="G8" t="str">
            <v>с ВТИ</v>
          </cell>
          <cell r="H8" t="str">
            <v>с СТИ</v>
          </cell>
          <cell r="I8" t="str">
            <v>с ЛОТИ</v>
          </cell>
          <cell r="J8" t="str">
            <v>со СТИФ</v>
          </cell>
          <cell r="K8" t="str">
            <v>…</v>
          </cell>
          <cell r="N8" t="str">
            <v>с ГПТЭ</v>
          </cell>
          <cell r="O8" t="str">
            <v>с ЗАО ТИ</v>
          </cell>
          <cell r="P8" t="str">
            <v>с ОАО ТИ</v>
          </cell>
          <cell r="Q8" t="str">
            <v>с ВТИ</v>
          </cell>
          <cell r="R8" t="str">
            <v>с СТИ</v>
          </cell>
          <cell r="S8" t="str">
            <v>с ЛОТИ</v>
          </cell>
          <cell r="T8" t="str">
            <v>со СТИФ</v>
          </cell>
          <cell r="U8" t="str">
            <v>…</v>
          </cell>
          <cell r="X8" t="str">
            <v>с ГПТЭ</v>
          </cell>
          <cell r="Y8" t="str">
            <v>с ЗАО ТИ</v>
          </cell>
          <cell r="Z8" t="str">
            <v>с ОАО ТИ</v>
          </cell>
          <cell r="AA8" t="str">
            <v>с ВТИ</v>
          </cell>
          <cell r="AB8" t="str">
            <v>с СТИ</v>
          </cell>
          <cell r="AC8" t="str">
            <v>с ЛОТИ</v>
          </cell>
          <cell r="AD8" t="str">
            <v>со СТИФ</v>
          </cell>
          <cell r="AE8" t="str">
            <v>…</v>
          </cell>
          <cell r="AH8" t="str">
            <v>с ГПТЭ</v>
          </cell>
          <cell r="AI8" t="str">
            <v>с ЗАО ТИ</v>
          </cell>
          <cell r="AJ8" t="str">
            <v>с ОАО ТИ</v>
          </cell>
          <cell r="AK8" t="str">
            <v>с ВТИ</v>
          </cell>
          <cell r="AL8" t="str">
            <v>с СТИ</v>
          </cell>
          <cell r="AM8" t="str">
            <v>с ЛОТИ</v>
          </cell>
          <cell r="AN8" t="str">
            <v>со СТИФ</v>
          </cell>
          <cell r="AO8" t="str">
            <v>…</v>
          </cell>
          <cell r="AR8" t="str">
            <v>с ГПТЭ</v>
          </cell>
          <cell r="AS8" t="str">
            <v>с ЗАО ТИ</v>
          </cell>
          <cell r="AT8" t="str">
            <v>с ОАО ТИ</v>
          </cell>
          <cell r="AU8" t="str">
            <v>с ВТИ</v>
          </cell>
          <cell r="AV8" t="str">
            <v>с СТИ</v>
          </cell>
          <cell r="AW8" t="str">
            <v>с ЛОТИ</v>
          </cell>
          <cell r="AX8" t="str">
            <v>со СТИФ</v>
          </cell>
          <cell r="AY8" t="str">
            <v>…</v>
          </cell>
        </row>
        <row r="96">
          <cell r="N96">
            <v>0</v>
          </cell>
          <cell r="O96">
            <v>0</v>
          </cell>
          <cell r="P96">
            <v>0</v>
          </cell>
          <cell r="Q96">
            <v>0</v>
          </cell>
          <cell r="R96">
            <v>0</v>
          </cell>
          <cell r="S96">
            <v>0</v>
          </cell>
          <cell r="T96">
            <v>0</v>
          </cell>
          <cell r="U96">
            <v>0</v>
          </cell>
          <cell r="X96">
            <v>0</v>
          </cell>
          <cell r="Y96">
            <v>0</v>
          </cell>
          <cell r="Z96">
            <v>0</v>
          </cell>
          <cell r="AA96">
            <v>0</v>
          </cell>
          <cell r="AB96">
            <v>0</v>
          </cell>
          <cell r="AC96">
            <v>0</v>
          </cell>
          <cell r="AD96">
            <v>0</v>
          </cell>
          <cell r="AE96">
            <v>0</v>
          </cell>
        </row>
        <row r="99">
          <cell r="D99">
            <v>0</v>
          </cell>
          <cell r="E99">
            <v>0</v>
          </cell>
          <cell r="F99">
            <v>0</v>
          </cell>
          <cell r="G99">
            <v>0</v>
          </cell>
          <cell r="H99">
            <v>0</v>
          </cell>
          <cell r="I99">
            <v>0</v>
          </cell>
          <cell r="J99">
            <v>0</v>
          </cell>
          <cell r="K99">
            <v>0</v>
          </cell>
          <cell r="AR99">
            <v>0</v>
          </cell>
          <cell r="AS99">
            <v>0</v>
          </cell>
          <cell r="AT99">
            <v>0</v>
          </cell>
          <cell r="AU99">
            <v>0</v>
          </cell>
          <cell r="AV99">
            <v>0</v>
          </cell>
          <cell r="AW99">
            <v>0</v>
          </cell>
          <cell r="AX99">
            <v>0</v>
          </cell>
          <cell r="AY99">
            <v>0</v>
          </cell>
        </row>
      </sheetData>
      <sheetData sheetId="30"/>
      <sheetData sheetId="31" refreshError="1"/>
      <sheetData sheetId="3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08.2004"/>
      <sheetName val="31_08_2004"/>
      <sheetName val="Титул"/>
      <sheetName val="Список"/>
      <sheetName val="1"/>
      <sheetName val="1.1."/>
      <sheetName val="1.2."/>
      <sheetName val="1.3."/>
      <sheetName val="2"/>
      <sheetName val="2.1."/>
      <sheetName val="2.2."/>
      <sheetName val="2.3."/>
      <sheetName val="2.4 "/>
      <sheetName val="9."/>
      <sheetName val="9(НТЭК)"/>
      <sheetName val="9.1."/>
      <sheetName val="9.1(НТЭК)"/>
      <sheetName val="9.1.1."/>
      <sheetName val="9.3."/>
      <sheetName val="9.3.1."/>
      <sheetName val="Лимиты"/>
      <sheetName val="9.5."/>
      <sheetName val="9.5(НТЭК)"/>
      <sheetName val="9.6."/>
      <sheetName val="9.7."/>
      <sheetName val="9.7(НТЭК)"/>
      <sheetName val="Справочники"/>
      <sheetName val=" ОДФР"/>
      <sheetName val="Лист1"/>
      <sheetName val="9.7"/>
      <sheetName val="Лист12"/>
      <sheetName val="6"/>
      <sheetName val="Содержание"/>
      <sheetName val="ШТ. РАССТ.2004 08 31"/>
      <sheetName val="3"/>
      <sheetName val="4"/>
      <sheetName val="5"/>
      <sheetName val="11"/>
      <sheetName val="regs"/>
      <sheetName val="Анализ"/>
      <sheetName val="1.411.1"/>
      <sheetName val="УИС 1"/>
      <sheetName val="31_08_20041"/>
      <sheetName val="1_1_"/>
      <sheetName val="1_2_"/>
      <sheetName val="1_3_"/>
      <sheetName val="2_1_"/>
      <sheetName val="2_2_"/>
      <sheetName val="2_3_"/>
      <sheetName val="2_4_"/>
      <sheetName val="9_"/>
      <sheetName val="9_1_"/>
      <sheetName val="9_1(НТЭК)"/>
      <sheetName val="9_1_1_"/>
      <sheetName val="9_3_"/>
      <sheetName val="9_3_1_"/>
      <sheetName val="9_5_"/>
      <sheetName val="9_5(НТЭК)"/>
      <sheetName val="9_6_"/>
      <sheetName val="9_7_"/>
      <sheetName val="9_7(НТЭК)"/>
      <sheetName val="_ОДФР"/>
      <sheetName val="9_7"/>
      <sheetName val="ШТ__РАССТ_2004_08_31"/>
      <sheetName val="1_411_1"/>
      <sheetName val="УИС_1"/>
      <sheetName val="31_08_20042"/>
      <sheetName val="ф18"/>
      <sheetName val="ф17"/>
      <sheetName val="ф20"/>
      <sheetName val="ф3"/>
      <sheetName val="усл.стор.орг.(9.2, 9.4,9.5)+р"/>
      <sheetName val="Заголовок"/>
      <sheetName val="к БФ №2"/>
      <sheetName val="9 "/>
      <sheetName val="ШТ_ РАССТ_2004 08 31"/>
      <sheetName val="СвУслСторОрг"/>
      <sheetName val="ПрУслСторОрг"/>
      <sheetName val="Команд"/>
      <sheetName val="ОТ и ТБ"/>
      <sheetName val="ПодгКадр"/>
      <sheetName val="СвКанц_Почт"/>
      <sheetName val="ПО"/>
      <sheetName val="ПЕРЕСЧЕТ"/>
      <sheetName val="СЗ-процессинг"/>
      <sheetName val="Нормативы"/>
      <sheetName val="Параметры"/>
      <sheetName val="СЗ-собственная деятельность"/>
      <sheetName val="Услуги кредитных орг."/>
      <sheetName val="Соц.-культ. и оздор. мер."/>
      <sheetName val="Расх. прочие по внер.деят. "/>
      <sheetName val="Аренда здан. и помещ."/>
      <sheetName val="Лизинг транс. средств"/>
      <sheetName val="Аренда земли "/>
      <sheetName val="Свод по страхованию"/>
      <sheetName val="Свод по налогам"/>
      <sheetName val="Услуги связи"/>
      <sheetName val="Услуги охраны"/>
      <sheetName val="Инф.-вычисл. услуги"/>
      <sheetName val="Програм. обеспеч. и лиц."/>
      <sheetName val="Аудиторские услуги"/>
      <sheetName val="Землеустроительные работы"/>
      <sheetName val="Нотариал. и юр. услуги"/>
      <sheetName val="Услуги по диагностике ГС"/>
      <sheetName val="Консультационные услуги"/>
      <sheetName val="Усл.по поверке КИП"/>
      <sheetName val="Природоохр.деят."/>
      <sheetName val="Пожарн.безоп."/>
      <sheetName val="Прочие услуги стор. орг."/>
      <sheetName val="Усл. по кап. ремонту"/>
      <sheetName val="Представительские расходы"/>
      <sheetName val="Свод по командировоч. рас."/>
      <sheetName val="Охрана труда"/>
      <sheetName val="Расходы на спецод. и обувь"/>
      <sheetName val="Подготовка кадров"/>
      <sheetName val="Свод по канц и почт-тел. расх."/>
      <sheetName val="Реклама"/>
      <sheetName val="Подписка на период. изд."/>
      <sheetName val="Расходы на участие в СРО"/>
      <sheetName val="TEHSHEET"/>
      <sheetName val="Лист2"/>
      <sheetName val="Темников"/>
      <sheetName val="юбилеи"/>
      <sheetName val="9_3_1"/>
      <sheetName val="подготовка кадров 2013 (ожид.)"/>
      <sheetName val="план поставок"/>
      <sheetName val="Справочник статей АИС"/>
      <sheetName val="fes"/>
      <sheetName val="Спр. классов АРМов"/>
      <sheetName val="TSheet"/>
      <sheetName val="Титульный"/>
      <sheetName val="Лист3"/>
      <sheetName val="vec"/>
      <sheetName val="Реестр ИП"/>
      <sheetName val="XLR_NoRangeSheet"/>
      <sheetName val="16"/>
      <sheetName val="13"/>
      <sheetName val="17.1"/>
      <sheetName val="2.1"/>
      <sheetName val="2.2"/>
      <sheetName val="СВОД"/>
      <sheetName val="10"/>
      <sheetName val="14"/>
      <sheetName val="Свод Кореновск"/>
      <sheetName val="butubmf"/>
      <sheetName val="kpis vls"/>
    </sheetNames>
    <sheetDataSet>
      <sheetData sheetId="0" refreshError="1">
        <row r="1">
          <cell r="A1" t="str">
            <v>вид подразд</v>
          </cell>
          <cell r="B1" t="str">
            <v>вид должн</v>
          </cell>
          <cell r="C1" t="str">
            <v>Должность</v>
          </cell>
          <cell r="D1" t="str">
            <v xml:space="preserve">Код </v>
          </cell>
          <cell r="E1" t="str">
            <v>Подразделение                                 Должность (профессия)</v>
          </cell>
          <cell r="F1" t="str">
            <v xml:space="preserve">Кол-во шт.   единиц </v>
          </cell>
          <cell r="G1" t="str">
            <v>Оклад   руб.</v>
          </cell>
          <cell r="H1" t="str">
            <v>Сумма руб.</v>
          </cell>
          <cell r="I1" t="str">
            <v>Примечание</v>
          </cell>
          <cell r="J1" t="str">
            <v>Дата рожд.                       Дата приема</v>
          </cell>
          <cell r="K1" t="str">
            <v>По списку</v>
          </cell>
          <cell r="L1" t="str">
            <v>Вакантно</v>
          </cell>
        </row>
      </sheetData>
      <sheetData sheetId="1">
        <row r="1">
          <cell r="A1" t="str">
            <v>вид подразд</v>
          </cell>
        </row>
      </sheetData>
      <sheetData sheetId="2"/>
      <sheetData sheetId="3"/>
      <sheetData sheetId="4">
        <row r="1">
          <cell r="A1" t="str">
            <v>Наименование формы</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A1" t="str">
            <v>Наименование формы</v>
          </cell>
        </row>
      </sheetData>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ow r="1">
          <cell r="A1" t="str">
            <v>вид подразд</v>
          </cell>
        </row>
      </sheetData>
      <sheetData sheetId="43">
        <row r="1">
          <cell r="A1" t="str">
            <v>вид подразд</v>
          </cell>
        </row>
      </sheetData>
      <sheetData sheetId="44">
        <row r="1">
          <cell r="A1" t="str">
            <v>вид подразд</v>
          </cell>
        </row>
      </sheetData>
      <sheetData sheetId="45">
        <row r="1">
          <cell r="A1" t="str">
            <v>вид подразд</v>
          </cell>
        </row>
      </sheetData>
      <sheetData sheetId="46">
        <row r="1">
          <cell r="A1" t="str">
            <v>вид подразд</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Обновление"/>
      <sheetName val="Лог обновления"/>
      <sheetName val="Титульный"/>
      <sheetName val="Содержание"/>
      <sheetName val="Краткие сведения по организации"/>
      <sheetName val="Список листов"/>
      <sheetName val="Т2"/>
      <sheetName val="Т3"/>
      <sheetName val="Т4"/>
      <sheetName val="Т5"/>
      <sheetName val="Т6"/>
      <sheetName val="Т7"/>
      <sheetName val="Т8"/>
      <sheetName val="Т9"/>
      <sheetName val="Т10"/>
      <sheetName val="Т11"/>
      <sheetName val="Т12"/>
      <sheetName val="Т13"/>
      <sheetName val="Т14"/>
      <sheetName val="Т15"/>
      <sheetName val="Т16"/>
      <sheetName val="Т17"/>
      <sheetName val="Т18"/>
      <sheetName val="Т19"/>
      <sheetName val="Т20"/>
      <sheetName val="Т21"/>
      <sheetName val="Т22"/>
      <sheetName val="Т23"/>
      <sheetName val="Т24"/>
      <sheetName val="Т25"/>
      <sheetName val="Т26"/>
      <sheetName val="Т27"/>
      <sheetName val="Т28"/>
      <sheetName val="Проверка"/>
      <sheetName val="et_union"/>
      <sheetName val="TEHSHEET"/>
      <sheetName val="REESTR_ORG"/>
      <sheetName val="REESTR_FILTERED"/>
      <sheetName val="REESTR_MO"/>
      <sheetName val="modClassifierValidate"/>
      <sheetName val="modCommandButton"/>
      <sheetName val="modDblClick"/>
      <sheetName val="modfrmDateChoose"/>
      <sheetName val="modfrmReestr"/>
      <sheetName val="modHyp"/>
      <sheetName val="modInfo"/>
      <sheetName val="modReestr"/>
      <sheetName val="modServiceModule"/>
      <sheetName val="modPROV"/>
      <sheetName val="modChange"/>
      <sheetName val="AllSheetsInThisWorkbook"/>
      <sheetName val="modUpdTemplMai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modList01"/>
      <sheetName val="modList02"/>
      <sheetName val="modList04"/>
      <sheetName val="modList06"/>
      <sheetName val="modList09"/>
      <sheetName val="modList10"/>
      <sheetName val="modHypShowHide"/>
      <sheetName val="modListProv"/>
      <sheetName val="modThisWorkbook"/>
      <sheetName val="Методология"/>
      <sheetName val="Контакты"/>
      <sheetName val="Обновление"/>
      <sheetName val="Лог обновления"/>
      <sheetName val="Титульный"/>
      <sheetName val="Справочники"/>
      <sheetName val="Баланс"/>
      <sheetName val="Баланс ТС"/>
      <sheetName val="Баланс с и п"/>
      <sheetName val="СЦТ"/>
      <sheetName val="ТС"/>
      <sheetName val="Заявки"/>
      <sheetName val="Тариф на ТН"/>
      <sheetName val="Заявка X Тариф"/>
      <sheetName val="Заявка X Тариф ТС"/>
      <sheetName val="Заявление X"/>
      <sheetName val="Заявка 1 Тариф"/>
      <sheetName val="Заявление 1"/>
      <sheetName val="Заявление 1 (тариф на ТН)"/>
      <sheetName val="Проверка"/>
      <sheetName val="AllSheetsInThisWorkbook"/>
      <sheetName val="TEHSHEET"/>
      <sheetName val="modList03"/>
      <sheetName val="modList05"/>
      <sheetName val="modList07"/>
      <sheetName val="modList08"/>
      <sheetName val="modList11"/>
      <sheetName val="modListComs"/>
      <sheetName val="ORGS_DATA"/>
      <sheetName val="REESTR_ORG"/>
      <sheetName val="REESTR_MO"/>
      <sheetName val="REESTR_MO_LEGAL"/>
      <sheetName val="REESTR_MO_POST"/>
      <sheetName val="modfrmReestrMR"/>
      <sheetName val="modfrmReestr"/>
      <sheetName val="modReestr"/>
      <sheetName val="modHyp"/>
      <sheetName val="modfrmSelectFuel"/>
      <sheetName val="modBodyUserFunctions"/>
      <sheetName val="modfrmDateChoose"/>
      <sheetName val="modfrmCheckUpdates"/>
      <sheetName val="modUpdTemplMain"/>
      <sheetName val="mod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
          <cell r="H1" t="str">
            <v>allv</v>
          </cell>
          <cell r="I1" t="str">
            <v>v</v>
          </cell>
          <cell r="J1" t="str">
            <v/>
          </cell>
          <cell r="K1" t="str">
            <v>allvreq1</v>
          </cell>
          <cell r="L1" t="str">
            <v>vreq1</v>
          </cell>
          <cell r="M1" t="str">
            <v>req1</v>
          </cell>
          <cell r="N1" t="str">
            <v>allvreq1</v>
          </cell>
          <cell r="O1" t="str">
            <v>vreq1</v>
          </cell>
          <cell r="P1" t="str">
            <v>req1</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sheetName val="ТС цены"/>
      <sheetName val="ТС характеристики"/>
      <sheetName val="ТС инвестиции"/>
      <sheetName val="ТС доступ"/>
      <sheetName val="ТС показатели"/>
      <sheetName val="REESTR_ORG"/>
      <sheetName val="REESTR"/>
      <sheetName val="TEHSHEET"/>
      <sheetName val="tech"/>
      <sheetName val="Поправки"/>
      <sheetName val="ф17"/>
      <sheetName val="ф20"/>
      <sheetName val="ф18"/>
      <sheetName val="KAR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9">
          <cell r="B19" t="str">
            <v>Передача+Сбыт</v>
          </cell>
        </row>
        <row r="20">
          <cell r="B20" t="str">
            <v>Передача</v>
          </cell>
        </row>
        <row r="21">
          <cell r="B21" t="str">
            <v>производство комбинированная выработка</v>
          </cell>
        </row>
        <row r="22">
          <cell r="B22" t="str">
            <v>производство (некомбинированная выработка)+передача+сбыт</v>
          </cell>
        </row>
        <row r="23">
          <cell r="B23" t="str">
            <v>производство (некомбинированная выработка)+передача</v>
          </cell>
        </row>
        <row r="24">
          <cell r="B24" t="str">
            <v>производство (некомбинированная выработка)+сбыт</v>
          </cell>
        </row>
        <row r="25">
          <cell r="B25" t="str">
            <v>производство (некомбинированная выработка)</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одология"/>
      <sheetName val="Контакты"/>
      <sheetName val="Обновление"/>
      <sheetName val="Лог обновления"/>
      <sheetName val="Титульный"/>
      <sheetName val="Справочники"/>
      <sheetName val="Баланс"/>
      <sheetName val="Баланс ТС"/>
      <sheetName val="Баланс с и п"/>
      <sheetName val="СЦТ"/>
      <sheetName val="ТС"/>
      <sheetName val="Заявки"/>
      <sheetName val="Тариф на ТН"/>
      <sheetName val="Заявка X Тариф"/>
      <sheetName val="Заявка X Тариф ТС"/>
      <sheetName val="Заявление X"/>
      <sheetName val="Проверка"/>
      <sheetName val="AllSheetsInThisWorkbook"/>
      <sheetName val="TEHSHEET"/>
      <sheetName val="modList00"/>
      <sheetName val="modList01"/>
      <sheetName val="modList02"/>
      <sheetName val="modList03"/>
      <sheetName val="modList04"/>
      <sheetName val="modList05"/>
      <sheetName val="modList06"/>
      <sheetName val="modList07"/>
      <sheetName val="modList08"/>
      <sheetName val="modList09"/>
      <sheetName val="modList10"/>
      <sheetName val="modList11"/>
      <sheetName val="modListComs"/>
      <sheetName val="ORGS_DATA"/>
      <sheetName val="REESTR_ORG"/>
      <sheetName val="REESTR_MO"/>
      <sheetName val="REESTR_MO_LEGAL"/>
      <sheetName val="REESTR_MO_POST"/>
      <sheetName val="modfrmReestrMR"/>
      <sheetName val="modfrmReestr"/>
      <sheetName val="modReestr"/>
      <sheetName val="modListProv"/>
      <sheetName val="modHyp"/>
      <sheetName val="modfrmSelectFuel"/>
      <sheetName val="modHypShowHide"/>
      <sheetName val="modBodyUserFunctions"/>
      <sheetName val="modfrmDateChoose"/>
      <sheetName val="modfrmCheckUpdates"/>
      <sheetName val="modUpdTemplMain"/>
      <sheetName val="modThisWorkbook"/>
      <sheetName val="modInfo"/>
      <sheetName val="Лист"/>
      <sheetName val="навигация"/>
      <sheetName val="Производство электроэнергии"/>
      <sheetName val="Т3"/>
    </sheetNames>
    <sheetDataSet>
      <sheetData sheetId="0"/>
      <sheetData sheetId="1"/>
      <sheetData sheetId="2"/>
      <sheetData sheetId="3"/>
      <sheetData sheetId="4">
        <row r="7">
          <cell r="E7">
            <v>2014</v>
          </cell>
        </row>
      </sheetData>
      <sheetData sheetId="5">
        <row r="10">
          <cell r="L10">
            <v>1</v>
          </cell>
        </row>
      </sheetData>
      <sheetData sheetId="6">
        <row r="1">
          <cell r="H1" t="str">
            <v>v</v>
          </cell>
        </row>
      </sheetData>
      <sheetData sheetId="7">
        <row r="1">
          <cell r="H1" t="str">
            <v>v</v>
          </cell>
        </row>
      </sheetData>
      <sheetData sheetId="8"/>
      <sheetData sheetId="9">
        <row r="1">
          <cell r="H1" t="str">
            <v>allv</v>
          </cell>
        </row>
      </sheetData>
      <sheetData sheetId="10">
        <row r="1">
          <cell r="H1" t="str">
            <v/>
          </cell>
        </row>
      </sheetData>
      <sheetData sheetId="11">
        <row r="8">
          <cell r="D8" t="str">
            <v>0</v>
          </cell>
        </row>
      </sheetData>
      <sheetData sheetId="12">
        <row r="12">
          <cell r="J12" t="str">
            <v>r</v>
          </cell>
        </row>
      </sheetData>
      <sheetData sheetId="13"/>
      <sheetData sheetId="14"/>
      <sheetData sheetId="15"/>
      <sheetData sheetId="16"/>
      <sheetData sheetId="17"/>
      <sheetData sheetId="18">
        <row r="2">
          <cell r="A2" t="str">
            <v>Производство</v>
          </cell>
          <cell r="C2" t="str">
            <v>одноставочный</v>
          </cell>
          <cell r="E2" t="str">
            <v>да</v>
          </cell>
          <cell r="G2" t="str">
            <v>руб/Гкал</v>
          </cell>
          <cell r="T2" t="str">
            <v>1_МР:_МО:</v>
          </cell>
          <cell r="V2" t="str">
            <v>4_МР:_МО:</v>
          </cell>
        </row>
        <row r="3">
          <cell r="C3" t="str">
            <v>двуставочный</v>
          </cell>
          <cell r="E3" t="str">
            <v>нет</v>
          </cell>
          <cell r="G3" t="str">
            <v>руб/Гкал/час/месяц</v>
          </cell>
          <cell r="T3" t="str">
            <v>2_МР:_МО:</v>
          </cell>
        </row>
        <row r="4">
          <cell r="T4" t="str">
            <v>3_МР:_МО:</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DocumentsAPI"/>
      <sheetName val="modCommandButton"/>
      <sheetName val="modfrmReestr"/>
      <sheetName val="modHTTP"/>
      <sheetName val="modReestr"/>
      <sheetName val="modSheetLog"/>
      <sheetName val="modPreload"/>
      <sheetName val="mod_Tit"/>
      <sheetName val="modServiceModule"/>
      <sheetName val="mod_wb"/>
      <sheetName val="mod_40"/>
      <sheetName val="mod_19"/>
      <sheetName val="mod_10"/>
      <sheetName val="modCheck"/>
      <sheetName val="Инструкция"/>
      <sheetName val="Лог обновления"/>
      <sheetName val="Титульный"/>
      <sheetName val="Список территорий"/>
      <sheetName val="Библиотека документов"/>
      <sheetName val="Справочник объектов"/>
      <sheetName val="Калькуляция"/>
      <sheetName val="Калькуляция КомбВыработка"/>
      <sheetName val="Нат. показатели"/>
      <sheetName val="Калькуляция (теплоноситель)"/>
      <sheetName val="Расчет У.Е."/>
      <sheetName val="Расчет кап вложений"/>
      <sheetName val="Реестр потребителей"/>
      <sheetName val="Топливо (кот)"/>
      <sheetName val="Операционные"/>
      <sheetName val="Неподконтрольные"/>
      <sheetName val="Прибыль"/>
      <sheetName val="Ресурсы"/>
      <sheetName val="ФОТ"/>
      <sheetName val="Вода"/>
      <sheetName val="ЭЭ"/>
      <sheetName val="Материалы"/>
      <sheetName val="Амортизация"/>
      <sheetName val="Общехоз. всего"/>
      <sheetName val="Общехоз."/>
      <sheetName val="ИП"/>
      <sheetName val="ФАС ПП вход"/>
      <sheetName val="ФАС ПП исх"/>
      <sheetName val="ФАС БПр"/>
      <sheetName val="ФАС БТр"/>
      <sheetName val="ФАС Т"/>
      <sheetName val="ФАС К"/>
      <sheetName val="МТР"/>
      <sheetName val="Концессия"/>
      <sheetName val="Комментарии"/>
      <sheetName val="Проверка"/>
      <sheetName val="et_union"/>
      <sheetName val="TEHSHEET"/>
      <sheetName val="modfrmHEATAdditionalOrgData"/>
      <sheetName val="modfrmDocumentPicker"/>
      <sheetName val="modfrmUrl"/>
      <sheetName val="modfrmSecretCode"/>
      <sheetName val="modfrmMethod"/>
      <sheetName val="mod_DOCS"/>
      <sheetName val="SELECTED_DOCS"/>
      <sheetName val="modApplyMethods"/>
      <sheetName val="modHLIcons"/>
      <sheetName val="DOCS_DEPENDENCY"/>
      <sheetName val="modfrmReestrBH"/>
      <sheetName val="AllSheetsInThisWorkbook"/>
      <sheetName val="modUpdTemplMain"/>
      <sheetName val="modfrmCheckUpdates"/>
      <sheetName val="modInfo"/>
      <sheetName val="modInstruction"/>
      <sheetName val="mod_Coms"/>
      <sheetName val="modfrmDateChoose"/>
      <sheetName val="mod_04"/>
      <sheetName val="mod_05"/>
      <sheetName val="mod_06"/>
      <sheetName val="mod_07"/>
      <sheetName val="mod_08"/>
      <sheetName val="mod_09"/>
      <sheetName val="mod_11"/>
      <sheetName val="mod_12"/>
      <sheetName val="mod_13"/>
      <sheetName val="mod_14"/>
      <sheetName val="mod_17"/>
      <sheetName val="mod_18"/>
      <sheetName val="mod_20"/>
      <sheetName val="mod_21"/>
      <sheetName val="mod_22"/>
      <sheetName val="mod_23"/>
      <sheetName val="mod_30"/>
      <sheetName val="mod_31"/>
      <sheetName val="mod_36"/>
      <sheetName val="mod_37"/>
      <sheetName val="mod_38"/>
      <sheetName val="mod_39"/>
      <sheetName val="mod_LIST_MO"/>
      <sheetName val="modHyp"/>
      <sheetName val="REESTR_MO"/>
      <sheetName val="REESTR_BOILER"/>
      <sheetName val="REESTR_ORG"/>
      <sheetName val="REESTR_SKI"/>
      <sheetName val="ЛенРТК_CALC.WARM.4.47_Лен"/>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1">
          <cell r="D21">
            <v>2023</v>
          </cell>
        </row>
      </sheetData>
      <sheetData sheetId="17"/>
      <sheetData sheetId="18"/>
      <sheetData sheetId="19"/>
      <sheetData sheetId="20">
        <row r="37">
          <cell r="V37">
            <v>0</v>
          </cell>
        </row>
      </sheetData>
      <sheetData sheetId="21"/>
      <sheetData sheetId="22"/>
      <sheetData sheetId="23">
        <row r="22">
          <cell r="T22">
            <v>592.27089912499991</v>
          </cell>
        </row>
      </sheetData>
      <sheetData sheetId="24"/>
      <sheetData sheetId="25"/>
      <sheetData sheetId="26"/>
      <sheetData sheetId="27"/>
      <sheetData sheetId="28">
        <row r="19">
          <cell r="P19">
            <v>3611.6703177898175</v>
          </cell>
        </row>
      </sheetData>
      <sheetData sheetId="29">
        <row r="22">
          <cell r="P22">
            <v>1770.99</v>
          </cell>
        </row>
      </sheetData>
      <sheetData sheetId="30"/>
      <sheetData sheetId="31">
        <row r="28">
          <cell r="V28">
            <v>351070.15276367898</v>
          </cell>
        </row>
      </sheetData>
      <sheetData sheetId="32"/>
      <sheetData sheetId="33"/>
      <sheetData sheetId="34">
        <row r="20">
          <cell r="R20">
            <v>11366.5610236013</v>
          </cell>
        </row>
      </sheetData>
      <sheetData sheetId="35"/>
      <sheetData sheetId="36"/>
      <sheetData sheetId="37">
        <row r="17">
          <cell r="T17">
            <v>38893.454393762127</v>
          </cell>
        </row>
      </sheetData>
      <sheetData sheetId="38">
        <row r="22">
          <cell r="AG22">
            <v>113520.78561339476</v>
          </cell>
        </row>
      </sheetData>
      <sheetData sheetId="39"/>
      <sheetData sheetId="40"/>
      <sheetData sheetId="41"/>
      <sheetData sheetId="42"/>
      <sheetData sheetId="43"/>
      <sheetData sheetId="44"/>
      <sheetData sheetId="45"/>
      <sheetData sheetId="46">
        <row r="16">
          <cell r="L16">
            <v>2361.67</v>
          </cell>
        </row>
      </sheetData>
      <sheetData sheetId="47"/>
      <sheetData sheetId="48"/>
      <sheetData sheetId="49"/>
      <sheetData sheetId="50"/>
      <sheetData sheetId="51">
        <row r="2">
          <cell r="F2" t="str">
            <v>Природный газ</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ow r="2">
          <cell r="D2" t="str">
            <v>Бокситогорский муниципальный район</v>
          </cell>
        </row>
        <row r="138">
          <cell r="B138" t="str">
            <v>Володарское</v>
          </cell>
        </row>
        <row r="139">
          <cell r="B139" t="str">
            <v>Волошовское</v>
          </cell>
        </row>
        <row r="140">
          <cell r="B140" t="str">
            <v>Дзержинское</v>
          </cell>
        </row>
        <row r="141">
          <cell r="B141" t="str">
            <v>Заклинское</v>
          </cell>
        </row>
        <row r="142">
          <cell r="B142" t="str">
            <v>Лужский муниципальный район</v>
          </cell>
        </row>
        <row r="143">
          <cell r="B143" t="str">
            <v>Лужское</v>
          </cell>
        </row>
        <row r="144">
          <cell r="B144" t="str">
            <v>Мшинское</v>
          </cell>
        </row>
        <row r="145">
          <cell r="B145" t="str">
            <v>Оредежское</v>
          </cell>
        </row>
        <row r="146">
          <cell r="B146" t="str">
            <v>Осьминское</v>
          </cell>
        </row>
        <row r="147">
          <cell r="B147" t="str">
            <v>Ретюнское</v>
          </cell>
        </row>
        <row r="148">
          <cell r="B148" t="str">
            <v>Серебрянское</v>
          </cell>
        </row>
        <row r="149">
          <cell r="B149" t="str">
            <v>Скребловское</v>
          </cell>
        </row>
        <row r="150">
          <cell r="B150" t="str">
            <v>Толмачевское</v>
          </cell>
        </row>
        <row r="151">
          <cell r="B151" t="str">
            <v>Торковичское</v>
          </cell>
        </row>
        <row r="152">
          <cell r="B152" t="str">
            <v>Ям-Тесовское</v>
          </cell>
        </row>
      </sheetData>
      <sheetData sheetId="95"/>
      <sheetData sheetId="96"/>
      <sheetData sheetId="97"/>
      <sheetData sheetId="9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траты 2009"/>
      <sheetName val="16.1"/>
      <sheetName val="ФОТ2008 "/>
      <sheetName val="Расчет УЕ"/>
      <sheetName val="ВОКЭ"/>
      <sheetName val="ОХР"/>
      <sheetName val="П 4"/>
      <sheetName val="Затраты 2009-20%приб"/>
      <sheetName val="16"/>
      <sheetName val="15 ВОКЭ"/>
    </sheetNames>
    <sheetDataSet>
      <sheetData sheetId="0" refreshError="1"/>
      <sheetData sheetId="1">
        <row r="9">
          <cell r="E9">
            <v>728</v>
          </cell>
          <cell r="F9">
            <v>728</v>
          </cell>
          <cell r="G9">
            <v>728</v>
          </cell>
          <cell r="H9">
            <v>728</v>
          </cell>
          <cell r="I9">
            <v>700</v>
          </cell>
        </row>
        <row r="13">
          <cell r="F13">
            <v>728</v>
          </cell>
          <cell r="H13">
            <v>658</v>
          </cell>
        </row>
        <row r="16">
          <cell r="E16">
            <v>766</v>
          </cell>
          <cell r="F16">
            <v>615</v>
          </cell>
          <cell r="G16">
            <v>728</v>
          </cell>
          <cell r="H16">
            <v>658</v>
          </cell>
          <cell r="I16">
            <v>639</v>
          </cell>
        </row>
        <row r="18">
          <cell r="E18">
            <v>2295.2463000000002</v>
          </cell>
          <cell r="F18">
            <v>3371.94</v>
          </cell>
          <cell r="G18">
            <v>2391.6505000000002</v>
          </cell>
          <cell r="H18">
            <v>3570</v>
          </cell>
          <cell r="I18">
            <v>4100.2363699999996</v>
          </cell>
        </row>
        <row r="19">
          <cell r="E19">
            <v>4</v>
          </cell>
          <cell r="F19">
            <v>5.0670000000000002</v>
          </cell>
          <cell r="G19">
            <v>4</v>
          </cell>
          <cell r="H19">
            <v>5.0670000000000002</v>
          </cell>
          <cell r="I19">
            <v>5.07</v>
          </cell>
        </row>
        <row r="20">
          <cell r="E20">
            <v>1.68699</v>
          </cell>
          <cell r="F20">
            <v>1.5202899999999999</v>
          </cell>
          <cell r="G20">
            <v>1.686955</v>
          </cell>
          <cell r="H20">
            <v>1.5</v>
          </cell>
          <cell r="I20">
            <v>1.52</v>
          </cell>
        </row>
        <row r="23">
          <cell r="E23">
            <v>4</v>
          </cell>
          <cell r="F23">
            <v>5</v>
          </cell>
          <cell r="G23">
            <v>4</v>
          </cell>
          <cell r="H23">
            <v>5</v>
          </cell>
          <cell r="I23">
            <v>5</v>
          </cell>
        </row>
        <row r="26">
          <cell r="E26">
            <v>75</v>
          </cell>
          <cell r="F26">
            <v>75</v>
          </cell>
          <cell r="G26">
            <v>75</v>
          </cell>
          <cell r="H26">
            <v>75</v>
          </cell>
          <cell r="I26">
            <v>75</v>
          </cell>
        </row>
        <row r="29">
          <cell r="E29">
            <v>30</v>
          </cell>
          <cell r="F29">
            <v>23</v>
          </cell>
          <cell r="G29">
            <v>30</v>
          </cell>
          <cell r="H29">
            <v>28</v>
          </cell>
          <cell r="I29">
            <v>15</v>
          </cell>
        </row>
        <row r="32">
          <cell r="E32">
            <v>12.5</v>
          </cell>
          <cell r="G32">
            <v>12.5</v>
          </cell>
          <cell r="H32">
            <v>2.75</v>
          </cell>
          <cell r="I32">
            <v>12.5</v>
          </cell>
        </row>
        <row r="34">
          <cell r="B34" t="str">
            <v>Выплаты &lt;______________&gt;:</v>
          </cell>
        </row>
        <row r="37">
          <cell r="B37" t="str">
            <v>Выплаты &lt;______________&gt;:</v>
          </cell>
        </row>
        <row r="41">
          <cell r="E41">
            <v>15</v>
          </cell>
          <cell r="F41">
            <v>15</v>
          </cell>
          <cell r="G41">
            <v>15</v>
          </cell>
          <cell r="H41">
            <v>15</v>
          </cell>
          <cell r="I41">
            <v>15</v>
          </cell>
        </row>
        <row r="46">
          <cell r="F46">
            <v>70</v>
          </cell>
        </row>
        <row r="49">
          <cell r="E49">
            <v>12</v>
          </cell>
          <cell r="F49">
            <v>12</v>
          </cell>
          <cell r="G49">
            <v>12</v>
          </cell>
          <cell r="H49">
            <v>12</v>
          </cell>
          <cell r="I49">
            <v>12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Справочники"/>
      <sheetName val="Инструкция"/>
      <sheetName val="3"/>
      <sheetName val="4"/>
      <sheetName val="5"/>
      <sheetName val="свод"/>
      <sheetName val="Инвестиции"/>
      <sheetName val="16"/>
      <sheetName val="17"/>
      <sheetName val="17.1"/>
      <sheetName val="24"/>
      <sheetName val="25"/>
      <sheetName val="P2.1"/>
      <sheetName val="P2.2"/>
      <sheetName val="перекрестка"/>
      <sheetName val="Ф-1 (для АО-энерго)"/>
      <sheetName val="Ф-2 (для АО-энерго)"/>
      <sheetName val="TEHSHEET"/>
    </sheetNames>
    <sheetDataSet>
      <sheetData sheetId="0"/>
      <sheetData sheetId="1"/>
      <sheetData sheetId="2">
        <row r="13">
          <cell r="E13" t="str">
            <v>Вологодская область</v>
          </cell>
        </row>
        <row r="21">
          <cell r="D21" t="str">
            <v>ГЭП "Вологдаоблкоммунэнерго"</v>
          </cell>
          <cell r="I21" t="str">
            <v>3525014344</v>
          </cell>
        </row>
        <row r="27">
          <cell r="F27" t="str">
            <v>Предложение регионального регулятора</v>
          </cell>
        </row>
      </sheetData>
      <sheetData sheetId="3"/>
      <sheetData sheetId="4"/>
      <sheetData sheetId="5">
        <row r="16">
          <cell r="H16">
            <v>118.48</v>
          </cell>
          <cell r="M16">
            <v>129.51</v>
          </cell>
          <cell r="R16">
            <v>122.1</v>
          </cell>
          <cell r="W16">
            <v>122.1</v>
          </cell>
          <cell r="AB16">
            <v>129.49</v>
          </cell>
        </row>
        <row r="17">
          <cell r="I17">
            <v>439.45</v>
          </cell>
          <cell r="N17">
            <v>446.62</v>
          </cell>
          <cell r="S17">
            <v>441.83</v>
          </cell>
          <cell r="X17">
            <v>447.66</v>
          </cell>
          <cell r="AC17">
            <v>466.95</v>
          </cell>
        </row>
        <row r="20">
          <cell r="G20">
            <v>122.21</v>
          </cell>
          <cell r="H20">
            <v>601.38</v>
          </cell>
          <cell r="L20">
            <v>134.71</v>
          </cell>
          <cell r="M20">
            <v>623.24</v>
          </cell>
          <cell r="Q20">
            <v>126.7</v>
          </cell>
          <cell r="R20">
            <v>621.5</v>
          </cell>
          <cell r="V20">
            <v>126.7</v>
          </cell>
          <cell r="W20">
            <v>628.70000000000005</v>
          </cell>
          <cell r="AA20">
            <v>134.74</v>
          </cell>
          <cell r="AB20">
            <v>661.2</v>
          </cell>
        </row>
        <row r="25">
          <cell r="G25">
            <v>2.59</v>
          </cell>
          <cell r="H25">
            <v>252.9</v>
          </cell>
          <cell r="I25">
            <v>392.3</v>
          </cell>
          <cell r="L25">
            <v>4.1500000000000004</v>
          </cell>
          <cell r="M25">
            <v>273.16000000000003</v>
          </cell>
          <cell r="N25">
            <v>399.12</v>
          </cell>
          <cell r="Q25">
            <v>3.44</v>
          </cell>
          <cell r="R25">
            <v>271.82</v>
          </cell>
          <cell r="S25">
            <v>391.92</v>
          </cell>
          <cell r="V25">
            <v>3.44</v>
          </cell>
          <cell r="W25">
            <v>272.95</v>
          </cell>
          <cell r="X25">
            <v>397.75</v>
          </cell>
          <cell r="AA25">
            <v>4.18</v>
          </cell>
          <cell r="AB25">
            <v>288.58</v>
          </cell>
          <cell r="AC25">
            <v>416.39</v>
          </cell>
        </row>
      </sheetData>
      <sheetData sheetId="6">
        <row r="16">
          <cell r="H16">
            <v>21.65</v>
          </cell>
          <cell r="M16">
            <v>21.65</v>
          </cell>
          <cell r="R16">
            <v>21.29</v>
          </cell>
          <cell r="W16">
            <v>21.29</v>
          </cell>
          <cell r="AB16">
            <v>23.66</v>
          </cell>
        </row>
        <row r="17">
          <cell r="I17">
            <v>68.11</v>
          </cell>
          <cell r="N17">
            <v>68.11</v>
          </cell>
          <cell r="S17">
            <v>68.37</v>
          </cell>
          <cell r="X17">
            <v>68.260000000000005</v>
          </cell>
          <cell r="AC17">
            <v>70.540000000000006</v>
          </cell>
        </row>
        <row r="20">
          <cell r="G20">
            <v>22.32</v>
          </cell>
          <cell r="H20">
            <v>89.9</v>
          </cell>
          <cell r="L20">
            <v>22.32</v>
          </cell>
          <cell r="M20">
            <v>90.1</v>
          </cell>
          <cell r="Q20">
            <v>22</v>
          </cell>
          <cell r="R20">
            <v>92.23</v>
          </cell>
          <cell r="V20">
            <v>22</v>
          </cell>
          <cell r="W20">
            <v>92.1</v>
          </cell>
          <cell r="AA20">
            <v>24.6</v>
          </cell>
          <cell r="AB20">
            <v>92.5</v>
          </cell>
        </row>
        <row r="21">
          <cell r="G21">
            <v>0.21</v>
          </cell>
          <cell r="H21">
            <v>4.26</v>
          </cell>
          <cell r="I21">
            <v>7.31</v>
          </cell>
          <cell r="L21">
            <v>0.21</v>
          </cell>
          <cell r="M21">
            <v>4.26</v>
          </cell>
          <cell r="N21">
            <v>7.24</v>
          </cell>
          <cell r="Q21">
            <v>0.2</v>
          </cell>
          <cell r="R21">
            <v>4.58</v>
          </cell>
          <cell r="S21">
            <v>7.72</v>
          </cell>
          <cell r="V21">
            <v>0.2</v>
          </cell>
          <cell r="W21">
            <v>4.57</v>
          </cell>
          <cell r="X21">
            <v>7.61</v>
          </cell>
          <cell r="AA21">
            <v>0.189</v>
          </cell>
          <cell r="AB21">
            <v>5.17</v>
          </cell>
          <cell r="AC21">
            <v>7.54</v>
          </cell>
        </row>
        <row r="23">
          <cell r="M23">
            <v>0.18</v>
          </cell>
          <cell r="N23">
            <v>0.08</v>
          </cell>
        </row>
        <row r="25">
          <cell r="G25">
            <v>0.46</v>
          </cell>
          <cell r="H25">
            <v>39.200000000000003</v>
          </cell>
          <cell r="I25">
            <v>60.8</v>
          </cell>
          <cell r="L25">
            <v>0.46</v>
          </cell>
          <cell r="M25">
            <v>39.200000000000003</v>
          </cell>
          <cell r="N25">
            <v>60.8</v>
          </cell>
          <cell r="Q25">
            <v>0.51</v>
          </cell>
          <cell r="R25">
            <v>40.57</v>
          </cell>
          <cell r="S25">
            <v>60.65</v>
          </cell>
          <cell r="V25">
            <v>0.51</v>
          </cell>
          <cell r="W25">
            <v>40.57</v>
          </cell>
          <cell r="X25">
            <v>60.65</v>
          </cell>
          <cell r="AA25">
            <v>0.75</v>
          </cell>
          <cell r="AB25">
            <v>40.450000000000003</v>
          </cell>
          <cell r="AC25">
            <v>63</v>
          </cell>
        </row>
      </sheetData>
      <sheetData sheetId="7">
        <row r="10">
          <cell r="E10">
            <v>112.22</v>
          </cell>
          <cell r="F10">
            <v>112.41999999999999</v>
          </cell>
          <cell r="G10">
            <v>114.23</v>
          </cell>
          <cell r="H10">
            <v>114.1</v>
          </cell>
          <cell r="I10">
            <v>117.1</v>
          </cell>
          <cell r="J10">
            <v>102.51247483148033</v>
          </cell>
          <cell r="K10">
            <v>102.62927256792287</v>
          </cell>
          <cell r="L10">
            <v>104.3486009623953</v>
          </cell>
          <cell r="M10">
            <v>104.1629603273439</v>
          </cell>
        </row>
        <row r="11">
          <cell r="E11">
            <v>190.2</v>
          </cell>
          <cell r="F11">
            <v>190.20999999999998</v>
          </cell>
          <cell r="G11">
            <v>191.39000000000001</v>
          </cell>
          <cell r="H11">
            <v>191.27</v>
          </cell>
          <cell r="I11">
            <v>198.40100000000001</v>
          </cell>
          <cell r="J11">
            <v>103.66320079418986</v>
          </cell>
          <cell r="K11">
            <v>103.72823756992733</v>
          </cell>
          <cell r="L11">
            <v>104.31177707676132</v>
          </cell>
          <cell r="M11">
            <v>104.30629304452974</v>
          </cell>
        </row>
        <row r="12">
          <cell r="E12">
            <v>100.46000000000001</v>
          </cell>
          <cell r="F12">
            <v>100.46000000000001</v>
          </cell>
          <cell r="G12">
            <v>101.72999999999999</v>
          </cell>
          <cell r="H12">
            <v>101.72999999999999</v>
          </cell>
          <cell r="I12">
            <v>104.2</v>
          </cell>
          <cell r="J12">
            <v>102.42799567482552</v>
          </cell>
          <cell r="K12">
            <v>102.42799567482552</v>
          </cell>
          <cell r="L12">
            <v>103.72287477603027</v>
          </cell>
          <cell r="M12">
            <v>103.72287477603027</v>
          </cell>
        </row>
        <row r="13">
          <cell r="E13">
            <v>225536.88252649145</v>
          </cell>
          <cell r="F13">
            <v>233879.18454199273</v>
          </cell>
          <cell r="G13">
            <v>216774.83858909426</v>
          </cell>
          <cell r="H13">
            <v>233936.95414799999</v>
          </cell>
          <cell r="I13">
            <v>257148.64151140596</v>
          </cell>
          <cell r="J13">
            <v>118.62476437998504</v>
          </cell>
          <cell r="K13">
            <v>109.92219781946939</v>
          </cell>
          <cell r="L13">
            <v>114.01622591870375</v>
          </cell>
          <cell r="M13">
            <v>109.94934928261443</v>
          </cell>
        </row>
        <row r="14">
          <cell r="E14">
            <v>5477</v>
          </cell>
          <cell r="F14">
            <v>5116</v>
          </cell>
          <cell r="G14">
            <v>9913.2999999999993</v>
          </cell>
          <cell r="H14">
            <v>9913.2999999999993</v>
          </cell>
          <cell r="I14">
            <v>10736.1039</v>
          </cell>
          <cell r="J14">
            <v>108.30000000000001</v>
          </cell>
          <cell r="K14">
            <v>108.30000000000001</v>
          </cell>
          <cell r="L14">
            <v>196.02161584809201</v>
          </cell>
          <cell r="M14">
            <v>209.85347732603597</v>
          </cell>
        </row>
        <row r="15">
          <cell r="E15">
            <v>4564</v>
          </cell>
          <cell r="F15">
            <v>5116</v>
          </cell>
          <cell r="G15">
            <v>6616.7</v>
          </cell>
          <cell r="H15">
            <v>6616.7</v>
          </cell>
          <cell r="I15">
            <v>7165.8860999999997</v>
          </cell>
          <cell r="J15">
            <v>108.3</v>
          </cell>
          <cell r="K15">
            <v>108.3</v>
          </cell>
          <cell r="L15">
            <v>157.00889789658194</v>
          </cell>
          <cell r="M15">
            <v>140.06814112587961</v>
          </cell>
        </row>
        <row r="16">
          <cell r="E16">
            <v>913</v>
          </cell>
          <cell r="G16">
            <v>3296.6</v>
          </cell>
          <cell r="H16">
            <v>3296.6</v>
          </cell>
          <cell r="I16">
            <v>3570.2177999999999</v>
          </cell>
          <cell r="J16">
            <v>108.3</v>
          </cell>
          <cell r="K16">
            <v>108.3</v>
          </cell>
          <cell r="L16">
            <v>391.04247535596932</v>
          </cell>
          <cell r="M16">
            <v>0</v>
          </cell>
        </row>
        <row r="17">
          <cell r="E17">
            <v>4290</v>
          </cell>
          <cell r="F17">
            <v>3559</v>
          </cell>
          <cell r="G17">
            <v>3656.4</v>
          </cell>
          <cell r="H17">
            <v>3656.4</v>
          </cell>
          <cell r="I17">
            <v>4607.0640000000003</v>
          </cell>
          <cell r="J17">
            <v>126</v>
          </cell>
          <cell r="K17">
            <v>126</v>
          </cell>
          <cell r="L17">
            <v>107.39076923076925</v>
          </cell>
          <cell r="M17">
            <v>129.44827198651308</v>
          </cell>
        </row>
        <row r="18">
          <cell r="E18">
            <v>4290</v>
          </cell>
          <cell r="F18">
            <v>3559</v>
          </cell>
          <cell r="G18">
            <v>3656.4</v>
          </cell>
          <cell r="H18">
            <v>3656.4</v>
          </cell>
          <cell r="I18">
            <v>4607.0640000000003</v>
          </cell>
          <cell r="J18">
            <v>126</v>
          </cell>
          <cell r="K18">
            <v>126</v>
          </cell>
          <cell r="L18">
            <v>107.39076923076925</v>
          </cell>
          <cell r="M18">
            <v>129.44827198651308</v>
          </cell>
        </row>
        <row r="19">
          <cell r="J19">
            <v>0</v>
          </cell>
          <cell r="K19">
            <v>0</v>
          </cell>
          <cell r="L19">
            <v>0</v>
          </cell>
          <cell r="M19">
            <v>0</v>
          </cell>
        </row>
        <row r="20">
          <cell r="E20">
            <v>51920.027735999996</v>
          </cell>
          <cell r="F20">
            <v>53871.184200000011</v>
          </cell>
          <cell r="G20">
            <v>55968.459702000007</v>
          </cell>
          <cell r="H20">
            <v>55190.466558</v>
          </cell>
          <cell r="I20">
            <v>55968.307705100138</v>
          </cell>
          <cell r="J20">
            <v>99.9997284240076</v>
          </cell>
          <cell r="K20">
            <v>101.40937592234829</v>
          </cell>
          <cell r="L20">
            <v>107.79714523590897</v>
          </cell>
          <cell r="M20">
            <v>103.89284834971222</v>
          </cell>
        </row>
        <row r="21">
          <cell r="E21">
            <v>14954.484643256212</v>
          </cell>
          <cell r="F21">
            <v>15516.47470084716</v>
          </cell>
          <cell r="G21">
            <v>16120.551309719805</v>
          </cell>
          <cell r="H21">
            <v>15896.466558</v>
          </cell>
          <cell r="I21">
            <v>14579.307705100138</v>
          </cell>
          <cell r="J21">
            <v>90.439262435830088</v>
          </cell>
          <cell r="K21">
            <v>91.714140698537861</v>
          </cell>
          <cell r="L21">
            <v>97.49120784095183</v>
          </cell>
          <cell r="M21">
            <v>93.960180944349077</v>
          </cell>
        </row>
        <row r="22">
          <cell r="E22">
            <v>36965.543092743785</v>
          </cell>
          <cell r="F22">
            <v>38354.70949915285</v>
          </cell>
          <cell r="G22">
            <v>39847.908392280202</v>
          </cell>
          <cell r="H22">
            <v>39294</v>
          </cell>
          <cell r="I22">
            <v>41389</v>
          </cell>
          <cell r="J22">
            <v>103.8674341261494</v>
          </cell>
          <cell r="K22">
            <v>105.3316027892299</v>
          </cell>
          <cell r="L22">
            <v>111.96643289172863</v>
          </cell>
          <cell r="M22">
            <v>107.91112888213681</v>
          </cell>
        </row>
        <row r="23">
          <cell r="I23">
            <v>0</v>
          </cell>
          <cell r="J23">
            <v>0</v>
          </cell>
          <cell r="K23">
            <v>0</v>
          </cell>
          <cell r="L23">
            <v>0</v>
          </cell>
          <cell r="M23">
            <v>0</v>
          </cell>
        </row>
        <row r="24">
          <cell r="I24">
            <v>0</v>
          </cell>
          <cell r="J24">
            <v>0</v>
          </cell>
          <cell r="K24">
            <v>0</v>
          </cell>
          <cell r="L24">
            <v>0</v>
          </cell>
          <cell r="M24">
            <v>0</v>
          </cell>
        </row>
        <row r="25">
          <cell r="E25">
            <v>11721.653864090893</v>
          </cell>
          <cell r="F25">
            <v>12162.154027572773</v>
          </cell>
          <cell r="G25">
            <v>12635.642555296263</v>
          </cell>
          <cell r="H25">
            <v>12460</v>
          </cell>
          <cell r="I25">
            <v>13184</v>
          </cell>
          <cell r="J25">
            <v>104.33976699090695</v>
          </cell>
          <cell r="K25">
            <v>105.81059390048154</v>
          </cell>
          <cell r="L25">
            <v>112.47559561871199</v>
          </cell>
          <cell r="M25">
            <v>108.4018502817067</v>
          </cell>
        </row>
        <row r="26">
          <cell r="E26">
            <v>25243.88922865289</v>
          </cell>
          <cell r="F26">
            <v>26192.555471580075</v>
          </cell>
          <cell r="G26">
            <v>27212.265836983941</v>
          </cell>
          <cell r="H26">
            <v>26834</v>
          </cell>
          <cell r="I26">
            <v>28205</v>
          </cell>
          <cell r="J26">
            <v>103.64811283618596</v>
          </cell>
          <cell r="K26">
            <v>105.10918983379295</v>
          </cell>
          <cell r="L26">
            <v>111.73001016018611</v>
          </cell>
          <cell r="M26">
            <v>107.68326912814408</v>
          </cell>
        </row>
        <row r="27">
          <cell r="E27">
            <v>91889.524790491472</v>
          </cell>
          <cell r="F27">
            <v>90021.000341992723</v>
          </cell>
          <cell r="G27">
            <v>90997.198887094273</v>
          </cell>
          <cell r="H27">
            <v>104301.78759000001</v>
          </cell>
          <cell r="I27">
            <v>119553.04057826898</v>
          </cell>
          <cell r="J27">
            <v>131.38101176785196</v>
          </cell>
          <cell r="K27">
            <v>114.62223547713309</v>
          </cell>
          <cell r="L27">
            <v>130.10518973827587</v>
          </cell>
          <cell r="M27">
            <v>132.80572324689024</v>
          </cell>
        </row>
        <row r="28">
          <cell r="E28">
            <v>24069.8</v>
          </cell>
          <cell r="F28">
            <v>22895</v>
          </cell>
          <cell r="G28">
            <v>23295.3</v>
          </cell>
          <cell r="H28">
            <v>23295.3</v>
          </cell>
          <cell r="I28">
            <v>30605.578388036858</v>
          </cell>
          <cell r="J28">
            <v>131.38091541227999</v>
          </cell>
          <cell r="K28">
            <v>131.38091541227999</v>
          </cell>
          <cell r="L28">
            <v>127.15343869926987</v>
          </cell>
          <cell r="M28">
            <v>133.67800125807756</v>
          </cell>
        </row>
        <row r="29">
          <cell r="E29">
            <v>10905</v>
          </cell>
          <cell r="F29">
            <v>15709</v>
          </cell>
          <cell r="G29">
            <v>12193</v>
          </cell>
          <cell r="H29">
            <v>12193</v>
          </cell>
          <cell r="I29">
            <v>13205.019</v>
          </cell>
          <cell r="J29">
            <v>108.3</v>
          </cell>
          <cell r="K29">
            <v>108.3</v>
          </cell>
          <cell r="L29">
            <v>121.09141678129298</v>
          </cell>
          <cell r="M29">
            <v>84.060213890126676</v>
          </cell>
        </row>
        <row r="30">
          <cell r="E30">
            <v>36985.53</v>
          </cell>
          <cell r="F30">
            <v>42708</v>
          </cell>
          <cell r="G30">
            <v>20751.18</v>
          </cell>
          <cell r="H30">
            <v>25386.7</v>
          </cell>
          <cell r="I30">
            <v>22473.52794</v>
          </cell>
          <cell r="J30">
            <v>108.3</v>
          </cell>
          <cell r="K30">
            <v>88.524809998936448</v>
          </cell>
          <cell r="L30">
            <v>60.763027973372289</v>
          </cell>
          <cell r="M30">
            <v>52.621354172520377</v>
          </cell>
        </row>
        <row r="31">
          <cell r="E31">
            <v>0</v>
          </cell>
          <cell r="F31">
            <v>0</v>
          </cell>
          <cell r="G31">
            <v>0</v>
          </cell>
          <cell r="H31">
            <v>0</v>
          </cell>
          <cell r="I31">
            <v>0</v>
          </cell>
          <cell r="J31">
            <v>0</v>
          </cell>
          <cell r="K31">
            <v>0</v>
          </cell>
          <cell r="L31">
            <v>0</v>
          </cell>
          <cell r="M31">
            <v>0</v>
          </cell>
        </row>
        <row r="32">
          <cell r="J32">
            <v>0</v>
          </cell>
          <cell r="K32">
            <v>0</v>
          </cell>
          <cell r="L32">
            <v>0</v>
          </cell>
          <cell r="M32">
            <v>0</v>
          </cell>
        </row>
        <row r="33">
          <cell r="J33">
            <v>0</v>
          </cell>
          <cell r="K33">
            <v>0</v>
          </cell>
          <cell r="L33">
            <v>0</v>
          </cell>
          <cell r="M33">
            <v>0</v>
          </cell>
        </row>
        <row r="34">
          <cell r="J34">
            <v>0</v>
          </cell>
          <cell r="K34">
            <v>0</v>
          </cell>
          <cell r="L34">
            <v>0</v>
          </cell>
          <cell r="M34">
            <v>0</v>
          </cell>
        </row>
        <row r="35">
          <cell r="J35">
            <v>0</v>
          </cell>
          <cell r="K35">
            <v>0</v>
          </cell>
          <cell r="L35">
            <v>0</v>
          </cell>
          <cell r="M35">
            <v>0</v>
          </cell>
        </row>
        <row r="36">
          <cell r="E36">
            <v>10811</v>
          </cell>
          <cell r="F36">
            <v>19996</v>
          </cell>
          <cell r="H36">
            <v>4236</v>
          </cell>
          <cell r="J36">
            <v>0</v>
          </cell>
          <cell r="K36">
            <v>0</v>
          </cell>
          <cell r="L36">
            <v>0</v>
          </cell>
          <cell r="M36">
            <v>0</v>
          </cell>
        </row>
        <row r="37">
          <cell r="E37">
            <v>1637.4</v>
          </cell>
          <cell r="F37">
            <v>1908</v>
          </cell>
          <cell r="G37">
            <v>2870</v>
          </cell>
          <cell r="H37">
            <v>2870</v>
          </cell>
          <cell r="I37">
            <v>3108.21</v>
          </cell>
          <cell r="J37">
            <v>108.3</v>
          </cell>
          <cell r="K37">
            <v>108.3</v>
          </cell>
          <cell r="L37">
            <v>189.82594356907293</v>
          </cell>
          <cell r="M37">
            <v>162.90408805031447</v>
          </cell>
        </row>
        <row r="38">
          <cell r="E38">
            <v>1322.7</v>
          </cell>
          <cell r="F38">
            <v>1552</v>
          </cell>
          <cell r="G38">
            <v>2444</v>
          </cell>
          <cell r="H38">
            <v>2444</v>
          </cell>
          <cell r="I38">
            <v>2646.8519999999999</v>
          </cell>
          <cell r="J38">
            <v>108.3</v>
          </cell>
          <cell r="K38">
            <v>108.3</v>
          </cell>
          <cell r="L38">
            <v>200.10977545928782</v>
          </cell>
          <cell r="M38">
            <v>170.54458762886597</v>
          </cell>
        </row>
        <row r="39">
          <cell r="E39">
            <v>314.7</v>
          </cell>
          <cell r="F39">
            <v>356</v>
          </cell>
          <cell r="G39">
            <v>426</v>
          </cell>
          <cell r="H39">
            <v>426</v>
          </cell>
          <cell r="I39">
            <v>461.358</v>
          </cell>
          <cell r="J39">
            <v>108.3</v>
          </cell>
          <cell r="K39">
            <v>108.3</v>
          </cell>
          <cell r="L39">
            <v>146.60247855100096</v>
          </cell>
          <cell r="M39">
            <v>129.59494382022473</v>
          </cell>
        </row>
        <row r="40">
          <cell r="J40">
            <v>0</v>
          </cell>
          <cell r="K40">
            <v>0</v>
          </cell>
          <cell r="L40">
            <v>0</v>
          </cell>
          <cell r="M40">
            <v>0</v>
          </cell>
        </row>
        <row r="41">
          <cell r="E41">
            <v>24537.13</v>
          </cell>
          <cell r="F41">
            <v>20804</v>
          </cell>
          <cell r="G41">
            <v>17881.18</v>
          </cell>
          <cell r="H41">
            <v>18280.7</v>
          </cell>
          <cell r="I41">
            <v>19365.317940000001</v>
          </cell>
          <cell r="J41">
            <v>108.3</v>
          </cell>
          <cell r="K41">
            <v>105.93313133523334</v>
          </cell>
          <cell r="L41">
            <v>78.922506177372824</v>
          </cell>
          <cell r="M41">
            <v>93.084589213612773</v>
          </cell>
        </row>
        <row r="42">
          <cell r="E42">
            <v>1334</v>
          </cell>
          <cell r="F42">
            <v>2064</v>
          </cell>
          <cell r="G42">
            <v>1436.7</v>
          </cell>
          <cell r="H42">
            <v>1436.7</v>
          </cell>
          <cell r="I42">
            <v>1555.9460999999999</v>
          </cell>
          <cell r="J42">
            <v>108.3</v>
          </cell>
          <cell r="K42">
            <v>108.3</v>
          </cell>
          <cell r="L42">
            <v>116.63763868065966</v>
          </cell>
          <cell r="M42">
            <v>75.384985465116273</v>
          </cell>
        </row>
        <row r="43">
          <cell r="E43">
            <v>46.2</v>
          </cell>
          <cell r="F43">
            <v>222</v>
          </cell>
          <cell r="G43">
            <v>49</v>
          </cell>
          <cell r="H43">
            <v>448</v>
          </cell>
          <cell r="I43">
            <v>53.067</v>
          </cell>
          <cell r="J43">
            <v>108.3</v>
          </cell>
          <cell r="K43">
            <v>11.8453125</v>
          </cell>
          <cell r="L43">
            <v>114.86363636363637</v>
          </cell>
          <cell r="M43">
            <v>23.904054054054054</v>
          </cell>
        </row>
        <row r="44">
          <cell r="E44">
            <v>1095.43</v>
          </cell>
          <cell r="F44">
            <v>1238</v>
          </cell>
          <cell r="G44">
            <v>3500</v>
          </cell>
          <cell r="H44">
            <v>3500</v>
          </cell>
          <cell r="I44">
            <v>3790.5</v>
          </cell>
          <cell r="J44">
            <v>108.3</v>
          </cell>
          <cell r="K44">
            <v>108.3</v>
          </cell>
          <cell r="L44">
            <v>346.02850022365647</v>
          </cell>
          <cell r="M44">
            <v>306.17932148626818</v>
          </cell>
        </row>
        <row r="45">
          <cell r="E45">
            <v>2550</v>
          </cell>
          <cell r="F45">
            <v>453</v>
          </cell>
          <cell r="I45">
            <v>0</v>
          </cell>
          <cell r="J45">
            <v>0</v>
          </cell>
          <cell r="K45">
            <v>0</v>
          </cell>
          <cell r="L45">
            <v>0</v>
          </cell>
          <cell r="M45">
            <v>0</v>
          </cell>
        </row>
        <row r="46">
          <cell r="E46">
            <v>1087</v>
          </cell>
          <cell r="F46">
            <v>1459</v>
          </cell>
          <cell r="G46">
            <v>1155.5</v>
          </cell>
          <cell r="H46">
            <v>1156</v>
          </cell>
          <cell r="I46">
            <v>1251.4065000000001</v>
          </cell>
          <cell r="J46">
            <v>108.3</v>
          </cell>
          <cell r="K46">
            <v>108.25315743944637</v>
          </cell>
          <cell r="L46">
            <v>115.12479300827967</v>
          </cell>
          <cell r="M46">
            <v>85.771521590130234</v>
          </cell>
        </row>
        <row r="47">
          <cell r="I47">
            <v>0</v>
          </cell>
          <cell r="J47">
            <v>0</v>
          </cell>
          <cell r="K47">
            <v>0</v>
          </cell>
          <cell r="L47">
            <v>0</v>
          </cell>
          <cell r="M47">
            <v>0</v>
          </cell>
        </row>
        <row r="48">
          <cell r="E48">
            <v>2514</v>
          </cell>
          <cell r="F48">
            <v>2514</v>
          </cell>
          <cell r="G48">
            <v>2000</v>
          </cell>
          <cell r="H48">
            <v>2000</v>
          </cell>
          <cell r="I48">
            <v>2166</v>
          </cell>
          <cell r="J48">
            <v>108.3</v>
          </cell>
          <cell r="K48">
            <v>108.3</v>
          </cell>
          <cell r="L48">
            <v>86.157517899761331</v>
          </cell>
          <cell r="M48">
            <v>86.157517899761331</v>
          </cell>
        </row>
        <row r="49">
          <cell r="E49">
            <v>504</v>
          </cell>
          <cell r="F49">
            <v>468</v>
          </cell>
          <cell r="G49">
            <v>1000</v>
          </cell>
          <cell r="H49">
            <v>1000</v>
          </cell>
          <cell r="I49">
            <v>1083</v>
          </cell>
          <cell r="J49">
            <v>108.3</v>
          </cell>
          <cell r="K49">
            <v>108.3</v>
          </cell>
          <cell r="L49">
            <v>214.88095238095238</v>
          </cell>
          <cell r="M49">
            <v>231.41025641025644</v>
          </cell>
        </row>
        <row r="50">
          <cell r="E50">
            <v>9430.2000000000007</v>
          </cell>
          <cell r="F50">
            <v>9672</v>
          </cell>
          <cell r="G50">
            <v>3607.7</v>
          </cell>
          <cell r="H50">
            <v>3608</v>
          </cell>
          <cell r="I50">
            <v>3907.1390999999999</v>
          </cell>
          <cell r="J50">
            <v>108.3</v>
          </cell>
          <cell r="K50">
            <v>108.29099501108648</v>
          </cell>
          <cell r="L50">
            <v>41.432197620411017</v>
          </cell>
          <cell r="M50">
            <v>40.396392679900742</v>
          </cell>
        </row>
        <row r="51">
          <cell r="I51">
            <v>0</v>
          </cell>
          <cell r="J51">
            <v>0</v>
          </cell>
          <cell r="K51">
            <v>0</v>
          </cell>
          <cell r="L51">
            <v>0</v>
          </cell>
          <cell r="M51">
            <v>0</v>
          </cell>
        </row>
        <row r="52">
          <cell r="I52">
            <v>0</v>
          </cell>
          <cell r="J52">
            <v>0</v>
          </cell>
          <cell r="K52">
            <v>0</v>
          </cell>
          <cell r="L52">
            <v>0</v>
          </cell>
          <cell r="M52">
            <v>0</v>
          </cell>
        </row>
        <row r="53">
          <cell r="E53">
            <v>5976.3</v>
          </cell>
          <cell r="F53">
            <v>2714</v>
          </cell>
          <cell r="G53">
            <v>5132.28</v>
          </cell>
          <cell r="H53">
            <v>5132</v>
          </cell>
          <cell r="I53">
            <v>5558.2592399999994</v>
          </cell>
          <cell r="J53">
            <v>108.3</v>
          </cell>
          <cell r="K53">
            <v>108.30590880748245</v>
          </cell>
          <cell r="L53">
            <v>93.005023844184521</v>
          </cell>
          <cell r="M53">
            <v>204.79952984524684</v>
          </cell>
        </row>
        <row r="54">
          <cell r="E54">
            <v>277583</v>
          </cell>
          <cell r="F54">
            <v>93382</v>
          </cell>
          <cell r="G54">
            <v>300216</v>
          </cell>
          <cell r="H54">
            <v>300216</v>
          </cell>
          <cell r="I54">
            <v>300589.1862</v>
          </cell>
          <cell r="J54">
            <v>100.12430589975219</v>
          </cell>
          <cell r="K54">
            <v>100.12430589975219</v>
          </cell>
          <cell r="L54">
            <v>108.28803860466959</v>
          </cell>
          <cell r="M54">
            <v>321.89199867212096</v>
          </cell>
        </row>
        <row r="55">
          <cell r="G55">
            <v>1362.4</v>
          </cell>
          <cell r="H55">
            <v>1362</v>
          </cell>
          <cell r="I55">
            <v>1475.4792</v>
          </cell>
          <cell r="J55">
            <v>108.3</v>
          </cell>
          <cell r="K55">
            <v>108.33180616740088</v>
          </cell>
          <cell r="L55">
            <v>0</v>
          </cell>
          <cell r="M55">
            <v>0</v>
          </cell>
        </row>
        <row r="56">
          <cell r="E56">
            <v>272593</v>
          </cell>
          <cell r="F56">
            <v>59275</v>
          </cell>
          <cell r="G56">
            <v>295724.59999999998</v>
          </cell>
          <cell r="H56">
            <v>295725</v>
          </cell>
          <cell r="I56">
            <v>295725</v>
          </cell>
          <cell r="J56">
            <v>100.0001352609827</v>
          </cell>
          <cell r="K56">
            <v>100</v>
          </cell>
          <cell r="L56">
            <v>108.48591123029571</v>
          </cell>
          <cell r="M56">
            <v>498.90341628005058</v>
          </cell>
        </row>
        <row r="57">
          <cell r="E57">
            <v>4990</v>
          </cell>
          <cell r="F57">
            <v>5233</v>
          </cell>
          <cell r="G57">
            <v>3129</v>
          </cell>
          <cell r="H57">
            <v>3129</v>
          </cell>
          <cell r="I57">
            <v>3388.7069999999999</v>
          </cell>
          <cell r="J57">
            <v>108.3</v>
          </cell>
          <cell r="K57">
            <v>108.3</v>
          </cell>
          <cell r="L57">
            <v>67.909959919839679</v>
          </cell>
          <cell r="M57">
            <v>64.756487674374171</v>
          </cell>
        </row>
        <row r="58">
          <cell r="J58">
            <v>0</v>
          </cell>
          <cell r="K58">
            <v>0</v>
          </cell>
          <cell r="L58">
            <v>0</v>
          </cell>
          <cell r="M58">
            <v>0</v>
          </cell>
        </row>
        <row r="59">
          <cell r="J59">
            <v>0</v>
          </cell>
          <cell r="K59">
            <v>0</v>
          </cell>
          <cell r="L59">
            <v>0</v>
          </cell>
          <cell r="M59">
            <v>0</v>
          </cell>
        </row>
        <row r="60">
          <cell r="J60">
            <v>0</v>
          </cell>
          <cell r="K60">
            <v>0</v>
          </cell>
          <cell r="L60">
            <v>0</v>
          </cell>
          <cell r="M60">
            <v>0</v>
          </cell>
        </row>
        <row r="61">
          <cell r="E61">
            <v>4990</v>
          </cell>
          <cell r="F61">
            <v>5233</v>
          </cell>
          <cell r="G61">
            <v>3129</v>
          </cell>
          <cell r="H61">
            <v>3129</v>
          </cell>
          <cell r="I61">
            <v>3388.7069999999999</v>
          </cell>
          <cell r="J61">
            <v>108.3</v>
          </cell>
          <cell r="K61">
            <v>108.3</v>
          </cell>
          <cell r="L61">
            <v>67.909959919839679</v>
          </cell>
          <cell r="M61">
            <v>64.756487674374171</v>
          </cell>
        </row>
        <row r="62">
          <cell r="J62">
            <v>0</v>
          </cell>
          <cell r="K62">
            <v>0</v>
          </cell>
          <cell r="L62">
            <v>0</v>
          </cell>
          <cell r="M62">
            <v>0</v>
          </cell>
        </row>
        <row r="63">
          <cell r="F63">
            <v>28874</v>
          </cell>
          <cell r="J63">
            <v>0</v>
          </cell>
          <cell r="K63">
            <v>0</v>
          </cell>
          <cell r="L63">
            <v>0</v>
          </cell>
          <cell r="M63">
            <v>0</v>
          </cell>
        </row>
        <row r="64">
          <cell r="E64">
            <v>503119.88252649142</v>
          </cell>
          <cell r="F64">
            <v>327261.18454199273</v>
          </cell>
          <cell r="G64">
            <v>516990.83858909423</v>
          </cell>
          <cell r="H64">
            <v>534152.95414799999</v>
          </cell>
          <cell r="I64">
            <v>557737.82771140593</v>
          </cell>
          <cell r="J64">
            <v>107.88156889462745</v>
          </cell>
          <cell r="K64">
            <v>104.415378288233</v>
          </cell>
          <cell r="L64">
            <v>110.85585107681342</v>
          </cell>
          <cell r="M64">
            <v>170.42590262941476</v>
          </cell>
        </row>
        <row r="65">
          <cell r="E65">
            <v>0</v>
          </cell>
          <cell r="F65">
            <v>0</v>
          </cell>
          <cell r="G65">
            <v>0</v>
          </cell>
          <cell r="H65">
            <v>0</v>
          </cell>
          <cell r="I65">
            <v>0</v>
          </cell>
          <cell r="J65">
            <v>0</v>
          </cell>
          <cell r="K65">
            <v>0</v>
          </cell>
          <cell r="L65">
            <v>0</v>
          </cell>
          <cell r="M65">
            <v>0</v>
          </cell>
        </row>
        <row r="66">
          <cell r="E66">
            <v>6822.2447962342058</v>
          </cell>
          <cell r="F66">
            <v>4196.5297909135443</v>
          </cell>
          <cell r="G66">
            <v>7012.1282554218242</v>
          </cell>
          <cell r="H66">
            <v>0</v>
          </cell>
          <cell r="I66">
            <v>9795.8028685826175</v>
          </cell>
          <cell r="J66">
            <v>139.69799912043018</v>
          </cell>
          <cell r="K66">
            <v>0</v>
          </cell>
          <cell r="L66">
            <v>143.58621188717501</v>
          </cell>
          <cell r="M66">
            <v>233.42626781281984</v>
          </cell>
        </row>
        <row r="67">
          <cell r="E67">
            <v>396864.04607030866</v>
          </cell>
          <cell r="F67">
            <v>249072.66822214669</v>
          </cell>
          <cell r="G67">
            <v>408511.70756137418</v>
          </cell>
          <cell r="H67">
            <v>0</v>
          </cell>
          <cell r="I67">
            <v>415057.41154475824</v>
          </cell>
          <cell r="J67">
            <v>101.60232959355287</v>
          </cell>
          <cell r="K67">
            <v>0</v>
          </cell>
          <cell r="L67">
            <v>104.58428160842428</v>
          </cell>
          <cell r="M67">
            <v>166.64109093438168</v>
          </cell>
        </row>
        <row r="68">
          <cell r="E68">
            <v>99433.591659948448</v>
          </cell>
          <cell r="F68">
            <v>73991.986528932466</v>
          </cell>
          <cell r="G68">
            <v>101467.00277229807</v>
          </cell>
          <cell r="H68">
            <v>0</v>
          </cell>
          <cell r="I68">
            <v>132884.61329806509</v>
          </cell>
          <cell r="J68">
            <v>130.96337692783854</v>
          </cell>
          <cell r="K68">
            <v>0</v>
          </cell>
          <cell r="L68">
            <v>133.64157029800887</v>
          </cell>
          <cell r="M68">
            <v>179.59324993403754</v>
          </cell>
        </row>
        <row r="70">
          <cell r="E70">
            <v>35547.9</v>
          </cell>
          <cell r="F70">
            <v>182941</v>
          </cell>
          <cell r="G70">
            <v>27463.9</v>
          </cell>
          <cell r="H70">
            <v>27464</v>
          </cell>
          <cell r="I70">
            <v>28560.37</v>
          </cell>
          <cell r="J70">
            <v>103.99240457473265</v>
          </cell>
          <cell r="K70">
            <v>103.99202592484707</v>
          </cell>
          <cell r="L70">
            <v>80.343339550296918</v>
          </cell>
          <cell r="M70">
            <v>15.611792873112096</v>
          </cell>
        </row>
        <row r="71">
          <cell r="E71">
            <v>28880</v>
          </cell>
          <cell r="F71">
            <v>149137</v>
          </cell>
          <cell r="G71">
            <v>10100</v>
          </cell>
          <cell r="H71">
            <v>10100</v>
          </cell>
          <cell r="I71">
            <v>10100</v>
          </cell>
          <cell r="J71">
            <v>100</v>
          </cell>
          <cell r="K71">
            <v>100</v>
          </cell>
          <cell r="L71">
            <v>34.97229916897507</v>
          </cell>
          <cell r="M71">
            <v>6.7722966131811697</v>
          </cell>
        </row>
        <row r="72">
          <cell r="J72">
            <v>0</v>
          </cell>
          <cell r="K72">
            <v>0</v>
          </cell>
          <cell r="L72">
            <v>0</v>
          </cell>
          <cell r="M72">
            <v>0</v>
          </cell>
        </row>
        <row r="73">
          <cell r="J73">
            <v>0</v>
          </cell>
          <cell r="K73">
            <v>0</v>
          </cell>
          <cell r="L73">
            <v>0</v>
          </cell>
          <cell r="M73">
            <v>0</v>
          </cell>
        </row>
        <row r="74">
          <cell r="J74">
            <v>0</v>
          </cell>
          <cell r="K74">
            <v>0</v>
          </cell>
          <cell r="L74">
            <v>0</v>
          </cell>
          <cell r="M74">
            <v>0</v>
          </cell>
        </row>
        <row r="75">
          <cell r="E75">
            <v>28880</v>
          </cell>
          <cell r="F75">
            <v>149137</v>
          </cell>
          <cell r="G75">
            <v>10100</v>
          </cell>
          <cell r="H75">
            <v>10100</v>
          </cell>
          <cell r="I75">
            <v>10100</v>
          </cell>
          <cell r="J75">
            <v>100</v>
          </cell>
          <cell r="K75">
            <v>100</v>
          </cell>
          <cell r="L75">
            <v>34.97229916897507</v>
          </cell>
          <cell r="M75">
            <v>6.7722966131811697</v>
          </cell>
        </row>
        <row r="76">
          <cell r="J76">
            <v>0</v>
          </cell>
          <cell r="K76">
            <v>0</v>
          </cell>
          <cell r="L76">
            <v>0</v>
          </cell>
          <cell r="M76">
            <v>0</v>
          </cell>
        </row>
        <row r="77">
          <cell r="E77">
            <v>6667.9</v>
          </cell>
          <cell r="F77">
            <v>11191</v>
          </cell>
          <cell r="G77">
            <v>11890</v>
          </cell>
          <cell r="H77">
            <v>11890</v>
          </cell>
          <cell r="I77">
            <v>12876.869999999999</v>
          </cell>
          <cell r="J77">
            <v>108.3</v>
          </cell>
          <cell r="K77">
            <v>108.3</v>
          </cell>
          <cell r="L77">
            <v>193.11732329519037</v>
          </cell>
          <cell r="M77">
            <v>115.06451612903226</v>
          </cell>
        </row>
        <row r="78">
          <cell r="J78">
            <v>0</v>
          </cell>
          <cell r="K78">
            <v>0</v>
          </cell>
          <cell r="L78">
            <v>0</v>
          </cell>
          <cell r="M78">
            <v>0</v>
          </cell>
        </row>
        <row r="79">
          <cell r="F79">
            <v>22613</v>
          </cell>
          <cell r="G79">
            <v>5473.9</v>
          </cell>
          <cell r="H79">
            <v>5474</v>
          </cell>
          <cell r="I79">
            <v>5583.5</v>
          </cell>
          <cell r="J79">
            <v>102.00222875828935</v>
          </cell>
          <cell r="K79">
            <v>102.00036536353672</v>
          </cell>
          <cell r="L79">
            <v>0</v>
          </cell>
          <cell r="M79">
            <v>24.691549108919649</v>
          </cell>
        </row>
        <row r="81">
          <cell r="E81">
            <v>28010</v>
          </cell>
          <cell r="F81">
            <v>18888.504000000001</v>
          </cell>
          <cell r="G81">
            <v>28695</v>
          </cell>
          <cell r="H81">
            <v>27275</v>
          </cell>
          <cell r="I81">
            <v>24015</v>
          </cell>
          <cell r="J81">
            <v>83.690538421327759</v>
          </cell>
          <cell r="K81">
            <v>88.047662694775426</v>
          </cell>
          <cell r="L81">
            <v>85.737236701178148</v>
          </cell>
          <cell r="M81">
            <v>127.14082597541869</v>
          </cell>
        </row>
        <row r="83">
          <cell r="E83">
            <v>78234.115442105263</v>
          </cell>
          <cell r="F83">
            <v>286741.68447368417</v>
          </cell>
          <cell r="G83">
            <v>72022.841713157919</v>
          </cell>
          <cell r="H83">
            <v>55379.466558</v>
          </cell>
          <cell r="I83">
            <v>79623.260138289668</v>
          </cell>
          <cell r="J83">
            <v>110.55278887134388</v>
          </cell>
          <cell r="K83">
            <v>143.7775859666302</v>
          </cell>
          <cell r="L83">
            <v>101.77562523501962</v>
          </cell>
          <cell r="M83">
            <v>27.768289177919343</v>
          </cell>
        </row>
        <row r="84">
          <cell r="E84">
            <v>18776.187706105262</v>
          </cell>
          <cell r="F84">
            <v>68818.004273684201</v>
          </cell>
          <cell r="G84">
            <v>17285.482011157899</v>
          </cell>
          <cell r="H84">
            <v>0</v>
          </cell>
          <cell r="I84">
            <v>19109.58243318952</v>
          </cell>
          <cell r="J84">
            <v>110.55278887134389</v>
          </cell>
          <cell r="K84">
            <v>0</v>
          </cell>
          <cell r="L84">
            <v>101.77562523501962</v>
          </cell>
          <cell r="M84">
            <v>27.768289177919343</v>
          </cell>
        </row>
        <row r="85">
          <cell r="I85">
            <v>0</v>
          </cell>
          <cell r="J85">
            <v>0</v>
          </cell>
          <cell r="K85">
            <v>0</v>
          </cell>
          <cell r="L85">
            <v>0</v>
          </cell>
          <cell r="M85">
            <v>0</v>
          </cell>
        </row>
        <row r="86">
          <cell r="I86">
            <v>304.02021649385506</v>
          </cell>
          <cell r="J86">
            <v>0</v>
          </cell>
          <cell r="K86">
            <v>0</v>
          </cell>
          <cell r="L86">
            <v>0</v>
          </cell>
          <cell r="M86">
            <v>0</v>
          </cell>
        </row>
        <row r="87">
          <cell r="I87">
            <v>12472.44796777334</v>
          </cell>
          <cell r="J87">
            <v>0</v>
          </cell>
          <cell r="K87">
            <v>0</v>
          </cell>
          <cell r="L87">
            <v>0</v>
          </cell>
          <cell r="M87">
            <v>0</v>
          </cell>
        </row>
        <row r="88">
          <cell r="F88">
            <v>68818</v>
          </cell>
          <cell r="G88">
            <v>17286</v>
          </cell>
          <cell r="H88">
            <v>17286</v>
          </cell>
          <cell r="I88">
            <v>6333.1142489223266</v>
          </cell>
          <cell r="J88">
            <v>36.637245452518371</v>
          </cell>
          <cell r="K88">
            <v>36.637245452518371</v>
          </cell>
          <cell r="L88">
            <v>0</v>
          </cell>
          <cell r="M88">
            <v>9.2027002367437696</v>
          </cell>
        </row>
        <row r="90">
          <cell r="J90">
            <v>0</v>
          </cell>
          <cell r="K90">
            <v>0</v>
          </cell>
          <cell r="L90">
            <v>0</v>
          </cell>
          <cell r="M90">
            <v>0</v>
          </cell>
        </row>
        <row r="92">
          <cell r="E92">
            <v>54324.08770610526</v>
          </cell>
          <cell r="F92">
            <v>251759.0042736842</v>
          </cell>
          <cell r="G92">
            <v>44749.382011157897</v>
          </cell>
          <cell r="H92">
            <v>27464</v>
          </cell>
          <cell r="I92">
            <v>47669.952433189523</v>
          </cell>
          <cell r="J92">
            <v>106.52650448067284</v>
          </cell>
          <cell r="K92">
            <v>173.57250376197757</v>
          </cell>
          <cell r="L92">
            <v>87.751040921451306</v>
          </cell>
          <cell r="M92">
            <v>18.934755708426653</v>
          </cell>
        </row>
        <row r="93">
          <cell r="E93">
            <v>0</v>
          </cell>
          <cell r="F93">
            <v>0</v>
          </cell>
          <cell r="G93">
            <v>0</v>
          </cell>
          <cell r="H93">
            <v>0</v>
          </cell>
          <cell r="I93">
            <v>0</v>
          </cell>
          <cell r="J93">
            <v>0</v>
          </cell>
          <cell r="K93">
            <v>0</v>
          </cell>
          <cell r="L93">
            <v>0</v>
          </cell>
          <cell r="M93">
            <v>0</v>
          </cell>
        </row>
        <row r="94">
          <cell r="E94">
            <v>98.641725274478418</v>
          </cell>
          <cell r="F94">
            <v>500.08021733656312</v>
          </cell>
          <cell r="G94">
            <v>256.86564477918245</v>
          </cell>
          <cell r="H94">
            <v>0</v>
          </cell>
          <cell r="I94">
            <v>656.55082871825982</v>
          </cell>
          <cell r="J94">
            <v>255.60087230920718</v>
          </cell>
          <cell r="K94">
            <v>0</v>
          </cell>
          <cell r="L94">
            <v>665.59138832107317</v>
          </cell>
          <cell r="M94">
            <v>131.28910241942026</v>
          </cell>
        </row>
        <row r="95">
          <cell r="E95">
            <v>5568.7110589364629</v>
          </cell>
          <cell r="F95">
            <v>28231.483471001102</v>
          </cell>
          <cell r="G95">
            <v>14501.583112346345</v>
          </cell>
          <cell r="H95">
            <v>0</v>
          </cell>
          <cell r="I95">
            <v>26935.037886049518</v>
          </cell>
          <cell r="J95">
            <v>185.73860300202389</v>
          </cell>
          <cell r="K95">
            <v>0</v>
          </cell>
          <cell r="L95">
            <v>483.6853196544497</v>
          </cell>
          <cell r="M95">
            <v>95.407802121757896</v>
          </cell>
        </row>
        <row r="96">
          <cell r="E96">
            <v>29880.547215789058</v>
          </cell>
          <cell r="F96">
            <v>223027.43631166234</v>
          </cell>
          <cell r="G96">
            <v>29991.451242874471</v>
          </cell>
          <cell r="H96">
            <v>0</v>
          </cell>
          <cell r="I96">
            <v>20078.363718421748</v>
          </cell>
          <cell r="J96">
            <v>66.946956170358945</v>
          </cell>
          <cell r="K96">
            <v>0</v>
          </cell>
          <cell r="L96">
            <v>67.195435121791277</v>
          </cell>
          <cell r="M96">
            <v>9.0026429261213856</v>
          </cell>
        </row>
        <row r="98">
          <cell r="E98">
            <v>557443.97023259662</v>
          </cell>
          <cell r="F98">
            <v>579020.18881567696</v>
          </cell>
          <cell r="G98">
            <v>561740.22060025216</v>
          </cell>
          <cell r="H98">
            <v>561616.95414799999</v>
          </cell>
          <cell r="I98">
            <v>605407.78014459542</v>
          </cell>
          <cell r="J98">
            <v>107.77362167474529</v>
          </cell>
          <cell r="K98">
            <v>107.79727635947675</v>
          </cell>
          <cell r="L98">
            <v>108.60423871693969</v>
          </cell>
          <cell r="M98">
            <v>104.55728346586524</v>
          </cell>
        </row>
        <row r="101">
          <cell r="E101">
            <v>10.797444027317855</v>
          </cell>
          <cell r="F101">
            <v>76.929075663533069</v>
          </cell>
          <cell r="G101">
            <v>8.6557398450777647</v>
          </cell>
          <cell r="H101">
            <v>5.1415984479214236</v>
          </cell>
          <cell r="I101">
            <v>8.5470179831258832</v>
          </cell>
          <cell r="J101">
            <v>98.743933344834673</v>
          </cell>
          <cell r="K101">
            <v>166.23270116671901</v>
          </cell>
          <cell r="L101">
            <v>79.157789209202406</v>
          </cell>
          <cell r="M101">
            <v>11.1102569599409</v>
          </cell>
        </row>
        <row r="102">
          <cell r="E102">
            <v>32.95065182246335</v>
          </cell>
          <cell r="F102">
            <v>34.226027473005942</v>
          </cell>
          <cell r="G102">
            <v>33.203622913780329</v>
          </cell>
          <cell r="H102">
            <v>0</v>
          </cell>
          <cell r="I102">
            <v>46.195440074555414</v>
          </cell>
          <cell r="J102">
            <v>139.12770963129796</v>
          </cell>
          <cell r="K102">
            <v>0</v>
          </cell>
          <cell r="L102">
            <v>140.19583079404435</v>
          </cell>
          <cell r="M102">
            <v>134.97166771980693</v>
          </cell>
        </row>
        <row r="104">
          <cell r="E104">
            <v>80800.679999999993</v>
          </cell>
          <cell r="F104">
            <v>241065</v>
          </cell>
          <cell r="G104">
            <v>66068</v>
          </cell>
          <cell r="H104">
            <v>66068</v>
          </cell>
          <cell r="I104">
            <v>68404</v>
          </cell>
          <cell r="J104">
            <v>103.53575104437851</v>
          </cell>
          <cell r="K104">
            <v>103.53575104437851</v>
          </cell>
          <cell r="L104">
            <v>84.657703375763688</v>
          </cell>
          <cell r="M104">
            <v>28.375749279240036</v>
          </cell>
        </row>
        <row r="106">
          <cell r="E106">
            <v>80800.679999999993</v>
          </cell>
          <cell r="F106">
            <v>241065</v>
          </cell>
          <cell r="G106">
            <v>66068</v>
          </cell>
          <cell r="H106">
            <v>66068</v>
          </cell>
          <cell r="I106">
            <v>68404</v>
          </cell>
          <cell r="J106">
            <v>103.53575104437851</v>
          </cell>
          <cell r="K106">
            <v>103.53575104437851</v>
          </cell>
          <cell r="L106">
            <v>84.657703375763688</v>
          </cell>
          <cell r="M106">
            <v>28.375749279240036</v>
          </cell>
        </row>
        <row r="107">
          <cell r="E107">
            <v>51920.68</v>
          </cell>
          <cell r="F107">
            <v>53871</v>
          </cell>
          <cell r="G107">
            <v>55968</v>
          </cell>
          <cell r="H107">
            <v>55968</v>
          </cell>
          <cell r="I107">
            <v>58304</v>
          </cell>
          <cell r="J107">
            <v>104.17381360777587</v>
          </cell>
          <cell r="K107">
            <v>104.17381360777587</v>
          </cell>
          <cell r="L107">
            <v>112.29436902598349</v>
          </cell>
          <cell r="M107">
            <v>108.22891722819328</v>
          </cell>
        </row>
        <row r="108">
          <cell r="J108">
            <v>0</v>
          </cell>
          <cell r="K108">
            <v>0</v>
          </cell>
          <cell r="L108">
            <v>0</v>
          </cell>
          <cell r="M108">
            <v>0</v>
          </cell>
        </row>
        <row r="109">
          <cell r="E109">
            <v>28880</v>
          </cell>
          <cell r="F109">
            <v>187194</v>
          </cell>
          <cell r="G109">
            <v>10100</v>
          </cell>
          <cell r="H109">
            <v>10100</v>
          </cell>
          <cell r="I109">
            <v>10100</v>
          </cell>
          <cell r="J109">
            <v>100</v>
          </cell>
          <cell r="K109">
            <v>100</v>
          </cell>
          <cell r="L109">
            <v>34.97229916897507</v>
          </cell>
          <cell r="M109">
            <v>5.3954720770964881</v>
          </cell>
        </row>
        <row r="110">
          <cell r="J110">
            <v>0</v>
          </cell>
          <cell r="K110">
            <v>0</v>
          </cell>
          <cell r="L110">
            <v>0</v>
          </cell>
          <cell r="M110">
            <v>0</v>
          </cell>
        </row>
        <row r="111">
          <cell r="J111">
            <v>0</v>
          </cell>
          <cell r="K111">
            <v>0</v>
          </cell>
          <cell r="L111">
            <v>0</v>
          </cell>
          <cell r="M111">
            <v>0</v>
          </cell>
        </row>
        <row r="112">
          <cell r="J112">
            <v>0</v>
          </cell>
          <cell r="K112">
            <v>0</v>
          </cell>
          <cell r="L112">
            <v>0</v>
          </cell>
          <cell r="M112">
            <v>0</v>
          </cell>
        </row>
        <row r="113">
          <cell r="E113">
            <v>0</v>
          </cell>
          <cell r="F113">
            <v>0</v>
          </cell>
          <cell r="G113">
            <v>0</v>
          </cell>
          <cell r="H113">
            <v>0</v>
          </cell>
          <cell r="I113">
            <v>0</v>
          </cell>
          <cell r="J113">
            <v>0</v>
          </cell>
          <cell r="K113">
            <v>0</v>
          </cell>
          <cell r="L113">
            <v>0</v>
          </cell>
          <cell r="M113">
            <v>0</v>
          </cell>
        </row>
        <row r="114">
          <cell r="J114">
            <v>0</v>
          </cell>
          <cell r="K114">
            <v>0</v>
          </cell>
          <cell r="L114">
            <v>0</v>
          </cell>
          <cell r="M114">
            <v>0</v>
          </cell>
        </row>
        <row r="115">
          <cell r="J115">
            <v>0</v>
          </cell>
          <cell r="K115">
            <v>0</v>
          </cell>
          <cell r="L115">
            <v>0</v>
          </cell>
          <cell r="M115">
            <v>0</v>
          </cell>
        </row>
        <row r="116">
          <cell r="J116">
            <v>0</v>
          </cell>
          <cell r="K116">
            <v>0</v>
          </cell>
          <cell r="L116">
            <v>0</v>
          </cell>
          <cell r="M116">
            <v>0</v>
          </cell>
        </row>
        <row r="117">
          <cell r="J117">
            <v>0</v>
          </cell>
          <cell r="K117">
            <v>0</v>
          </cell>
          <cell r="L117">
            <v>0</v>
          </cell>
          <cell r="M117">
            <v>0</v>
          </cell>
        </row>
        <row r="120">
          <cell r="E120">
            <v>24</v>
          </cell>
          <cell r="F120">
            <v>24</v>
          </cell>
          <cell r="G120">
            <v>24</v>
          </cell>
          <cell r="I120">
            <v>24</v>
          </cell>
          <cell r="J120">
            <v>100</v>
          </cell>
          <cell r="K120">
            <v>0</v>
          </cell>
          <cell r="L120">
            <v>100</v>
          </cell>
          <cell r="M120">
            <v>100</v>
          </cell>
        </row>
        <row r="121">
          <cell r="J121">
            <v>0</v>
          </cell>
          <cell r="K121">
            <v>0</v>
          </cell>
          <cell r="L121">
            <v>0</v>
          </cell>
          <cell r="M121">
            <v>0</v>
          </cell>
        </row>
        <row r="123">
          <cell r="E123">
            <v>16917.54</v>
          </cell>
          <cell r="F123">
            <v>16917.54</v>
          </cell>
          <cell r="G123">
            <v>16918.04</v>
          </cell>
          <cell r="H123">
            <v>0</v>
          </cell>
          <cell r="I123">
            <v>13105.358</v>
          </cell>
          <cell r="J123">
            <v>77.463807864267963</v>
          </cell>
          <cell r="K123">
            <v>0</v>
          </cell>
          <cell r="L123">
            <v>77.466097316749355</v>
          </cell>
          <cell r="M123">
            <v>77.466097316749355</v>
          </cell>
        </row>
        <row r="124">
          <cell r="I124">
            <v>0</v>
          </cell>
          <cell r="J124">
            <v>0</v>
          </cell>
          <cell r="K124">
            <v>0</v>
          </cell>
          <cell r="L124">
            <v>0</v>
          </cell>
          <cell r="M124">
            <v>0</v>
          </cell>
        </row>
        <row r="125">
          <cell r="E125">
            <v>250.27</v>
          </cell>
          <cell r="F125">
            <v>250.27</v>
          </cell>
          <cell r="G125">
            <v>250.27</v>
          </cell>
          <cell r="I125">
            <v>250.26800000000003</v>
          </cell>
          <cell r="J125">
            <v>99.999200863067898</v>
          </cell>
          <cell r="K125">
            <v>0</v>
          </cell>
          <cell r="L125">
            <v>99.999200863067898</v>
          </cell>
          <cell r="M125">
            <v>99.999200863067898</v>
          </cell>
        </row>
        <row r="126">
          <cell r="E126">
            <v>14128.72</v>
          </cell>
          <cell r="F126">
            <v>14128.72</v>
          </cell>
          <cell r="G126">
            <v>14129.22</v>
          </cell>
          <cell r="I126">
            <v>10267.26</v>
          </cell>
          <cell r="J126">
            <v>72.666856344511586</v>
          </cell>
          <cell r="K126">
            <v>0</v>
          </cell>
          <cell r="L126">
            <v>72.669427945348204</v>
          </cell>
          <cell r="M126">
            <v>72.669427945348204</v>
          </cell>
        </row>
        <row r="127">
          <cell r="E127">
            <v>2538.5500000000002</v>
          </cell>
          <cell r="F127">
            <v>2538.5500000000002</v>
          </cell>
          <cell r="G127">
            <v>2538.5500000000002</v>
          </cell>
          <cell r="I127">
            <v>2587.83</v>
          </cell>
          <cell r="J127">
            <v>101.94126568316557</v>
          </cell>
          <cell r="K127">
            <v>0</v>
          </cell>
          <cell r="L127">
            <v>101.94126568316557</v>
          </cell>
          <cell r="M127">
            <v>101.94126568316557</v>
          </cell>
        </row>
      </sheetData>
      <sheetData sheetId="8"/>
      <sheetData sheetId="9"/>
      <sheetData sheetId="10">
        <row r="9">
          <cell r="J9">
            <v>421933.33333333337</v>
          </cell>
        </row>
        <row r="10">
          <cell r="J10">
            <v>8757.25</v>
          </cell>
        </row>
        <row r="11">
          <cell r="J11">
            <v>1004603</v>
          </cell>
        </row>
        <row r="13">
          <cell r="E13">
            <v>315160</v>
          </cell>
          <cell r="F13">
            <v>292643</v>
          </cell>
          <cell r="G13">
            <v>307600.44</v>
          </cell>
          <cell r="H13">
            <v>309634</v>
          </cell>
          <cell r="J13">
            <v>397210</v>
          </cell>
        </row>
        <row r="14">
          <cell r="E14">
            <v>27019</v>
          </cell>
          <cell r="F14">
            <v>27915</v>
          </cell>
          <cell r="G14">
            <v>32610.91</v>
          </cell>
          <cell r="H14">
            <v>28295</v>
          </cell>
          <cell r="J14">
            <v>32610.907563025208</v>
          </cell>
        </row>
        <row r="15">
          <cell r="E15">
            <v>48442.999999999993</v>
          </cell>
          <cell r="F15">
            <v>45766</v>
          </cell>
          <cell r="G15">
            <v>53842.879999999997</v>
          </cell>
          <cell r="H15">
            <v>50308</v>
          </cell>
          <cell r="J15">
            <v>53842.883720930236</v>
          </cell>
        </row>
        <row r="16">
          <cell r="E16">
            <v>15031</v>
          </cell>
          <cell r="F16">
            <v>14205</v>
          </cell>
          <cell r="G16">
            <v>15453.25</v>
          </cell>
          <cell r="H16">
            <v>14798</v>
          </cell>
          <cell r="J16">
            <v>15453.252124645895</v>
          </cell>
        </row>
        <row r="18">
          <cell r="E18">
            <v>30420</v>
          </cell>
          <cell r="F18">
            <v>30206</v>
          </cell>
          <cell r="G18">
            <v>32797.129999999997</v>
          </cell>
          <cell r="H18">
            <v>33088</v>
          </cell>
          <cell r="J18">
            <v>32797.129629629628</v>
          </cell>
        </row>
        <row r="20">
          <cell r="E20">
            <v>53334.000000000007</v>
          </cell>
          <cell r="F20">
            <v>38187</v>
          </cell>
          <cell r="G20">
            <v>39742.03</v>
          </cell>
          <cell r="H20">
            <v>33102</v>
          </cell>
          <cell r="J20">
            <v>39742.029411764699</v>
          </cell>
        </row>
        <row r="24">
          <cell r="E24">
            <v>3768</v>
          </cell>
          <cell r="F24">
            <v>13789</v>
          </cell>
          <cell r="G24">
            <v>14884</v>
          </cell>
          <cell r="H24">
            <v>14884</v>
          </cell>
          <cell r="J24">
            <v>3970.3069999999998</v>
          </cell>
          <cell r="K24">
            <v>3970.3069999999998</v>
          </cell>
          <cell r="L24">
            <v>3970.3069999999998</v>
          </cell>
          <cell r="M24">
            <v>3970.3069999999998</v>
          </cell>
        </row>
        <row r="25">
          <cell r="F25">
            <v>234</v>
          </cell>
          <cell r="G25">
            <v>85</v>
          </cell>
          <cell r="H25">
            <v>85</v>
          </cell>
          <cell r="J25">
            <v>22.673749999999998</v>
          </cell>
          <cell r="K25">
            <v>22.673749999999998</v>
          </cell>
          <cell r="L25">
            <v>22.673749999999998</v>
          </cell>
          <cell r="M25">
            <v>22.673749999999998</v>
          </cell>
        </row>
        <row r="26">
          <cell r="E26">
            <v>7086</v>
          </cell>
          <cell r="F26">
            <v>17384</v>
          </cell>
          <cell r="G26">
            <v>4024</v>
          </cell>
          <cell r="H26">
            <v>4024</v>
          </cell>
          <cell r="J26">
            <v>5748.75</v>
          </cell>
          <cell r="K26">
            <v>5748.75</v>
          </cell>
          <cell r="L26">
            <v>5748.75</v>
          </cell>
          <cell r="M26">
            <v>5748.75</v>
          </cell>
        </row>
        <row r="28">
          <cell r="E28">
            <v>3700</v>
          </cell>
          <cell r="F28">
            <v>1292</v>
          </cell>
          <cell r="G28">
            <v>2600</v>
          </cell>
          <cell r="H28">
            <v>2600</v>
          </cell>
          <cell r="J28">
            <v>5323.25</v>
          </cell>
          <cell r="K28">
            <v>5323.25</v>
          </cell>
          <cell r="L28">
            <v>5323.25</v>
          </cell>
          <cell r="M28">
            <v>5323.25</v>
          </cell>
        </row>
        <row r="29">
          <cell r="E29">
            <v>91</v>
          </cell>
          <cell r="F29">
            <v>1314</v>
          </cell>
          <cell r="G29">
            <v>2364</v>
          </cell>
          <cell r="H29">
            <v>2364</v>
          </cell>
          <cell r="J29">
            <v>630.59699999999998</v>
          </cell>
          <cell r="K29">
            <v>630.59699999999998</v>
          </cell>
          <cell r="L29">
            <v>630.59699999999998</v>
          </cell>
          <cell r="M29">
            <v>630.59699999999998</v>
          </cell>
        </row>
        <row r="30">
          <cell r="E30">
            <v>1009</v>
          </cell>
          <cell r="F30">
            <v>7996</v>
          </cell>
          <cell r="G30">
            <v>6856</v>
          </cell>
          <cell r="H30">
            <v>6856</v>
          </cell>
          <cell r="J30">
            <v>2629.0879999999997</v>
          </cell>
          <cell r="K30">
            <v>2629.0879999999997</v>
          </cell>
          <cell r="L30">
            <v>2629.0879999999997</v>
          </cell>
          <cell r="M30">
            <v>2629.0879999999997</v>
          </cell>
        </row>
        <row r="31">
          <cell r="E31">
            <v>351</v>
          </cell>
          <cell r="F31">
            <v>853</v>
          </cell>
          <cell r="G31">
            <v>1480</v>
          </cell>
          <cell r="H31">
            <v>1480</v>
          </cell>
          <cell r="J31">
            <v>394.78999999999996</v>
          </cell>
          <cell r="K31">
            <v>394.78999999999996</v>
          </cell>
          <cell r="L31">
            <v>394.78999999999996</v>
          </cell>
          <cell r="M31">
            <v>394.78999999999996</v>
          </cell>
        </row>
        <row r="33">
          <cell r="E33">
            <v>1887</v>
          </cell>
          <cell r="F33">
            <v>4599</v>
          </cell>
          <cell r="G33">
            <v>5158</v>
          </cell>
          <cell r="H33">
            <v>5158</v>
          </cell>
          <cell r="J33">
            <v>1375.8964999999998</v>
          </cell>
          <cell r="K33">
            <v>1375.8964999999998</v>
          </cell>
          <cell r="L33">
            <v>1375.8964999999998</v>
          </cell>
          <cell r="M33">
            <v>1375.8964999999998</v>
          </cell>
        </row>
        <row r="35">
          <cell r="E35">
            <v>443</v>
          </cell>
          <cell r="F35">
            <v>846</v>
          </cell>
          <cell r="G35">
            <v>970</v>
          </cell>
          <cell r="H35">
            <v>970</v>
          </cell>
          <cell r="J35">
            <v>258.7475</v>
          </cell>
          <cell r="K35">
            <v>258.7475</v>
          </cell>
          <cell r="L35">
            <v>258.7475</v>
          </cell>
          <cell r="M35">
            <v>258.7475</v>
          </cell>
        </row>
        <row r="39">
          <cell r="E39">
            <v>3903</v>
          </cell>
          <cell r="F39">
            <v>1276</v>
          </cell>
          <cell r="G39">
            <v>22984</v>
          </cell>
          <cell r="H39">
            <v>22984</v>
          </cell>
        </row>
        <row r="41">
          <cell r="E41">
            <v>2324</v>
          </cell>
          <cell r="F41">
            <v>16739</v>
          </cell>
          <cell r="G41">
            <v>53684</v>
          </cell>
          <cell r="H41">
            <v>53684</v>
          </cell>
        </row>
      </sheetData>
      <sheetData sheetId="11">
        <row r="11">
          <cell r="D11">
            <v>68398</v>
          </cell>
          <cell r="E11">
            <v>2251</v>
          </cell>
          <cell r="F11">
            <v>742</v>
          </cell>
          <cell r="I11">
            <v>2512</v>
          </cell>
        </row>
        <row r="12">
          <cell r="D12">
            <v>136663</v>
          </cell>
          <cell r="E12">
            <v>7188</v>
          </cell>
          <cell r="F12">
            <v>7002</v>
          </cell>
          <cell r="I12">
            <v>3866</v>
          </cell>
        </row>
        <row r="16">
          <cell r="D16">
            <v>437240</v>
          </cell>
          <cell r="E16">
            <v>8501</v>
          </cell>
          <cell r="F16">
            <v>4594</v>
          </cell>
          <cell r="I16">
            <v>10321</v>
          </cell>
        </row>
        <row r="17">
          <cell r="D17">
            <v>362302</v>
          </cell>
          <cell r="E17">
            <v>5055</v>
          </cell>
          <cell r="F17">
            <v>4394</v>
          </cell>
          <cell r="I17">
            <v>10467</v>
          </cell>
        </row>
        <row r="21">
          <cell r="D21">
            <v>14162</v>
          </cell>
          <cell r="I21">
            <v>351</v>
          </cell>
        </row>
        <row r="22">
          <cell r="D22">
            <v>484955</v>
          </cell>
          <cell r="E22">
            <v>21293</v>
          </cell>
          <cell r="F22">
            <v>4659</v>
          </cell>
          <cell r="I22">
            <v>13872</v>
          </cell>
        </row>
      </sheetData>
      <sheetData sheetId="12">
        <row r="8">
          <cell r="E8">
            <v>503119.8825264913</v>
          </cell>
          <cell r="F8">
            <v>327261.18454199273</v>
          </cell>
          <cell r="G8">
            <v>516990.83858909406</v>
          </cell>
          <cell r="H8">
            <v>0</v>
          </cell>
          <cell r="I8">
            <v>557737.82771140593</v>
          </cell>
          <cell r="J8">
            <v>1.078815688946275</v>
          </cell>
        </row>
        <row r="9">
          <cell r="E9">
            <v>0</v>
          </cell>
          <cell r="F9">
            <v>0</v>
          </cell>
          <cell r="G9">
            <v>0</v>
          </cell>
          <cell r="H9">
            <v>0</v>
          </cell>
          <cell r="I9">
            <v>0</v>
          </cell>
          <cell r="J9">
            <v>0</v>
          </cell>
        </row>
        <row r="10">
          <cell r="E10">
            <v>403686.29086654284</v>
          </cell>
          <cell r="F10">
            <v>253269.19801306023</v>
          </cell>
          <cell r="G10">
            <v>415523.835816796</v>
          </cell>
          <cell r="H10">
            <v>0</v>
          </cell>
          <cell r="I10">
            <v>424853.21441334084</v>
          </cell>
          <cell r="J10">
            <v>1.0224520900905867</v>
          </cell>
        </row>
        <row r="12">
          <cell r="E12">
            <v>6822.2447962342058</v>
          </cell>
          <cell r="F12">
            <v>4196.5297909135443</v>
          </cell>
          <cell r="G12">
            <v>7012.1282554218242</v>
          </cell>
          <cell r="H12">
            <v>0</v>
          </cell>
          <cell r="I12">
            <v>9795.8028685826175</v>
          </cell>
          <cell r="J12">
            <v>1.3969799912043019</v>
          </cell>
        </row>
        <row r="13">
          <cell r="E13">
            <v>396864.04607030866</v>
          </cell>
          <cell r="F13">
            <v>249072.66822214669</v>
          </cell>
          <cell r="G13">
            <v>408511.70756137418</v>
          </cell>
          <cell r="H13">
            <v>0</v>
          </cell>
          <cell r="I13">
            <v>415057.41154475824</v>
          </cell>
          <cell r="J13">
            <v>1.0160232959355286</v>
          </cell>
        </row>
        <row r="14">
          <cell r="E14">
            <v>99433.591659948448</v>
          </cell>
          <cell r="F14">
            <v>73991.986528932466</v>
          </cell>
          <cell r="G14">
            <v>101467.00277229807</v>
          </cell>
          <cell r="H14">
            <v>0</v>
          </cell>
          <cell r="I14">
            <v>132884.61329806509</v>
          </cell>
          <cell r="J14">
            <v>1.3096337692783853</v>
          </cell>
        </row>
        <row r="15">
          <cell r="E15">
            <v>35547.9</v>
          </cell>
          <cell r="F15">
            <v>251759</v>
          </cell>
          <cell r="G15">
            <v>44749.899999999994</v>
          </cell>
          <cell r="H15">
            <v>0</v>
          </cell>
          <cell r="I15">
            <v>47669.952433189523</v>
          </cell>
          <cell r="J15">
            <v>1.0652527141555519</v>
          </cell>
        </row>
        <row r="16">
          <cell r="E16">
            <v>0</v>
          </cell>
          <cell r="F16">
            <v>0</v>
          </cell>
          <cell r="G16">
            <v>0</v>
          </cell>
          <cell r="H16">
            <v>0</v>
          </cell>
          <cell r="I16">
            <v>0</v>
          </cell>
          <cell r="J16">
            <v>0</v>
          </cell>
        </row>
        <row r="17">
          <cell r="E17">
            <v>5667.3527842109415</v>
          </cell>
          <cell r="F17">
            <v>28731.563688337665</v>
          </cell>
          <cell r="G17">
            <v>14758.448757125527</v>
          </cell>
          <cell r="H17">
            <v>0</v>
          </cell>
          <cell r="I17">
            <v>27591.588714767779</v>
          </cell>
          <cell r="J17">
            <v>1.8695453139305229</v>
          </cell>
        </row>
        <row r="19">
          <cell r="E19">
            <v>98.641725274478418</v>
          </cell>
          <cell r="F19">
            <v>500.08021733656312</v>
          </cell>
          <cell r="G19">
            <v>256.86564477918245</v>
          </cell>
          <cell r="H19">
            <v>0</v>
          </cell>
          <cell r="I19">
            <v>656.55082871825982</v>
          </cell>
          <cell r="J19">
            <v>2.5560087230920718</v>
          </cell>
        </row>
        <row r="20">
          <cell r="E20">
            <v>5568.7110589364629</v>
          </cell>
          <cell r="F20">
            <v>28231.483471001102</v>
          </cell>
          <cell r="G20">
            <v>14501.583112346345</v>
          </cell>
          <cell r="H20">
            <v>0</v>
          </cell>
          <cell r="I20">
            <v>26935.037886049518</v>
          </cell>
          <cell r="J20">
            <v>1.8573860300202389</v>
          </cell>
        </row>
        <row r="21">
          <cell r="E21">
            <v>29880.547215789058</v>
          </cell>
          <cell r="F21">
            <v>223027.43631166234</v>
          </cell>
          <cell r="G21">
            <v>29991.451242874471</v>
          </cell>
          <cell r="H21">
            <v>0</v>
          </cell>
          <cell r="I21">
            <v>20078.363718421748</v>
          </cell>
          <cell r="J21">
            <v>0.66946956170358951</v>
          </cell>
        </row>
        <row r="22">
          <cell r="E22">
            <v>7.0654929837976068</v>
          </cell>
          <cell r="F22">
            <v>76.929074357639067</v>
          </cell>
          <cell r="G22">
            <v>8.6558400381186154</v>
          </cell>
          <cell r="H22">
            <v>0</v>
          </cell>
          <cell r="I22">
            <v>8.5470179831258832</v>
          </cell>
          <cell r="J22">
            <v>0.98742790364499555</v>
          </cell>
        </row>
        <row r="23">
          <cell r="E23">
            <v>538667.78252649133</v>
          </cell>
          <cell r="F23">
            <v>579020.18454199273</v>
          </cell>
          <cell r="G23">
            <v>561740.73858909402</v>
          </cell>
          <cell r="H23">
            <v>0</v>
          </cell>
          <cell r="I23">
            <v>605407.78014459542</v>
          </cell>
          <cell r="J23">
            <v>1.0777352229521016</v>
          </cell>
        </row>
        <row r="24">
          <cell r="E24">
            <v>0</v>
          </cell>
          <cell r="F24">
            <v>0</v>
          </cell>
          <cell r="G24">
            <v>0</v>
          </cell>
          <cell r="H24">
            <v>0</v>
          </cell>
          <cell r="I24">
            <v>0</v>
          </cell>
          <cell r="J24">
            <v>0</v>
          </cell>
        </row>
        <row r="25">
          <cell r="E25">
            <v>409353.64365075377</v>
          </cell>
          <cell r="F25">
            <v>282000.76170139789</v>
          </cell>
          <cell r="G25">
            <v>430282.28457392153</v>
          </cell>
          <cell r="H25">
            <v>0</v>
          </cell>
          <cell r="I25">
            <v>452444.80312810862</v>
          </cell>
          <cell r="J25">
            <v>1.0515069277744797</v>
          </cell>
        </row>
        <row r="27">
          <cell r="E27">
            <v>6920.8865215086844</v>
          </cell>
          <cell r="F27">
            <v>4696.6100082501071</v>
          </cell>
          <cell r="G27">
            <v>7268.9939002010069</v>
          </cell>
          <cell r="H27">
            <v>0</v>
          </cell>
          <cell r="I27">
            <v>10452.353697300878</v>
          </cell>
          <cell r="J27">
            <v>1.437936782009384</v>
          </cell>
        </row>
        <row r="28">
          <cell r="E28">
            <v>402432.75712924515</v>
          </cell>
          <cell r="F28">
            <v>277304.15169314778</v>
          </cell>
          <cell r="G28">
            <v>423013.29067372053</v>
          </cell>
          <cell r="H28">
            <v>0</v>
          </cell>
          <cell r="I28">
            <v>441992.44943080778</v>
          </cell>
          <cell r="J28">
            <v>1.0448665778960744</v>
          </cell>
        </row>
        <row r="29">
          <cell r="E29">
            <v>129314.13887573751</v>
          </cell>
          <cell r="F29">
            <v>297019.42284059478</v>
          </cell>
          <cell r="G29">
            <v>131458.45401517255</v>
          </cell>
          <cell r="H29">
            <v>0</v>
          </cell>
          <cell r="I29">
            <v>152962.97701648684</v>
          </cell>
          <cell r="J29">
            <v>1.1635841769357207</v>
          </cell>
        </row>
        <row r="30">
          <cell r="E30">
            <v>190.2</v>
          </cell>
          <cell r="F30">
            <v>190.20999999999998</v>
          </cell>
          <cell r="G30">
            <v>191.39000000000001</v>
          </cell>
          <cell r="H30">
            <v>191.27</v>
          </cell>
          <cell r="I30">
            <v>198.40100000000001</v>
          </cell>
          <cell r="J30">
            <v>1.0366320079418987</v>
          </cell>
        </row>
        <row r="31">
          <cell r="E31">
            <v>190.2</v>
          </cell>
          <cell r="F31">
            <v>190.20999999999998</v>
          </cell>
          <cell r="G31">
            <v>191.39000000000001</v>
          </cell>
          <cell r="H31">
            <v>191.27</v>
          </cell>
          <cell r="I31">
            <v>198.40100000000001</v>
          </cell>
          <cell r="J31">
            <v>1.0366320079418987</v>
          </cell>
        </row>
        <row r="32">
          <cell r="E32">
            <v>168.09</v>
          </cell>
          <cell r="F32">
            <v>168.1</v>
          </cell>
          <cell r="G32">
            <v>169.59000000000003</v>
          </cell>
          <cell r="H32">
            <v>169.47</v>
          </cell>
          <cell r="I32">
            <v>173.99</v>
          </cell>
          <cell r="J32">
            <v>1.0259449259979949</v>
          </cell>
        </row>
        <row r="33">
          <cell r="E33">
            <v>60.8</v>
          </cell>
          <cell r="F33">
            <v>60.79</v>
          </cell>
          <cell r="G33">
            <v>60.650000000000006</v>
          </cell>
          <cell r="H33">
            <v>60.650000000000006</v>
          </cell>
          <cell r="I33">
            <v>63.000000000000007</v>
          </cell>
          <cell r="J33">
            <v>1.0387469084913439</v>
          </cell>
        </row>
        <row r="34">
          <cell r="J34">
            <v>0</v>
          </cell>
        </row>
        <row r="35">
          <cell r="E35">
            <v>0</v>
          </cell>
          <cell r="F35">
            <v>0</v>
          </cell>
          <cell r="G35">
            <v>0</v>
          </cell>
          <cell r="H35">
            <v>0</v>
          </cell>
          <cell r="I35">
            <v>0</v>
          </cell>
          <cell r="J35">
            <v>0</v>
          </cell>
        </row>
        <row r="38">
          <cell r="E38">
            <v>26085.053978247717</v>
          </cell>
          <cell r="F38">
            <v>17701.681020089352</v>
          </cell>
          <cell r="G38">
            <v>27786.673930431982</v>
          </cell>
          <cell r="H38">
            <v>0</v>
          </cell>
          <cell r="I38">
            <v>35681.843217200163</v>
          </cell>
          <cell r="J38">
            <v>1.2841350967926171</v>
          </cell>
        </row>
        <row r="39">
          <cell r="E39">
            <v>317837.67837387283</v>
          </cell>
          <cell r="F39">
            <v>218916.41694014773</v>
          </cell>
          <cell r="G39">
            <v>329013.08834332909</v>
          </cell>
          <cell r="H39">
            <v>0</v>
          </cell>
          <cell r="I39">
            <v>339462.76431747148</v>
          </cell>
          <cell r="J39">
            <v>1.0317606695428421</v>
          </cell>
        </row>
        <row r="40">
          <cell r="E40">
            <v>533186.6078967402</v>
          </cell>
          <cell r="F40">
            <v>652443.09471694392</v>
          </cell>
          <cell r="G40">
            <v>551516.8345913348</v>
          </cell>
          <cell r="H40">
            <v>0</v>
          </cell>
          <cell r="I40">
            <v>582422.51025917986</v>
          </cell>
          <cell r="J40">
            <v>1.0560375925618766</v>
          </cell>
        </row>
        <row r="41">
          <cell r="J41">
            <v>0</v>
          </cell>
        </row>
        <row r="42">
          <cell r="E42">
            <v>0</v>
          </cell>
          <cell r="F42">
            <v>0</v>
          </cell>
          <cell r="G42">
            <v>0</v>
          </cell>
          <cell r="H42">
            <v>0</v>
          </cell>
          <cell r="I42">
            <v>0</v>
          </cell>
          <cell r="J42">
            <v>0</v>
          </cell>
        </row>
        <row r="43">
          <cell r="J43">
            <v>0</v>
          </cell>
        </row>
        <row r="45">
          <cell r="E45">
            <v>55.594400756728731</v>
          </cell>
          <cell r="F45">
            <v>23.545368489371857</v>
          </cell>
          <cell r="G45">
            <v>49.434431527396434</v>
          </cell>
          <cell r="H45">
            <v>0</v>
          </cell>
          <cell r="I45">
            <v>76.826935156651075</v>
          </cell>
          <cell r="J45">
            <v>1.5541179049277383</v>
          </cell>
        </row>
        <row r="46">
          <cell r="E46">
            <v>591.1856224083424</v>
          </cell>
          <cell r="F46">
            <v>376.98888024837271</v>
          </cell>
          <cell r="G46">
            <v>589.27500525739958</v>
          </cell>
          <cell r="H46">
            <v>0</v>
          </cell>
          <cell r="I46">
            <v>570.9862977326934</v>
          </cell>
          <cell r="J46">
            <v>0.96896405352078774</v>
          </cell>
        </row>
        <row r="47">
          <cell r="E47">
            <v>991.62107856605064</v>
          </cell>
          <cell r="F47">
            <v>1192.6801009858746</v>
          </cell>
          <cell r="G47">
            <v>1024.1731787496772</v>
          </cell>
          <cell r="H47">
            <v>0</v>
          </cell>
          <cell r="I47">
            <v>1057.4495491148682</v>
          </cell>
          <cell r="J47">
            <v>1.0324909605676407</v>
          </cell>
        </row>
        <row r="49">
          <cell r="E49">
            <v>0</v>
          </cell>
          <cell r="F49">
            <v>0</v>
          </cell>
          <cell r="G49">
            <v>0</v>
          </cell>
          <cell r="H49">
            <v>0</v>
          </cell>
          <cell r="I49">
            <v>0</v>
          </cell>
          <cell r="J49">
            <v>0</v>
          </cell>
        </row>
        <row r="52">
          <cell r="E52">
            <v>0</v>
          </cell>
          <cell r="F52">
            <v>0</v>
          </cell>
          <cell r="G52">
            <v>0</v>
          </cell>
          <cell r="H52">
            <v>0</v>
          </cell>
          <cell r="I52">
            <v>0</v>
          </cell>
          <cell r="J52">
            <v>0</v>
          </cell>
        </row>
        <row r="53">
          <cell r="E53">
            <v>0</v>
          </cell>
          <cell r="F53">
            <v>0</v>
          </cell>
          <cell r="G53">
            <v>0</v>
          </cell>
          <cell r="H53">
            <v>0</v>
          </cell>
          <cell r="I53">
            <v>0</v>
          </cell>
          <cell r="J53">
            <v>0</v>
          </cell>
        </row>
        <row r="59">
          <cell r="E59">
            <v>6776.8970235487568</v>
          </cell>
          <cell r="F59">
            <v>4598.896729019214</v>
          </cell>
          <cell r="G59">
            <v>7098.9394557467631</v>
          </cell>
          <cell r="H59">
            <v>0</v>
          </cell>
          <cell r="I59">
            <v>10131.217108346076</v>
          </cell>
          <cell r="J59">
            <v>1.4271451632320389</v>
          </cell>
        </row>
        <row r="66">
          <cell r="E66">
            <v>259698.81024572413</v>
          </cell>
          <cell r="F66">
            <v>178924.76589352154</v>
          </cell>
          <cell r="G66">
            <v>269935.49820040097</v>
          </cell>
          <cell r="H66">
            <v>0</v>
          </cell>
          <cell r="I66">
            <v>287348.44073945319</v>
          </cell>
          <cell r="J66">
            <v>1.0645077903985967</v>
          </cell>
        </row>
      </sheetData>
      <sheetData sheetId="13"/>
      <sheetData sheetId="14"/>
      <sheetData sheetId="15"/>
      <sheetData sheetId="16">
        <row r="18">
          <cell r="F18">
            <v>306.95999999999998</v>
          </cell>
          <cell r="G18">
            <v>139.91</v>
          </cell>
          <cell r="H18">
            <v>201.6</v>
          </cell>
        </row>
        <row r="24">
          <cell r="F24">
            <v>306.95999999999998</v>
          </cell>
          <cell r="G24">
            <v>110.17</v>
          </cell>
          <cell r="H24">
            <v>42.71</v>
          </cell>
        </row>
      </sheetData>
      <sheetData sheetId="17">
        <row r="4">
          <cell r="C4" t="str">
            <v>31 декабря</v>
          </cell>
          <cell r="D4" t="str">
            <v>2007 г.</v>
          </cell>
        </row>
        <row r="7">
          <cell r="C7" t="str">
            <v>ГЭП Вологдаоблкоммунэнерго</v>
          </cell>
        </row>
        <row r="8">
          <cell r="C8" t="str">
            <v>3525014344/353950001</v>
          </cell>
        </row>
        <row r="9">
          <cell r="C9" t="str">
            <v>Распределение эл.энергии (энергоснабжение портеб.)</v>
          </cell>
        </row>
        <row r="10">
          <cell r="C10" t="str">
            <v>Государственное предприятие</v>
          </cell>
        </row>
        <row r="11">
          <cell r="A11" t="str">
            <v>Собственность Вологодской области</v>
          </cell>
        </row>
        <row r="13">
          <cell r="C13" t="str">
            <v>160014, г. Вологда, ул. Горького, 99</v>
          </cell>
        </row>
        <row r="14">
          <cell r="A14" t="str">
            <v>_________________________________________________________________________________________________</v>
          </cell>
        </row>
        <row r="17">
          <cell r="E17" t="str">
            <v>31.03.2008</v>
          </cell>
        </row>
        <row r="23">
          <cell r="C23" t="str">
            <v>110</v>
          </cell>
        </row>
        <row r="24">
          <cell r="C24" t="str">
            <v>120</v>
          </cell>
          <cell r="D24">
            <v>799994</v>
          </cell>
          <cell r="E24">
            <v>810796</v>
          </cell>
        </row>
        <row r="25">
          <cell r="C25" t="str">
            <v>130</v>
          </cell>
          <cell r="D25">
            <v>30239</v>
          </cell>
          <cell r="E25">
            <v>1456335</v>
          </cell>
        </row>
        <row r="26">
          <cell r="C26" t="str">
            <v>135</v>
          </cell>
        </row>
        <row r="27">
          <cell r="C27" t="str">
            <v>140</v>
          </cell>
          <cell r="D27">
            <v>1441</v>
          </cell>
          <cell r="E27">
            <v>1341</v>
          </cell>
        </row>
        <row r="28">
          <cell r="C28" t="str">
            <v>145</v>
          </cell>
        </row>
        <row r="29">
          <cell r="C29" t="str">
            <v>150</v>
          </cell>
        </row>
        <row r="30">
          <cell r="C30" t="str">
            <v>190</v>
          </cell>
          <cell r="D30">
            <v>831674</v>
          </cell>
          <cell r="E30">
            <v>2268472</v>
          </cell>
        </row>
        <row r="32">
          <cell r="C32" t="str">
            <v>210</v>
          </cell>
          <cell r="D32">
            <v>22440</v>
          </cell>
          <cell r="E32">
            <v>32733</v>
          </cell>
        </row>
        <row r="34">
          <cell r="D34">
            <v>20171</v>
          </cell>
          <cell r="E34">
            <v>25551</v>
          </cell>
        </row>
        <row r="37">
          <cell r="C37" t="str">
            <v>214</v>
          </cell>
          <cell r="D37">
            <v>5</v>
          </cell>
          <cell r="E37">
            <v>2</v>
          </cell>
        </row>
        <row r="39">
          <cell r="C39" t="str">
            <v>216</v>
          </cell>
          <cell r="D39">
            <v>2264</v>
          </cell>
          <cell r="E39">
            <v>7180</v>
          </cell>
        </row>
        <row r="41">
          <cell r="C41" t="str">
            <v>220</v>
          </cell>
          <cell r="D41">
            <v>1596</v>
          </cell>
          <cell r="E41">
            <v>1467</v>
          </cell>
        </row>
        <row r="42">
          <cell r="C42">
            <v>230</v>
          </cell>
        </row>
        <row r="44">
          <cell r="C44" t="str">
            <v>240</v>
          </cell>
          <cell r="D44">
            <v>530746</v>
          </cell>
          <cell r="E44">
            <v>451843</v>
          </cell>
        </row>
        <row r="45">
          <cell r="C45" t="str">
            <v>241</v>
          </cell>
          <cell r="D45">
            <v>117212</v>
          </cell>
          <cell r="E45">
            <v>128200</v>
          </cell>
        </row>
        <row r="46">
          <cell r="C46" t="str">
            <v>250</v>
          </cell>
        </row>
        <row r="47">
          <cell r="C47" t="str">
            <v>260</v>
          </cell>
          <cell r="D47">
            <v>51542</v>
          </cell>
          <cell r="E47">
            <v>99464</v>
          </cell>
        </row>
        <row r="48">
          <cell r="C48" t="str">
            <v>270</v>
          </cell>
        </row>
        <row r="49">
          <cell r="C49" t="str">
            <v>290</v>
          </cell>
          <cell r="D49">
            <v>606324</v>
          </cell>
          <cell r="E49">
            <v>585507</v>
          </cell>
        </row>
        <row r="50">
          <cell r="C50" t="str">
            <v>300</v>
          </cell>
          <cell r="D50">
            <v>1437998</v>
          </cell>
          <cell r="E50">
            <v>2853979</v>
          </cell>
        </row>
        <row r="54">
          <cell r="C54" t="str">
            <v>2</v>
          </cell>
        </row>
        <row r="56">
          <cell r="C56" t="str">
            <v>410</v>
          </cell>
          <cell r="D56">
            <v>100</v>
          </cell>
          <cell r="E56">
            <v>100</v>
          </cell>
        </row>
        <row r="58">
          <cell r="C58" t="str">
            <v>420</v>
          </cell>
          <cell r="D58">
            <v>726632</v>
          </cell>
          <cell r="E58">
            <v>723175</v>
          </cell>
        </row>
        <row r="59">
          <cell r="C59" t="str">
            <v>430</v>
          </cell>
          <cell r="E59">
            <v>186874</v>
          </cell>
        </row>
        <row r="62">
          <cell r="C62" t="str">
            <v>432</v>
          </cell>
          <cell r="E62">
            <v>186874</v>
          </cell>
        </row>
        <row r="63">
          <cell r="C63" t="str">
            <v>470</v>
          </cell>
          <cell r="D63">
            <v>142536</v>
          </cell>
          <cell r="E63">
            <v>150554</v>
          </cell>
        </row>
        <row r="64">
          <cell r="C64" t="str">
            <v>490</v>
          </cell>
          <cell r="D64">
            <v>869268</v>
          </cell>
          <cell r="E64">
            <v>1060703</v>
          </cell>
        </row>
        <row r="66">
          <cell r="C66" t="str">
            <v>510</v>
          </cell>
          <cell r="D66">
            <v>410858</v>
          </cell>
          <cell r="E66">
            <v>1359054</v>
          </cell>
        </row>
        <row r="67">
          <cell r="C67" t="str">
            <v>515</v>
          </cell>
          <cell r="D67">
            <v>10305</v>
          </cell>
          <cell r="E67">
            <v>12298</v>
          </cell>
        </row>
        <row r="68">
          <cell r="C68" t="str">
            <v>520</v>
          </cell>
        </row>
        <row r="69">
          <cell r="C69" t="str">
            <v>590</v>
          </cell>
          <cell r="D69">
            <v>421163</v>
          </cell>
          <cell r="E69">
            <v>1371352</v>
          </cell>
        </row>
        <row r="71">
          <cell r="C71" t="str">
            <v>610</v>
          </cell>
          <cell r="D71">
            <v>82502</v>
          </cell>
          <cell r="E71">
            <v>339414</v>
          </cell>
        </row>
        <row r="72">
          <cell r="C72" t="str">
            <v>620</v>
          </cell>
          <cell r="D72">
            <v>64545</v>
          </cell>
          <cell r="E72">
            <v>60379</v>
          </cell>
        </row>
        <row r="74">
          <cell r="C74" t="str">
            <v>621</v>
          </cell>
          <cell r="D74">
            <v>27561</v>
          </cell>
          <cell r="E74">
            <v>32093</v>
          </cell>
        </row>
        <row r="76">
          <cell r="C76" t="str">
            <v>623</v>
          </cell>
          <cell r="E76">
            <v>86</v>
          </cell>
        </row>
        <row r="77">
          <cell r="C77" t="str">
            <v>624</v>
          </cell>
          <cell r="D77">
            <v>15740</v>
          </cell>
          <cell r="E77">
            <v>4734</v>
          </cell>
        </row>
        <row r="78">
          <cell r="C78" t="str">
            <v>624</v>
          </cell>
          <cell r="D78">
            <v>104</v>
          </cell>
          <cell r="E78">
            <v>133</v>
          </cell>
        </row>
        <row r="79">
          <cell r="C79" t="str">
            <v>630</v>
          </cell>
          <cell r="E79">
            <v>21792</v>
          </cell>
        </row>
        <row r="80">
          <cell r="C80" t="str">
            <v>640</v>
          </cell>
          <cell r="D80">
            <v>357</v>
          </cell>
          <cell r="E80">
            <v>339</v>
          </cell>
        </row>
        <row r="82">
          <cell r="C82" t="str">
            <v>660</v>
          </cell>
          <cell r="D82">
            <v>163</v>
          </cell>
        </row>
        <row r="83">
          <cell r="D83">
            <v>147567</v>
          </cell>
          <cell r="E83">
            <v>421924</v>
          </cell>
        </row>
        <row r="84">
          <cell r="D84">
            <v>1437998</v>
          </cell>
          <cell r="E84">
            <v>2853979</v>
          </cell>
        </row>
        <row r="90">
          <cell r="C90" t="str">
            <v>940</v>
          </cell>
          <cell r="D90">
            <v>7590</v>
          </cell>
          <cell r="E90">
            <v>7989</v>
          </cell>
        </row>
        <row r="92">
          <cell r="C92" t="str">
            <v>960</v>
          </cell>
          <cell r="D92">
            <v>599761</v>
          </cell>
          <cell r="E92">
            <v>840348</v>
          </cell>
        </row>
      </sheetData>
      <sheetData sheetId="18">
        <row r="5">
          <cell r="C5" t="str">
            <v>31 декабря</v>
          </cell>
          <cell r="D5" t="str">
            <v>2007 г.</v>
          </cell>
        </row>
        <row r="8">
          <cell r="C8" t="str">
            <v>ГЭП Вологдаоблкоммунэнерго</v>
          </cell>
        </row>
        <row r="9">
          <cell r="C9" t="str">
            <v>3525014344/353950001</v>
          </cell>
        </row>
        <row r="10">
          <cell r="C10" t="str">
            <v>Распределение эл.энергии (энергоснабжение портеб.)</v>
          </cell>
        </row>
        <row r="11">
          <cell r="C11" t="str">
            <v>Государственное предприятие</v>
          </cell>
        </row>
        <row r="12">
          <cell r="A12" t="str">
            <v>Собственность Вологодской области</v>
          </cell>
        </row>
        <row r="21">
          <cell r="C21">
            <v>10</v>
          </cell>
          <cell r="D21">
            <v>1391697</v>
          </cell>
          <cell r="E21">
            <v>1177115</v>
          </cell>
        </row>
        <row r="22">
          <cell r="C22">
            <v>20</v>
          </cell>
          <cell r="D22">
            <v>-1043935</v>
          </cell>
          <cell r="E22">
            <v>-1072976</v>
          </cell>
        </row>
        <row r="23">
          <cell r="C23">
            <v>29</v>
          </cell>
          <cell r="D23">
            <v>347762</v>
          </cell>
          <cell r="E23">
            <v>104139</v>
          </cell>
        </row>
        <row r="24">
          <cell r="C24">
            <v>30</v>
          </cell>
          <cell r="D24">
            <v>-723</v>
          </cell>
          <cell r="E24">
            <v>-607</v>
          </cell>
        </row>
        <row r="26">
          <cell r="C26">
            <v>50</v>
          </cell>
          <cell r="D26">
            <v>347039</v>
          </cell>
          <cell r="E26">
            <v>103532</v>
          </cell>
        </row>
        <row r="31">
          <cell r="C31">
            <v>90</v>
          </cell>
          <cell r="D31">
            <v>22107</v>
          </cell>
          <cell r="E31">
            <v>7553</v>
          </cell>
        </row>
        <row r="32">
          <cell r="C32">
            <v>100</v>
          </cell>
          <cell r="D32">
            <v>-87171</v>
          </cell>
          <cell r="E32">
            <v>-36403</v>
          </cell>
        </row>
        <row r="34">
          <cell r="C34">
            <v>141</v>
          </cell>
          <cell r="D34">
            <v>-219</v>
          </cell>
          <cell r="E34">
            <v>-42</v>
          </cell>
        </row>
        <row r="35">
          <cell r="C35">
            <v>142</v>
          </cell>
          <cell r="D35">
            <v>-1612</v>
          </cell>
          <cell r="E35">
            <v>-1960</v>
          </cell>
        </row>
        <row r="36">
          <cell r="C36">
            <v>150</v>
          </cell>
          <cell r="D36">
            <v>-68818</v>
          </cell>
          <cell r="E36">
            <v>-27993</v>
          </cell>
        </row>
        <row r="40">
          <cell r="C40">
            <v>200</v>
          </cell>
          <cell r="D40">
            <v>2975</v>
          </cell>
          <cell r="E40">
            <v>12071</v>
          </cell>
        </row>
        <row r="52">
          <cell r="D52">
            <v>160</v>
          </cell>
          <cell r="E52">
            <v>-314</v>
          </cell>
          <cell r="F52">
            <v>173</v>
          </cell>
          <cell r="G52">
            <v>-155</v>
          </cell>
        </row>
        <row r="53">
          <cell r="E53">
            <v>-419</v>
          </cell>
          <cell r="F53">
            <v>1114</v>
          </cell>
          <cell r="G53">
            <v>-28</v>
          </cell>
        </row>
        <row r="55">
          <cell r="D55">
            <v>16981</v>
          </cell>
          <cell r="E55">
            <v>-42205</v>
          </cell>
          <cell r="F55">
            <v>3010</v>
          </cell>
          <cell r="G55">
            <v>-1166</v>
          </cell>
        </row>
        <row r="57">
          <cell r="E57">
            <v>-421</v>
          </cell>
          <cell r="F57">
            <v>6</v>
          </cell>
          <cell r="G57">
            <v>-4551</v>
          </cell>
        </row>
      </sheetData>
      <sheetData sheetId="1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2008 -2010"/>
      <sheetName val="свод"/>
      <sheetName val="DATA"/>
      <sheetName val="FST5"/>
      <sheetName val="16"/>
      <sheetName val="17"/>
      <sheetName val="4"/>
      <sheetName val="5"/>
      <sheetName val="Ф-1 (для АО-энерго)"/>
      <sheetName val="Ф-2 (для АО-энерго)"/>
      <sheetName val="перекрестка"/>
      <sheetName val="17.1"/>
      <sheetName val="24"/>
      <sheetName val="25"/>
      <sheetName val="Справочники"/>
      <sheetName val="TEHSHEET"/>
      <sheetName val="Заголовок"/>
      <sheetName val="База"/>
      <sheetName val="КБФ"/>
      <sheetName val="КЧФ"/>
      <sheetName val="СОФ"/>
      <sheetName val="СтЭ"/>
      <sheetName val="ИнгФ"/>
      <sheetName val="ДагЭ"/>
      <sheetName val="АУ"/>
      <sheetName val="МРСК"/>
      <sheetName val="ПЗ корр план"/>
      <sheetName val="ФОТ_ТБР"/>
      <sheetName val="потоки передача"/>
      <sheetName val="2014-2012 Анализ отклонений"/>
      <sheetName val="2013 корр Анализ откл."/>
      <sheetName val="Фиксты"/>
      <sheetName val="10163"/>
      <sheetName val="Экономия"/>
      <sheetName val="Темп РОР"/>
      <sheetName val="ТБР 2010-2013"/>
      <sheetName val="EBITDA"/>
      <sheetName val="Инфа к Презе"/>
      <sheetName val="Общая числ."/>
      <sheetName val="1. УЕ"/>
      <sheetName val="УЕ"/>
      <sheetName val="1. УЕ (наш первонач)"/>
      <sheetName val="2. Рабочие"/>
      <sheetName val="3. АТЦ"/>
      <sheetName val="4.Цеховые"/>
      <sheetName val="1.Расчет по АУП (2)"/>
      <sheetName val="5. АУП"/>
      <sheetName val="6. МОП"/>
      <sheetName val="Кнеяв"/>
      <sheetName val="2. Рабочий персонал (2)"/>
      <sheetName val="П2.1 (МО и ДО)"/>
      <sheetName val="П2.2 (МО и ДО)"/>
      <sheetName val="Ср.разряд"/>
      <sheetName val="Кондинский"/>
      <sheetName val="Заболоченность, расстояние "/>
      <sheetName val="Лист1"/>
      <sheetName val="IRR"/>
      <sheetName val="сводная"/>
      <sheetName val="Лист2"/>
      <sheetName val="Лист3"/>
      <sheetName val="Лист4"/>
      <sheetName val="Лист5"/>
      <sheetName val="Лист6"/>
      <sheetName val="Лист7"/>
      <sheetName val="Лист8"/>
      <sheetName val="Лист9"/>
      <sheetName val="Сценарные условия"/>
      <sheetName val="Список ДЗО"/>
      <sheetName val="СБП_Общее"/>
      <sheetName val="СБП_Проверки"/>
      <sheetName val="СБП_ДопИнфо"/>
      <sheetName val="СБП_ОцП"/>
      <sheetName val="СБП_ИПР"/>
      <sheetName val="СБП_СметаЗатрат"/>
      <sheetName val="СБП_дляФСК_Персонал"/>
      <sheetName val="СБП_Затраты_на_персонал"/>
      <sheetName val="СБП_ОФР"/>
      <sheetName val="СБП_БДР"/>
      <sheetName val="СБП_ДохРасх_ВГО"/>
      <sheetName val="СБП_БДДС"/>
      <sheetName val="СБП_БДДС_ВГО"/>
      <sheetName val="СБП_ПрогнозныйБаланс"/>
      <sheetName val="СБП_ПрогнозныйБаланс_ВГО"/>
      <sheetName val="СБП_Списки"/>
      <sheetName val="Титул"/>
      <sheetName val="Содержание_расшир. формат"/>
      <sheetName val="Содержание_агрегир.формат"/>
      <sheetName val="t_настройки"/>
      <sheetName val="1.Общие сведения"/>
      <sheetName val="2.Оценочные показатели"/>
      <sheetName val="3.Программа реализации"/>
      <sheetName val="4. Затраты на персонал"/>
      <sheetName val="5.ИПР"/>
      <sheetName val="6.ОФР"/>
      <sheetName val="7. Смета затрат"/>
      <sheetName val="8.БДР"/>
      <sheetName val="9.БДДС (ДПН)"/>
      <sheetName val="10.Прогнозный баланс"/>
      <sheetName val="11.ПУЭ"/>
      <sheetName val="Контроль"/>
      <sheetName val="Списки"/>
      <sheetName val="2006"/>
      <sheetName val="I"/>
      <sheetName val="REESTR_MO"/>
      <sheetName val=""/>
      <sheetName val="Сводка - лизинг"/>
      <sheetName val="FES"/>
      <sheetName val="13"/>
      <sheetName val="2.1"/>
      <sheetName val="2.2"/>
      <sheetName val="6"/>
      <sheetName val="0.1"/>
      <sheetName val="15"/>
      <sheetName val="24.1"/>
      <sheetName val="6.1"/>
      <sheetName val="мощность"/>
      <sheetName val="ФБР"/>
      <sheetName val="План на 2008-2010(13.7)"/>
    </sheetNames>
    <sheetDataSet>
      <sheetData sheetId="0">
        <row r="5">
          <cell r="G5">
            <v>2222938.4948999998</v>
          </cell>
        </row>
      </sheetData>
      <sheetData sheetId="1">
        <row r="13">
          <cell r="G13">
            <v>2101537.73</v>
          </cell>
        </row>
      </sheetData>
      <sheetData sheetId="2"/>
      <sheetData sheetId="3">
        <row r="5">
          <cell r="G5">
            <v>2222938.4948999998</v>
          </cell>
        </row>
      </sheetData>
      <sheetData sheetId="4">
        <row r="5">
          <cell r="G5">
            <v>2222938.4948999998</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5">
          <cell r="G5">
            <v>2222938.4948999998</v>
          </cell>
        </row>
      </sheetData>
      <sheetData sheetId="20">
        <row r="5">
          <cell r="G5">
            <v>2222938.4948999998</v>
          </cell>
        </row>
      </sheetData>
      <sheetData sheetId="21">
        <row r="5">
          <cell r="G5">
            <v>2222938.4948999998</v>
          </cell>
        </row>
      </sheetData>
      <sheetData sheetId="22">
        <row r="5">
          <cell r="G5">
            <v>2222938.4948999998</v>
          </cell>
        </row>
      </sheetData>
      <sheetData sheetId="23">
        <row r="5">
          <cell r="G5">
            <v>2222938.4948999998</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5">
          <cell r="G5">
            <v>2222938.4948999998</v>
          </cell>
        </row>
      </sheetData>
      <sheetData sheetId="39">
        <row r="5">
          <cell r="G5">
            <v>2222938.4948999998</v>
          </cell>
        </row>
      </sheetData>
      <sheetData sheetId="40">
        <row r="5">
          <cell r="G5">
            <v>2222938.4948999998</v>
          </cell>
        </row>
      </sheetData>
      <sheetData sheetId="41">
        <row r="5">
          <cell r="G5">
            <v>2222938.4948999998</v>
          </cell>
        </row>
      </sheetData>
      <sheetData sheetId="42">
        <row r="5">
          <cell r="G5">
            <v>2222938.4948999998</v>
          </cell>
        </row>
      </sheetData>
      <sheetData sheetId="43">
        <row r="5">
          <cell r="G5">
            <v>2222938.4948999998</v>
          </cell>
        </row>
      </sheetData>
      <sheetData sheetId="44">
        <row r="5">
          <cell r="G5">
            <v>2222938.4948999998</v>
          </cell>
        </row>
      </sheetData>
      <sheetData sheetId="45">
        <row r="5">
          <cell r="G5">
            <v>2222938.4948999998</v>
          </cell>
        </row>
      </sheetData>
      <sheetData sheetId="46">
        <row r="5">
          <cell r="G5">
            <v>2222938.4948999998</v>
          </cell>
        </row>
      </sheetData>
      <sheetData sheetId="47">
        <row r="5">
          <cell r="G5">
            <v>2222938.4948999998</v>
          </cell>
        </row>
      </sheetData>
      <sheetData sheetId="48">
        <row r="5">
          <cell r="G5">
            <v>2222938.4948999998</v>
          </cell>
        </row>
      </sheetData>
      <sheetData sheetId="49">
        <row r="5">
          <cell r="G5">
            <v>2222938.4948999998</v>
          </cell>
        </row>
      </sheetData>
      <sheetData sheetId="50">
        <row r="5">
          <cell r="G5">
            <v>2222938.4948999998</v>
          </cell>
        </row>
      </sheetData>
      <sheetData sheetId="51">
        <row r="5">
          <cell r="G5">
            <v>2222938.4948999998</v>
          </cell>
        </row>
      </sheetData>
      <sheetData sheetId="52">
        <row r="5">
          <cell r="G5">
            <v>2222938.4948999998</v>
          </cell>
        </row>
      </sheetData>
      <sheetData sheetId="53">
        <row r="5">
          <cell r="G5">
            <v>2222938.4948999998</v>
          </cell>
        </row>
      </sheetData>
      <sheetData sheetId="54">
        <row r="5">
          <cell r="G5">
            <v>2222938.4948999998</v>
          </cell>
        </row>
      </sheetData>
      <sheetData sheetId="55" refreshError="1"/>
      <sheetData sheetId="56">
        <row r="5">
          <cell r="G5">
            <v>2222938.4948999998</v>
          </cell>
        </row>
      </sheetData>
      <sheetData sheetId="57" refreshError="1"/>
      <sheetData sheetId="58" refreshError="1"/>
      <sheetData sheetId="59">
        <row r="5">
          <cell r="G5">
            <v>2222938.4948999998</v>
          </cell>
        </row>
      </sheetData>
      <sheetData sheetId="60">
        <row r="5">
          <cell r="G5">
            <v>2222938.4948999998</v>
          </cell>
        </row>
      </sheetData>
      <sheetData sheetId="61">
        <row r="5">
          <cell r="G5">
            <v>2222938.4948999998</v>
          </cell>
        </row>
      </sheetData>
      <sheetData sheetId="62">
        <row r="5">
          <cell r="G5">
            <v>2222938.4948999998</v>
          </cell>
        </row>
      </sheetData>
      <sheetData sheetId="63">
        <row r="5">
          <cell r="G5">
            <v>2222938.4948999998</v>
          </cell>
        </row>
      </sheetData>
      <sheetData sheetId="64">
        <row r="5">
          <cell r="G5">
            <v>2222938.4948999998</v>
          </cell>
        </row>
      </sheetData>
      <sheetData sheetId="65">
        <row r="5">
          <cell r="G5">
            <v>2222938.4948999998</v>
          </cell>
        </row>
      </sheetData>
      <sheetData sheetId="66">
        <row r="5">
          <cell r="G5">
            <v>2222938.4948999998</v>
          </cell>
        </row>
      </sheetData>
      <sheetData sheetId="67">
        <row r="5">
          <cell r="G5">
            <v>2222938.4948999998</v>
          </cell>
        </row>
      </sheetData>
      <sheetData sheetId="68">
        <row r="5">
          <cell r="G5">
            <v>2222938.4948999998</v>
          </cell>
        </row>
      </sheetData>
      <sheetData sheetId="69">
        <row r="5">
          <cell r="G5">
            <v>2222938.4948999998</v>
          </cell>
        </row>
      </sheetData>
      <sheetData sheetId="70">
        <row r="5">
          <cell r="G5">
            <v>2222938.4948999998</v>
          </cell>
        </row>
      </sheetData>
      <sheetData sheetId="71">
        <row r="5">
          <cell r="G5">
            <v>2222938.4948999998</v>
          </cell>
        </row>
      </sheetData>
      <sheetData sheetId="72">
        <row r="5">
          <cell r="G5">
            <v>2222938.4948999998</v>
          </cell>
        </row>
      </sheetData>
      <sheetData sheetId="73">
        <row r="5">
          <cell r="G5">
            <v>2222938.4948999998</v>
          </cell>
        </row>
      </sheetData>
      <sheetData sheetId="74">
        <row r="5">
          <cell r="G5">
            <v>2222938.4948999998</v>
          </cell>
        </row>
      </sheetData>
      <sheetData sheetId="75">
        <row r="5">
          <cell r="G5">
            <v>2222938.4948999998</v>
          </cell>
        </row>
      </sheetData>
      <sheetData sheetId="76">
        <row r="5">
          <cell r="G5">
            <v>2222938.4948999998</v>
          </cell>
        </row>
      </sheetData>
      <sheetData sheetId="77">
        <row r="5">
          <cell r="G5">
            <v>2222938.4948999998</v>
          </cell>
        </row>
      </sheetData>
      <sheetData sheetId="78">
        <row r="5">
          <cell r="G5">
            <v>2222938.4948999998</v>
          </cell>
        </row>
      </sheetData>
      <sheetData sheetId="79">
        <row r="5">
          <cell r="G5">
            <v>2222938.4948999998</v>
          </cell>
        </row>
      </sheetData>
      <sheetData sheetId="80">
        <row r="5">
          <cell r="G5">
            <v>2222938.4948999998</v>
          </cell>
        </row>
      </sheetData>
      <sheetData sheetId="81">
        <row r="5">
          <cell r="G5">
            <v>2222938.4948999998</v>
          </cell>
        </row>
      </sheetData>
      <sheetData sheetId="82">
        <row r="5">
          <cell r="G5">
            <v>2222938.4948999998</v>
          </cell>
        </row>
      </sheetData>
      <sheetData sheetId="83">
        <row r="5">
          <cell r="G5">
            <v>2222938.4948999998</v>
          </cell>
        </row>
      </sheetData>
      <sheetData sheetId="84">
        <row r="5">
          <cell r="G5">
            <v>2222938.4948999998</v>
          </cell>
        </row>
      </sheetData>
      <sheetData sheetId="85">
        <row r="5">
          <cell r="G5">
            <v>2222938.4948999998</v>
          </cell>
        </row>
      </sheetData>
      <sheetData sheetId="86">
        <row r="5">
          <cell r="G5">
            <v>2222938.4948999998</v>
          </cell>
        </row>
      </sheetData>
      <sheetData sheetId="87">
        <row r="5">
          <cell r="G5">
            <v>2222938.4948999998</v>
          </cell>
        </row>
      </sheetData>
      <sheetData sheetId="88">
        <row r="5">
          <cell r="G5">
            <v>2222938.4948999998</v>
          </cell>
        </row>
      </sheetData>
      <sheetData sheetId="89">
        <row r="5">
          <cell r="G5">
            <v>2222938.4948999998</v>
          </cell>
        </row>
      </sheetData>
      <sheetData sheetId="90">
        <row r="5">
          <cell r="G5">
            <v>2222938.4948999998</v>
          </cell>
        </row>
      </sheetData>
      <sheetData sheetId="91">
        <row r="5">
          <cell r="G5">
            <v>2222938.4948999998</v>
          </cell>
        </row>
      </sheetData>
      <sheetData sheetId="92">
        <row r="5">
          <cell r="G5">
            <v>2222938.4948999998</v>
          </cell>
        </row>
      </sheetData>
      <sheetData sheetId="93">
        <row r="5">
          <cell r="G5">
            <v>2222938.4948999998</v>
          </cell>
        </row>
      </sheetData>
      <sheetData sheetId="94">
        <row r="5">
          <cell r="G5">
            <v>2222938.4948999998</v>
          </cell>
        </row>
      </sheetData>
      <sheetData sheetId="95">
        <row r="5">
          <cell r="G5">
            <v>2222938.4948999998</v>
          </cell>
        </row>
      </sheetData>
      <sheetData sheetId="96">
        <row r="5">
          <cell r="G5">
            <v>2222938.4948999998</v>
          </cell>
        </row>
      </sheetData>
      <sheetData sheetId="97">
        <row r="5">
          <cell r="G5">
            <v>2222938.4948999998</v>
          </cell>
        </row>
      </sheetData>
      <sheetData sheetId="98">
        <row r="5">
          <cell r="G5">
            <v>2222938.4948999998</v>
          </cell>
        </row>
      </sheetData>
      <sheetData sheetId="99">
        <row r="5">
          <cell r="G5">
            <v>2222938.4948999998</v>
          </cell>
        </row>
      </sheetData>
      <sheetData sheetId="100">
        <row r="5">
          <cell r="G5">
            <v>2222938.4948999998</v>
          </cell>
        </row>
      </sheetData>
      <sheetData sheetId="101" refreshError="1"/>
      <sheetData sheetId="102">
        <row r="5">
          <cell r="G5">
            <v>2222938.4948999998</v>
          </cell>
        </row>
      </sheetData>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ая информация"/>
      <sheetName val="Анкета"/>
      <sheetName val="Баланс энергии"/>
      <sheetName val="Баланс мощности"/>
      <sheetName val="УЕ ВЛЭП 2010-2014"/>
      <sheetName val="УЕ ТП 2010-2014"/>
      <sheetName val="Численность"/>
      <sheetName val="Оплата труда"/>
      <sheetName val="Материалы"/>
      <sheetName val="Ремонты 2012 год факт"/>
      <sheetName val="Ремонты 2013 год утверждено"/>
      <sheetName val="Ремонты 2013 год факт"/>
      <sheetName val="Ремонты 2014 год план"/>
      <sheetName val="Сводная ремонт"/>
      <sheetName val="УПХ"/>
      <sheetName val="УНПХ"/>
      <sheetName val="ОТ и ТБ"/>
      <sheetName val="Командировки"/>
      <sheetName val="Обучение"/>
      <sheetName val="Страхование"/>
      <sheetName val="Услуги банков"/>
      <sheetName val="Обслуживание ЗС"/>
      <sheetName val="Прочие ПР"/>
      <sheetName val="Соц характер"/>
      <sheetName val="Прочие расходы прибыль"/>
      <sheetName val="Ввод выбытие ОС"/>
      <sheetName val="Расчет амортизации"/>
      <sheetName val="Амортизация по уровням напр-я"/>
      <sheetName val="Свод по амортизации"/>
      <sheetName val="Очисления на соц. нужды"/>
      <sheetName val="Сод.зданий и помещений"/>
      <sheetName val="Плата за землю"/>
      <sheetName val="Транспортный налог"/>
      <sheetName val="Налог на имущество"/>
      <sheetName val="Негативное воздействие на ОС"/>
      <sheetName val="Налог на прибыль"/>
      <sheetName val="Аренда имущества"/>
      <sheetName val="Услуги ФСК"/>
      <sheetName val="Прочие НР"/>
      <sheetName val=" КВЛ 2010 факт"/>
      <sheetName val=" КВЛ 2011 утвержденные"/>
      <sheetName val=" КВЛ 2012-2014 план"/>
      <sheetName val="КВЛ cводная "/>
      <sheetName val="Выпадающий доход"/>
      <sheetName val="Результаты деятельности орг-ии"/>
      <sheetName val=" НВВ передача"/>
      <sheetName val="Долгосрочные параметры рег-я"/>
      <sheetName val="Смета общее НВВ"/>
      <sheetName val="TEHSHEET"/>
      <sheetName val="17"/>
      <sheetName val="4"/>
      <sheetName val="5"/>
      <sheetName val="Ф-1 (для АО-энерго)"/>
      <sheetName val="Ф-2 (для АО-энерго)"/>
      <sheetName val="перекрестка"/>
      <sheetName val="свод"/>
      <sheetName val="17.1"/>
      <sheetName val="24"/>
      <sheetName val="25"/>
      <sheetName val="Справочники"/>
      <sheetName val="Лист1"/>
      <sheetName val="Лист1 (2)"/>
      <sheetName val="TECHSHEET"/>
      <sheetName val="Регионы"/>
    </sheetNames>
    <sheetDataSet>
      <sheetData sheetId="0">
        <row r="7">
          <cell r="D7" t="str">
            <v>Боязова Ирина Ивановна</v>
          </cell>
        </row>
      </sheetData>
      <sheetData sheetId="1"/>
      <sheetData sheetId="2">
        <row r="16">
          <cell r="I16">
            <v>71.143500000000003</v>
          </cell>
          <cell r="N16">
            <v>63.759599999999999</v>
          </cell>
          <cell r="AH16">
            <v>64.220399999999998</v>
          </cell>
        </row>
        <row r="19">
          <cell r="I19">
            <v>10.4687</v>
          </cell>
          <cell r="P19">
            <v>6.7439</v>
          </cell>
          <cell r="Q19">
            <v>8.4770000000000003</v>
          </cell>
          <cell r="AJ19">
            <v>5.9641999999999999</v>
          </cell>
          <cell r="AK19">
            <v>7.6315</v>
          </cell>
        </row>
        <row r="20">
          <cell r="I20">
            <v>7.8137999999999996</v>
          </cell>
          <cell r="Q20">
            <v>1.232</v>
          </cell>
          <cell r="AK20">
            <v>1.9468000000000001</v>
          </cell>
        </row>
        <row r="23">
          <cell r="K23">
            <v>30.31</v>
          </cell>
          <cell r="L23">
            <v>23.278300000000002</v>
          </cell>
          <cell r="P23">
            <v>31.0534</v>
          </cell>
          <cell r="Q23">
            <v>23.2562</v>
          </cell>
          <cell r="AJ23">
            <v>30.921299999999999</v>
          </cell>
          <cell r="AK23">
            <v>23.749099999999999</v>
          </cell>
        </row>
        <row r="24">
          <cell r="K24">
            <v>2.2936000000000001</v>
          </cell>
          <cell r="P24">
            <v>1.65</v>
          </cell>
          <cell r="AJ24">
            <v>1.65</v>
          </cell>
        </row>
        <row r="39">
          <cell r="B39" t="str">
            <v>ОАО "Мосэнергосбыт"</v>
          </cell>
        </row>
      </sheetData>
      <sheetData sheetId="3">
        <row r="16">
          <cell r="D16">
            <v>8.16</v>
          </cell>
          <cell r="I16">
            <v>11.32</v>
          </cell>
          <cell r="N16">
            <v>10.858000000000001</v>
          </cell>
        </row>
        <row r="20">
          <cell r="G20">
            <v>0.17</v>
          </cell>
          <cell r="I20">
            <v>0.65459999999999996</v>
          </cell>
          <cell r="Q20">
            <v>2.7E-2</v>
          </cell>
        </row>
        <row r="23">
          <cell r="F23">
            <v>3.4550000000000001</v>
          </cell>
          <cell r="G23">
            <v>3.4624999999999999</v>
          </cell>
          <cell r="K23">
            <v>4.6073000000000004</v>
          </cell>
          <cell r="L23">
            <v>4.5090000000000003</v>
          </cell>
          <cell r="P23">
            <v>4.82</v>
          </cell>
          <cell r="Q23">
            <v>4.6020000000000003</v>
          </cell>
        </row>
        <row r="24">
          <cell r="F24">
            <v>0.2</v>
          </cell>
          <cell r="K24">
            <v>0.36399999999999999</v>
          </cell>
          <cell r="P24">
            <v>0.248</v>
          </cell>
        </row>
      </sheetData>
      <sheetData sheetId="4"/>
      <sheetData sheetId="5"/>
      <sheetData sheetId="6">
        <row r="7">
          <cell r="B7">
            <v>22</v>
          </cell>
          <cell r="D7">
            <v>22</v>
          </cell>
        </row>
        <row r="8">
          <cell r="C8">
            <v>2</v>
          </cell>
          <cell r="H8">
            <v>3</v>
          </cell>
        </row>
        <row r="9">
          <cell r="C9">
            <v>22</v>
          </cell>
          <cell r="H9">
            <v>20</v>
          </cell>
        </row>
        <row r="10">
          <cell r="B10" t="str">
            <v>x</v>
          </cell>
          <cell r="D10" t="str">
            <v>x</v>
          </cell>
        </row>
        <row r="11">
          <cell r="B11" t="str">
            <v>x</v>
          </cell>
          <cell r="D11" t="str">
            <v>x</v>
          </cell>
        </row>
        <row r="12">
          <cell r="B12" t="str">
            <v>x</v>
          </cell>
          <cell r="D12" t="str">
            <v>x</v>
          </cell>
        </row>
      </sheetData>
      <sheetData sheetId="7">
        <row r="12">
          <cell r="D12">
            <v>889.27</v>
          </cell>
          <cell r="I12">
            <v>959.86557360000029</v>
          </cell>
        </row>
        <row r="14">
          <cell r="D14">
            <v>6449.0349999999999</v>
          </cell>
          <cell r="I14">
            <v>6399.1038240000007</v>
          </cell>
        </row>
        <row r="15">
          <cell r="C15">
            <v>6221.54</v>
          </cell>
          <cell r="E15">
            <v>6616.78</v>
          </cell>
        </row>
        <row r="16">
          <cell r="C16">
            <v>25779.5</v>
          </cell>
          <cell r="E16">
            <v>25296.9</v>
          </cell>
        </row>
      </sheetData>
      <sheetData sheetId="8">
        <row r="13">
          <cell r="B13" t="str">
            <v>x</v>
          </cell>
          <cell r="C13">
            <v>9.5419999999999998</v>
          </cell>
        </row>
        <row r="14">
          <cell r="C14">
            <v>21.08</v>
          </cell>
          <cell r="D14">
            <v>20</v>
          </cell>
          <cell r="E14">
            <v>22.344799999999999</v>
          </cell>
          <cell r="H14">
            <v>21.200000000000003</v>
          </cell>
        </row>
        <row r="16">
          <cell r="B16" t="str">
            <v>x</v>
          </cell>
          <cell r="C16">
            <v>43.347000000000001</v>
          </cell>
          <cell r="D16">
            <v>20</v>
          </cell>
          <cell r="E16">
            <v>45.947820000000007</v>
          </cell>
          <cell r="H16">
            <v>21.28</v>
          </cell>
        </row>
        <row r="17">
          <cell r="B17" t="str">
            <v>x</v>
          </cell>
        </row>
        <row r="18">
          <cell r="B18" t="str">
            <v>x</v>
          </cell>
        </row>
        <row r="19">
          <cell r="B19" t="str">
            <v>x</v>
          </cell>
        </row>
        <row r="22">
          <cell r="C22">
            <v>6.9450000000000003</v>
          </cell>
          <cell r="D22">
            <v>8</v>
          </cell>
          <cell r="E22">
            <v>7.3617000000000008</v>
          </cell>
          <cell r="H22">
            <v>8.5120000000000005</v>
          </cell>
        </row>
        <row r="23">
          <cell r="C23">
            <v>12.414999999999999</v>
          </cell>
          <cell r="D23">
            <v>12</v>
          </cell>
          <cell r="E23">
            <v>13.1599</v>
          </cell>
          <cell r="H23">
            <v>12.768000000000001</v>
          </cell>
        </row>
        <row r="24">
          <cell r="C24">
            <v>1.4470000000000001</v>
          </cell>
          <cell r="D24">
            <v>2</v>
          </cell>
          <cell r="E24">
            <v>1.5338200000000002</v>
          </cell>
          <cell r="H24">
            <v>2.1280000000000001</v>
          </cell>
        </row>
        <row r="25">
          <cell r="C25">
            <v>53.399000000000001</v>
          </cell>
          <cell r="D25">
            <v>20</v>
          </cell>
          <cell r="E25">
            <v>56.602940000000004</v>
          </cell>
          <cell r="H25">
            <v>21.28</v>
          </cell>
        </row>
      </sheetData>
      <sheetData sheetId="9"/>
      <sheetData sheetId="10"/>
      <sheetData sheetId="11"/>
      <sheetData sheetId="12"/>
      <sheetData sheetId="13">
        <row r="8">
          <cell r="C8">
            <v>909.50199999999995</v>
          </cell>
          <cell r="H8">
            <v>1525.4237288135594</v>
          </cell>
        </row>
        <row r="9">
          <cell r="C9">
            <v>0</v>
          </cell>
          <cell r="H9">
            <v>347.4576271186441</v>
          </cell>
        </row>
        <row r="12">
          <cell r="B12">
            <v>1685.38</v>
          </cell>
          <cell r="C12">
            <v>909.50199999999995</v>
          </cell>
          <cell r="D12">
            <v>1567.7966101694917</v>
          </cell>
        </row>
        <row r="13">
          <cell r="C13">
            <v>0</v>
          </cell>
          <cell r="D13">
            <v>224.61864406779662</v>
          </cell>
        </row>
      </sheetData>
      <sheetData sheetId="14">
        <row r="8">
          <cell r="A8" t="str">
            <v>автостоянка</v>
          </cell>
        </row>
        <row r="9">
          <cell r="A9" t="str">
            <v>расходы по обслуж.Портера</v>
          </cell>
          <cell r="C9">
            <v>3.3</v>
          </cell>
        </row>
        <row r="10">
          <cell r="A10" t="str">
            <v>расходы на Лабораторию</v>
          </cell>
          <cell r="C10">
            <v>8.1999999999999993</v>
          </cell>
        </row>
        <row r="11">
          <cell r="A11" t="str">
            <v>договор  с _____ от_____№  __ на_________</v>
          </cell>
        </row>
        <row r="12">
          <cell r="A12" t="str">
            <v>договор  с _____ от_____№  __ на_________</v>
          </cell>
        </row>
        <row r="15">
          <cell r="A15" t="str">
            <v>договор  с _____ от_____№  __ на_________</v>
          </cell>
        </row>
        <row r="16">
          <cell r="A16" t="str">
            <v>договор  с _____ от_____№  __ на_________</v>
          </cell>
        </row>
        <row r="17">
          <cell r="A17" t="str">
            <v>договор  с _____ от_____№  __ на_________</v>
          </cell>
        </row>
        <row r="18">
          <cell r="A18" t="str">
            <v>договор  с _____ от_____№  __ на_________</v>
          </cell>
        </row>
        <row r="19">
          <cell r="A19" t="str">
            <v>договор  с _____ от_____№  __ на_________</v>
          </cell>
        </row>
      </sheetData>
      <sheetData sheetId="15">
        <row r="7">
          <cell r="D7">
            <v>154.80876000000001</v>
          </cell>
        </row>
        <row r="12">
          <cell r="D12">
            <v>13.86</v>
          </cell>
        </row>
        <row r="17">
          <cell r="D17">
            <v>68.22</v>
          </cell>
        </row>
        <row r="22">
          <cell r="D22">
            <v>242</v>
          </cell>
        </row>
      </sheetData>
      <sheetData sheetId="16">
        <row r="9">
          <cell r="C9">
            <v>3.4949999999999992</v>
          </cell>
        </row>
      </sheetData>
      <sheetData sheetId="17"/>
      <sheetData sheetId="18">
        <row r="8">
          <cell r="A8" t="str">
            <v>договор  с  АНО ДПО "ИПКС"</v>
          </cell>
          <cell r="C8">
            <v>26</v>
          </cell>
        </row>
        <row r="9">
          <cell r="A9" t="str">
            <v>договор  с  ООО "Центр Энергетических Экспертиз"</v>
          </cell>
          <cell r="C9">
            <v>15</v>
          </cell>
        </row>
        <row r="13">
          <cell r="A13" t="str">
            <v>договор  с  ООО "ЭнергоРешение"</v>
          </cell>
        </row>
        <row r="17">
          <cell r="B17">
            <v>27.71</v>
          </cell>
          <cell r="D17">
            <v>29.47</v>
          </cell>
        </row>
      </sheetData>
      <sheetData sheetId="19">
        <row r="8">
          <cell r="A8" t="str">
            <v xml:space="preserve">договор  с _____ от_____№  __ </v>
          </cell>
        </row>
        <row r="9">
          <cell r="A9" t="str">
            <v xml:space="preserve">договор  с _____ от_____№  __ </v>
          </cell>
        </row>
        <row r="10">
          <cell r="A10" t="str">
            <v xml:space="preserve">договор  с _____ от_____№  __ </v>
          </cell>
        </row>
        <row r="13">
          <cell r="A13" t="str">
            <v>договор  с ООО "Группа Ренессанс Страхование" от 13.06.12г. GС2087</v>
          </cell>
          <cell r="C13">
            <v>3.903</v>
          </cell>
        </row>
        <row r="14">
          <cell r="A14" t="str">
            <v xml:space="preserve">договор  с _____ от_____№  __ </v>
          </cell>
        </row>
        <row r="15">
          <cell r="A15" t="str">
            <v xml:space="preserve">договор  с _____ от_____№  __ </v>
          </cell>
        </row>
        <row r="18">
          <cell r="A18" t="str">
            <v xml:space="preserve">договор  с _____ от_____№  __ </v>
          </cell>
        </row>
        <row r="19">
          <cell r="A19" t="str">
            <v xml:space="preserve">договор  с _____ от_____№  __ </v>
          </cell>
        </row>
        <row r="20">
          <cell r="A20" t="str">
            <v xml:space="preserve">договор  с _____ от_____№  __ </v>
          </cell>
        </row>
        <row r="23">
          <cell r="A23" t="str">
            <v>ВВВ № 0569379048 (лаборатория)</v>
          </cell>
          <cell r="C23">
            <v>8.14</v>
          </cell>
        </row>
        <row r="24">
          <cell r="A24" t="str">
            <v>ВВВ № 061766166 (Портер)</v>
          </cell>
          <cell r="C24">
            <v>1.51095</v>
          </cell>
        </row>
        <row r="25">
          <cell r="A25" t="str">
            <v>ВВВ № 0569379047 (МЗСА-прицеп)</v>
          </cell>
          <cell r="C25">
            <v>1.377</v>
          </cell>
        </row>
        <row r="28">
          <cell r="A28" t="str">
            <v xml:space="preserve">договор  с _____ от_____№  __ </v>
          </cell>
        </row>
        <row r="29">
          <cell r="A29" t="str">
            <v xml:space="preserve">договор  с _____ от_____№  __ </v>
          </cell>
        </row>
        <row r="30">
          <cell r="A30" t="str">
            <v xml:space="preserve">договор  с _____ от_____№  __ </v>
          </cell>
        </row>
        <row r="32">
          <cell r="B32">
            <v>14.41</v>
          </cell>
          <cell r="D32">
            <v>15.33</v>
          </cell>
        </row>
      </sheetData>
      <sheetData sheetId="20">
        <row r="7">
          <cell r="B7">
            <v>53.75</v>
          </cell>
          <cell r="D7">
            <v>57.17</v>
          </cell>
        </row>
        <row r="8">
          <cell r="A8" t="str">
            <v>договор  с  ЦБ России от 31.07.06г. № 4244346</v>
          </cell>
          <cell r="H8">
            <v>0</v>
          </cell>
        </row>
        <row r="9">
          <cell r="A9" t="str">
            <v>договор  №  РК4244346 от 02.04.12г</v>
          </cell>
          <cell r="C9">
            <v>64.366</v>
          </cell>
          <cell r="H9">
            <v>71.700999999999993</v>
          </cell>
        </row>
      </sheetData>
      <sheetData sheetId="21"/>
      <sheetData sheetId="22"/>
      <sheetData sheetId="23">
        <row r="8">
          <cell r="A8" t="str">
            <v>к дню энергетика</v>
          </cell>
          <cell r="B8">
            <v>133.38</v>
          </cell>
          <cell r="C8">
            <v>334.1</v>
          </cell>
          <cell r="D8">
            <v>141.85</v>
          </cell>
          <cell r="E8">
            <v>354.14600000000002</v>
          </cell>
          <cell r="H8">
            <v>150.92840000000001</v>
          </cell>
        </row>
        <row r="13">
          <cell r="A13" t="str">
            <v>к юбилею</v>
          </cell>
          <cell r="C13">
            <v>59.15</v>
          </cell>
        </row>
        <row r="21">
          <cell r="A21" t="str">
            <v>подарки детям на Новый год</v>
          </cell>
          <cell r="C21">
            <v>2</v>
          </cell>
          <cell r="E21">
            <v>3</v>
          </cell>
        </row>
      </sheetData>
      <sheetData sheetId="24"/>
      <sheetData sheetId="25"/>
      <sheetData sheetId="26"/>
      <sheetData sheetId="27"/>
      <sheetData sheetId="28">
        <row r="8">
          <cell r="D8">
            <v>1273.3149999999998</v>
          </cell>
          <cell r="H8">
            <v>2197.96</v>
          </cell>
        </row>
        <row r="9">
          <cell r="D9">
            <v>1955.3</v>
          </cell>
          <cell r="H9">
            <v>0</v>
          </cell>
        </row>
        <row r="10">
          <cell r="H10">
            <v>0</v>
          </cell>
        </row>
        <row r="14">
          <cell r="C14">
            <v>797.07</v>
          </cell>
          <cell r="D14">
            <v>1030.6559999999999</v>
          </cell>
          <cell r="E14">
            <v>449.68</v>
          </cell>
          <cell r="F14">
            <v>530.31799999999998</v>
          </cell>
          <cell r="G14">
            <v>530.31799999999998</v>
          </cell>
          <cell r="H14">
            <v>476.04</v>
          </cell>
        </row>
      </sheetData>
      <sheetData sheetId="29"/>
      <sheetData sheetId="30"/>
      <sheetData sheetId="31">
        <row r="7">
          <cell r="B7" t="str">
            <v>x</v>
          </cell>
          <cell r="D7" t="str">
            <v>x</v>
          </cell>
        </row>
        <row r="10">
          <cell r="A10" t="str">
            <v>договор № ___ от ____</v>
          </cell>
          <cell r="B10" t="str">
            <v>x</v>
          </cell>
          <cell r="D10" t="str">
            <v>x</v>
          </cell>
        </row>
        <row r="11">
          <cell r="A11" t="str">
            <v>договор № ___ от ____</v>
          </cell>
          <cell r="B11" t="str">
            <v>x</v>
          </cell>
          <cell r="D11" t="str">
            <v>x</v>
          </cell>
        </row>
        <row r="12">
          <cell r="A12" t="str">
            <v>договор № ___ от ____</v>
          </cell>
          <cell r="B12" t="str">
            <v>x</v>
          </cell>
          <cell r="D12" t="str">
            <v>x</v>
          </cell>
        </row>
      </sheetData>
      <sheetData sheetId="32">
        <row r="9">
          <cell r="A9" t="str">
            <v>Газ (Лаборатория)</v>
          </cell>
          <cell r="B9">
            <v>140</v>
          </cell>
          <cell r="C9">
            <v>29</v>
          </cell>
          <cell r="E9">
            <v>1</v>
          </cell>
          <cell r="T9">
            <v>1</v>
          </cell>
        </row>
        <row r="10">
          <cell r="A10" t="str">
            <v>Hyundai H-100(Портер)</v>
          </cell>
          <cell r="B10">
            <v>80</v>
          </cell>
          <cell r="C10">
            <v>17</v>
          </cell>
          <cell r="E10">
            <v>1</v>
          </cell>
          <cell r="T10">
            <v>1</v>
          </cell>
        </row>
        <row r="12">
          <cell r="A12" t="str">
            <v>Добавить</v>
          </cell>
        </row>
        <row r="13">
          <cell r="A13" t="str">
            <v>Всего транспортный налог:</v>
          </cell>
          <cell r="B13" t="str">
            <v>х</v>
          </cell>
          <cell r="C13" t="str">
            <v>х</v>
          </cell>
          <cell r="E13" t="str">
            <v>х</v>
          </cell>
          <cell r="T13" t="str">
            <v>х</v>
          </cell>
        </row>
      </sheetData>
      <sheetData sheetId="33">
        <row r="7">
          <cell r="C7">
            <v>2713.3</v>
          </cell>
          <cell r="E7">
            <v>1932.8</v>
          </cell>
          <cell r="F7">
            <v>1932.8</v>
          </cell>
          <cell r="G7">
            <v>712.31200000000001</v>
          </cell>
          <cell r="H7">
            <v>712.31200000000001</v>
          </cell>
          <cell r="I7">
            <v>1424.624</v>
          </cell>
          <cell r="J7">
            <v>0</v>
          </cell>
          <cell r="K7">
            <v>0</v>
          </cell>
          <cell r="M7">
            <v>0</v>
          </cell>
          <cell r="N7">
            <v>0</v>
          </cell>
        </row>
        <row r="8">
          <cell r="G8">
            <v>0</v>
          </cell>
          <cell r="H8">
            <v>0</v>
          </cell>
          <cell r="J8">
            <v>0</v>
          </cell>
          <cell r="K8">
            <v>0</v>
          </cell>
          <cell r="M8">
            <v>0</v>
          </cell>
          <cell r="N8">
            <v>0</v>
          </cell>
        </row>
        <row r="11">
          <cell r="B11">
            <v>32.515999999999998</v>
          </cell>
          <cell r="D11">
            <v>32.515999999999998</v>
          </cell>
        </row>
        <row r="12">
          <cell r="B12" t="str">
            <v>x</v>
          </cell>
          <cell r="C12" t="str">
            <v>х</v>
          </cell>
          <cell r="D12" t="str">
            <v>x</v>
          </cell>
          <cell r="E12" t="str">
            <v>х</v>
          </cell>
          <cell r="F12" t="str">
            <v>х</v>
          </cell>
        </row>
        <row r="13">
          <cell r="B13" t="str">
            <v>x</v>
          </cell>
          <cell r="C13" t="str">
            <v>х</v>
          </cell>
          <cell r="D13" t="str">
            <v>x</v>
          </cell>
          <cell r="E13" t="str">
            <v>х</v>
          </cell>
          <cell r="F13" t="str">
            <v>х</v>
          </cell>
        </row>
        <row r="14">
          <cell r="B14" t="str">
            <v>x</v>
          </cell>
          <cell r="C14" t="str">
            <v>х</v>
          </cell>
          <cell r="D14" t="str">
            <v>x</v>
          </cell>
          <cell r="E14" t="str">
            <v>х</v>
          </cell>
          <cell r="F14" t="str">
            <v>х</v>
          </cell>
        </row>
        <row r="15">
          <cell r="B15" t="str">
            <v>x</v>
          </cell>
          <cell r="C15" t="str">
            <v>х</v>
          </cell>
          <cell r="D15" t="str">
            <v>x</v>
          </cell>
          <cell r="E15" t="str">
            <v>х</v>
          </cell>
          <cell r="F15" t="str">
            <v>х</v>
          </cell>
        </row>
        <row r="16">
          <cell r="B16" t="str">
            <v>x</v>
          </cell>
          <cell r="C16" t="str">
            <v>х</v>
          </cell>
          <cell r="D16" t="str">
            <v>x</v>
          </cell>
          <cell r="E16" t="str">
            <v>х</v>
          </cell>
          <cell r="F16" t="str">
            <v>х</v>
          </cell>
          <cell r="G16">
            <v>0</v>
          </cell>
          <cell r="H16">
            <v>0</v>
          </cell>
          <cell r="I16">
            <v>0</v>
          </cell>
          <cell r="J16">
            <v>0</v>
          </cell>
          <cell r="K16">
            <v>0</v>
          </cell>
          <cell r="L16">
            <v>0</v>
          </cell>
          <cell r="M16">
            <v>0</v>
          </cell>
          <cell r="N16">
            <v>0</v>
          </cell>
          <cell r="O16">
            <v>0</v>
          </cell>
        </row>
      </sheetData>
      <sheetData sheetId="34"/>
      <sheetData sheetId="35"/>
      <sheetData sheetId="36">
        <row r="8">
          <cell r="A8" t="str">
            <v xml:space="preserve">договор  с _____ от_____№  __ </v>
          </cell>
          <cell r="B8" t="str">
            <v>x</v>
          </cell>
          <cell r="D8" t="str">
            <v>x</v>
          </cell>
        </row>
        <row r="9">
          <cell r="A9" t="str">
            <v xml:space="preserve">договор  с _____ от_____№  __ </v>
          </cell>
          <cell r="B9" t="str">
            <v>x</v>
          </cell>
          <cell r="D9" t="str">
            <v>x</v>
          </cell>
        </row>
        <row r="10">
          <cell r="A10" t="str">
            <v xml:space="preserve">договор  с _____ от_____№  __ </v>
          </cell>
          <cell r="B10" t="str">
            <v>x</v>
          </cell>
          <cell r="D10" t="str">
            <v>x</v>
          </cell>
        </row>
        <row r="11">
          <cell r="A11" t="str">
            <v xml:space="preserve">договор  с _____ от_____№  __ </v>
          </cell>
          <cell r="B11" t="str">
            <v>x</v>
          </cell>
          <cell r="D11" t="str">
            <v>x</v>
          </cell>
        </row>
        <row r="20">
          <cell r="A20" t="str">
            <v xml:space="preserve">договор  с _____ от_____№  __ </v>
          </cell>
          <cell r="B20" t="str">
            <v>x</v>
          </cell>
          <cell r="D20" t="str">
            <v>x</v>
          </cell>
        </row>
        <row r="21">
          <cell r="A21" t="str">
            <v xml:space="preserve">договор  с _____ от_____№  __ </v>
          </cell>
          <cell r="B21" t="str">
            <v>x</v>
          </cell>
          <cell r="D21" t="str">
            <v>x</v>
          </cell>
        </row>
        <row r="22">
          <cell r="A22" t="str">
            <v xml:space="preserve">договор  с _____ от_____№  __ </v>
          </cell>
          <cell r="B22" t="str">
            <v>x</v>
          </cell>
          <cell r="D22" t="str">
            <v>x</v>
          </cell>
        </row>
        <row r="23">
          <cell r="A23" t="str">
            <v xml:space="preserve">договор  с _____ от_____№  __ </v>
          </cell>
          <cell r="B23" t="str">
            <v>x</v>
          </cell>
          <cell r="D23" t="str">
            <v>x</v>
          </cell>
        </row>
        <row r="26">
          <cell r="A26" t="str">
            <v xml:space="preserve">объектов электросетевого хозяйства договор  с _____ от_____№  __ </v>
          </cell>
          <cell r="B26" t="str">
            <v>x</v>
          </cell>
          <cell r="D26" t="str">
            <v>x</v>
          </cell>
        </row>
        <row r="27">
          <cell r="A27" t="str">
            <v xml:space="preserve">иного имущества договор  с _____ от_____№  __ </v>
          </cell>
          <cell r="B27" t="str">
            <v>x</v>
          </cell>
          <cell r="D27" t="str">
            <v>x</v>
          </cell>
        </row>
        <row r="28">
          <cell r="A28" t="str">
            <v xml:space="preserve">договор  с _____ от_____№  __ </v>
          </cell>
          <cell r="B28" t="str">
            <v>x</v>
          </cell>
          <cell r="D28" t="str">
            <v>x</v>
          </cell>
        </row>
        <row r="29">
          <cell r="A29" t="str">
            <v xml:space="preserve">договор  с _____ от_____№  __ </v>
          </cell>
          <cell r="B29" t="str">
            <v>x</v>
          </cell>
          <cell r="D29" t="str">
            <v>x</v>
          </cell>
        </row>
      </sheetData>
      <sheetData sheetId="37"/>
      <sheetData sheetId="38">
        <row r="7">
          <cell r="A7" t="str">
            <v>Договор управления</v>
          </cell>
        </row>
        <row r="12">
          <cell r="B12">
            <v>434.14</v>
          </cell>
          <cell r="D12">
            <v>0</v>
          </cell>
        </row>
      </sheetData>
      <sheetData sheetId="39"/>
      <sheetData sheetId="40"/>
      <sheetData sheetId="41">
        <row r="2">
          <cell r="A2" t="str">
            <v xml:space="preserve">                            Расходы на капитальные вложения на 2012 - 2014 годы</v>
          </cell>
        </row>
        <row r="9">
          <cell r="A9" t="str">
            <v>Введите название</v>
          </cell>
        </row>
        <row r="10">
          <cell r="A10" t="str">
            <v>Введите название</v>
          </cell>
        </row>
        <row r="11">
          <cell r="A11" t="str">
            <v>Введите название</v>
          </cell>
        </row>
        <row r="14">
          <cell r="A14" t="str">
            <v>Введите название</v>
          </cell>
        </row>
        <row r="15">
          <cell r="A15" t="str">
            <v>Введите название</v>
          </cell>
        </row>
        <row r="16">
          <cell r="A16" t="str">
            <v>Введите название</v>
          </cell>
        </row>
        <row r="19">
          <cell r="A19" t="str">
            <v>Введите название</v>
          </cell>
        </row>
        <row r="20">
          <cell r="A20" t="str">
            <v>Введите название</v>
          </cell>
        </row>
        <row r="21">
          <cell r="A21" t="str">
            <v>Введите название</v>
          </cell>
        </row>
        <row r="24">
          <cell r="A24" t="str">
            <v>Введите название</v>
          </cell>
        </row>
        <row r="25">
          <cell r="A25" t="str">
            <v>Введите название</v>
          </cell>
        </row>
        <row r="26">
          <cell r="A26" t="str">
            <v>Введите название</v>
          </cell>
        </row>
        <row r="29">
          <cell r="A29" t="str">
            <v>Введите название</v>
          </cell>
        </row>
        <row r="30">
          <cell r="A30" t="str">
            <v>Введите название</v>
          </cell>
        </row>
        <row r="31">
          <cell r="A31" t="str">
            <v>Введите название</v>
          </cell>
        </row>
        <row r="34">
          <cell r="A34" t="str">
            <v>Введите название</v>
          </cell>
        </row>
        <row r="35">
          <cell r="A35" t="str">
            <v>Введите название</v>
          </cell>
        </row>
        <row r="36">
          <cell r="A36" t="str">
            <v>Введите название</v>
          </cell>
        </row>
        <row r="39">
          <cell r="A39" t="str">
            <v>Введите название</v>
          </cell>
        </row>
        <row r="40">
          <cell r="A40" t="str">
            <v>Введите название</v>
          </cell>
        </row>
        <row r="41">
          <cell r="A41" t="str">
            <v>Введите название</v>
          </cell>
        </row>
      </sheetData>
      <sheetData sheetId="42"/>
      <sheetData sheetId="43">
        <row r="7">
          <cell r="A7" t="str">
            <v>Расходы, связанные с компенсацией выпадающих доходов по льготному технологическому присоединению, всего, в том числе:</v>
          </cell>
          <cell r="C7">
            <v>0</v>
          </cell>
          <cell r="N7">
            <v>0</v>
          </cell>
        </row>
        <row r="8">
          <cell r="A8" t="str">
            <v xml:space="preserve">   выпадающие доходы сетевой организации от присоединения энергопринимающих устройств, максимальной мощностью, не превышающей 15 кВт включительно, исходя из стоимости мероприятий по технологическому присоединению в размере не более 550 рублей;</v>
          </cell>
        </row>
        <row r="9">
          <cell r="A9" t="str">
            <v xml:space="preserve">   выпадающие доходы сетевой организации от выплаты процентов по кредитным договорам, связанным с рассрочкой по оплате субъектами малого и среднего предпринимательства технологического присоединения энергопринимающих устройств максимальной мощностью свыше</v>
          </cell>
        </row>
      </sheetData>
      <sheetData sheetId="44"/>
      <sheetData sheetId="45"/>
      <sheetData sheetId="46"/>
      <sheetData sheetId="47"/>
      <sheetData sheetId="48">
        <row r="7">
          <cell r="E7" t="str">
            <v>Январь</v>
          </cell>
        </row>
        <row r="8">
          <cell r="E8" t="str">
            <v>Февраль</v>
          </cell>
        </row>
        <row r="9">
          <cell r="E9" t="str">
            <v>Март</v>
          </cell>
        </row>
        <row r="10">
          <cell r="E10" t="str">
            <v>Апрель</v>
          </cell>
        </row>
        <row r="11">
          <cell r="E11" t="str">
            <v>Май</v>
          </cell>
        </row>
        <row r="12">
          <cell r="E12" t="str">
            <v>Июнь</v>
          </cell>
        </row>
        <row r="13">
          <cell r="E13" t="str">
            <v>Июль</v>
          </cell>
        </row>
        <row r="14">
          <cell r="E14" t="str">
            <v>Август</v>
          </cell>
        </row>
        <row r="15">
          <cell r="E15" t="str">
            <v>Сентябрь</v>
          </cell>
        </row>
        <row r="16">
          <cell r="E16" t="str">
            <v>Октябрь</v>
          </cell>
        </row>
        <row r="17">
          <cell r="E17" t="str">
            <v>Ноябрь</v>
          </cell>
        </row>
        <row r="18">
          <cell r="E18" t="str">
            <v>Декабрь</v>
          </cell>
        </row>
      </sheetData>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мета затр.на автомоб"/>
      <sheetName val="Испыт.эл.оборуд."/>
      <sheetName val="Расчет вывоза золы"/>
      <sheetName val="Расчет  на сп.жиры"/>
      <sheetName val="Расчет на моющ."/>
      <sheetName val="определ.затрат на сп.одеж. вспо"/>
      <sheetName val="опред.затр.на сп.одеж.основных "/>
      <sheetName val="Штатное расписание трактористов"/>
      <sheetName val="Sheet1"/>
      <sheetName val="Заголовок"/>
      <sheetName val="Содержание"/>
      <sheetName val="1.1"/>
      <sheetName val="1.2"/>
      <sheetName val="2.1"/>
      <sheetName val="2.2"/>
      <sheetName val="3"/>
      <sheetName val="4"/>
      <sheetName val="5"/>
      <sheetName val="6"/>
      <sheetName val="Расчет стоим.угля"/>
      <sheetName val="Расчет автоперевозок"/>
      <sheetName val="расчет численн.кочегар."/>
      <sheetName val="расчет числен.трансп."/>
      <sheetName val="формирован.объема выработки"/>
      <sheetName val="Расход угля"/>
      <sheetName val="расчет на собственне нужды кот."/>
      <sheetName val="сводные объёмы"/>
      <sheetName val="Табл 17.1"/>
      <sheetName val="штатное расписание"/>
      <sheetName val="Штатное расписание апп.управл."/>
      <sheetName val="Распр общ хоз"/>
      <sheetName val="вода"/>
      <sheetName val="расчет потребн.в воде"/>
      <sheetName val="Расчет на эл.энерг"/>
      <sheetName val="выбросы (2)"/>
      <sheetName val="медосмотр"/>
      <sheetName val="Сан.очистка"/>
      <sheetName val="расчет арендн.плат (2)"/>
      <sheetName val="7"/>
      <sheetName val="9"/>
      <sheetName val="10"/>
      <sheetName val="11"/>
      <sheetName val="12"/>
      <sheetName val="13"/>
      <sheetName val="14"/>
      <sheetName val="15"/>
      <sheetName val="16"/>
      <sheetName val="17"/>
      <sheetName val="17.1"/>
      <sheetName val="18"/>
      <sheetName val="18.1"/>
      <sheetName val="18.2"/>
      <sheetName val="19"/>
      <sheetName val="19.1.1"/>
      <sheetName val="19.1.2"/>
      <sheetName val="19.2"/>
      <sheetName val="20"/>
      <sheetName val="20.1"/>
      <sheetName val="21"/>
      <sheetName val="21.1"/>
      <sheetName val="21.2.1"/>
      <sheetName val="21.2.2"/>
      <sheetName val="21.3"/>
      <sheetName val="8"/>
      <sheetName val="21.4"/>
      <sheetName val="22"/>
      <sheetName val="23"/>
      <sheetName val="24"/>
      <sheetName val="24.1"/>
      <sheetName val="25"/>
      <sheetName val="25.1"/>
      <sheetName val="26"/>
      <sheetName val="27"/>
      <sheetName val="28"/>
      <sheetName val="28.1"/>
      <sheetName val="28.2"/>
      <sheetName val="28.3"/>
      <sheetName val="29"/>
      <sheetName val="P2.1"/>
      <sheetName val="P2.2"/>
      <sheetName val="2.3"/>
      <sheetName val="СЦТ"/>
      <sheetName val="Производственные"/>
      <sheetName val="Титул"/>
      <sheetName val="ГАЗ"/>
      <sheetName val="П1.12"/>
      <sheetName val="П1.9"/>
      <sheetName val="Топливо"/>
      <sheetName val="П1.10"/>
      <sheetName val="1_1"/>
      <sheetName val="1_2"/>
      <sheetName val="2_1"/>
      <sheetName val="2_2"/>
      <sheetName val="18_1"/>
      <sheetName val="18_2"/>
      <sheetName val="19_1_1"/>
      <sheetName val="19_1_2"/>
      <sheetName val="19_2"/>
      <sheetName val="20_1"/>
      <sheetName val="21_1"/>
      <sheetName val="21_2_1"/>
      <sheetName val="21_2_2"/>
      <sheetName val="21_3"/>
      <sheetName val="21_4"/>
      <sheetName val="24_1"/>
      <sheetName val="25_1"/>
      <sheetName val="28_1"/>
      <sheetName val="28_2"/>
      <sheetName val="28_3"/>
      <sheetName val="P2_1"/>
      <sheetName val="P2_2"/>
      <sheetName val="Мат. для экспл. сети"/>
      <sheetName val="Эл.энергия"/>
      <sheetName val="Общехоз расходы"/>
      <sheetName val="Лист1"/>
      <sheetName val="данные для списков РСО"/>
      <sheetName val="Справка"/>
      <sheetName val="TEHSHEET"/>
      <sheetName val="Сети"/>
      <sheetName val="Тепловые пункты"/>
      <sheetName val="Инструкция"/>
      <sheetName val="список"/>
      <sheetName val="1"/>
      <sheetName val="3.1"/>
      <sheetName val="3.2"/>
      <sheetName val="2"/>
      <sheetName val="2008 (Min)"/>
      <sheetName val="2008 (Max)"/>
      <sheetName val="2007"/>
      <sheetName val="fes"/>
    </sheetNames>
    <sheetDataSet>
      <sheetData sheetId="0">
        <row r="4">
          <cell r="F4" t="str">
            <v>Центральная</v>
          </cell>
        </row>
      </sheetData>
      <sheetData sheetId="1">
        <row r="4">
          <cell r="H4" t="str">
            <v>СЦТ1</v>
          </cell>
        </row>
      </sheetData>
      <sheetData sheetId="2">
        <row r="4">
          <cell r="F4" t="str">
            <v>ГРЭС</v>
          </cell>
        </row>
      </sheetData>
      <sheetData sheetId="3">
        <row r="4">
          <cell r="F4" t="str">
            <v>ГРЭС</v>
          </cell>
        </row>
      </sheetData>
      <sheetData sheetId="4">
        <row r="4">
          <cell r="F4" t="str">
            <v>Центральная</v>
          </cell>
        </row>
      </sheetData>
      <sheetData sheetId="5">
        <row r="4">
          <cell r="F4" t="str">
            <v>Центральная</v>
          </cell>
        </row>
      </sheetData>
      <sheetData sheetId="6">
        <row r="4">
          <cell r="F4" t="str">
            <v>Центральная</v>
          </cell>
        </row>
      </sheetData>
      <sheetData sheetId="7">
        <row r="4">
          <cell r="H4" t="str">
            <v>СЦТ1</v>
          </cell>
        </row>
      </sheetData>
      <sheetData sheetId="8">
        <row r="7">
          <cell r="C7">
            <v>0</v>
          </cell>
        </row>
      </sheetData>
      <sheetData sheetId="9" refreshError="1"/>
      <sheetData sheetId="10">
        <row r="6">
          <cell r="D6">
            <v>0</v>
          </cell>
        </row>
      </sheetData>
      <sheetData sheetId="11" refreshError="1">
        <row r="4">
          <cell r="F4" t="str">
            <v>ГРЭС</v>
          </cell>
        </row>
        <row r="6">
          <cell r="D6">
            <v>1489</v>
          </cell>
          <cell r="E6">
            <v>1489</v>
          </cell>
        </row>
        <row r="7">
          <cell r="D7">
            <v>1479</v>
          </cell>
          <cell r="E7">
            <v>1479</v>
          </cell>
        </row>
        <row r="9">
          <cell r="B9" t="str">
            <v>ГРЭС</v>
          </cell>
          <cell r="D9">
            <v>54</v>
          </cell>
          <cell r="E9">
            <v>54</v>
          </cell>
        </row>
        <row r="10">
          <cell r="B10" t="str">
            <v>ТЭЦ-1</v>
          </cell>
          <cell r="D10">
            <v>22</v>
          </cell>
          <cell r="E10">
            <v>22</v>
          </cell>
        </row>
        <row r="11">
          <cell r="B11" t="str">
            <v>ТЭЦ-2</v>
          </cell>
          <cell r="D11">
            <v>296</v>
          </cell>
          <cell r="E11">
            <v>296</v>
          </cell>
        </row>
        <row r="12">
          <cell r="B12" t="str">
            <v>ТЭЦ-3</v>
          </cell>
          <cell r="D12">
            <v>202</v>
          </cell>
          <cell r="E12">
            <v>202</v>
          </cell>
        </row>
        <row r="13">
          <cell r="B13" t="str">
            <v>ТЭЦ-4</v>
          </cell>
          <cell r="D13">
            <v>465</v>
          </cell>
          <cell r="E13">
            <v>465</v>
          </cell>
        </row>
        <row r="14">
          <cell r="B14" t="str">
            <v>ТЭЦ-5</v>
          </cell>
          <cell r="D14">
            <v>440</v>
          </cell>
          <cell r="E14">
            <v>440</v>
          </cell>
        </row>
        <row r="15">
          <cell r="D15">
            <v>0</v>
          </cell>
        </row>
        <row r="17">
          <cell r="D17">
            <v>10</v>
          </cell>
          <cell r="E17">
            <v>10</v>
          </cell>
        </row>
        <row r="19">
          <cell r="B19" t="str">
            <v>ГЭС1</v>
          </cell>
          <cell r="D19">
            <v>10</v>
          </cell>
          <cell r="E19">
            <v>10</v>
          </cell>
        </row>
        <row r="20">
          <cell r="B20" t="str">
            <v>ГЭС2</v>
          </cell>
          <cell r="D20">
            <v>0</v>
          </cell>
          <cell r="E20">
            <v>0</v>
          </cell>
        </row>
        <row r="21">
          <cell r="B21" t="str">
            <v>ГЭС-424</v>
          </cell>
          <cell r="D21" t="e">
            <v>#N/A</v>
          </cell>
        </row>
        <row r="22">
          <cell r="B22" t="str">
            <v>Другие прочие платежи из прибыли</v>
          </cell>
          <cell r="D22">
            <v>0</v>
          </cell>
        </row>
        <row r="24">
          <cell r="D24">
            <v>200</v>
          </cell>
          <cell r="E24">
            <v>200</v>
          </cell>
        </row>
        <row r="25">
          <cell r="D25">
            <v>285</v>
          </cell>
          <cell r="E25">
            <v>285</v>
          </cell>
        </row>
        <row r="26">
          <cell r="D26">
            <v>93</v>
          </cell>
          <cell r="E26">
            <v>105</v>
          </cell>
        </row>
        <row r="27">
          <cell r="D27">
            <v>911</v>
          </cell>
          <cell r="E27">
            <v>899</v>
          </cell>
        </row>
        <row r="28">
          <cell r="D28">
            <v>196.3</v>
          </cell>
          <cell r="E28">
            <v>226.4</v>
          </cell>
        </row>
        <row r="29">
          <cell r="D29">
            <v>714.7</v>
          </cell>
          <cell r="E29">
            <v>672.6</v>
          </cell>
        </row>
        <row r="30">
          <cell r="D30">
            <v>47</v>
          </cell>
          <cell r="E30">
            <v>49</v>
          </cell>
        </row>
        <row r="31">
          <cell r="D31">
            <v>667.7</v>
          </cell>
          <cell r="E31">
            <v>623.6</v>
          </cell>
        </row>
      </sheetData>
      <sheetData sheetId="12" refreshError="1">
        <row r="4">
          <cell r="F4" t="str">
            <v>Центральная</v>
          </cell>
        </row>
        <row r="6">
          <cell r="D6">
            <v>1502.72</v>
          </cell>
          <cell r="E6">
            <v>1508.8899999999999</v>
          </cell>
        </row>
        <row r="8">
          <cell r="D8">
            <v>667.7</v>
          </cell>
          <cell r="E8">
            <v>623.6</v>
          </cell>
        </row>
        <row r="9">
          <cell r="D9">
            <v>66.02</v>
          </cell>
          <cell r="E9">
            <v>85.69</v>
          </cell>
        </row>
        <row r="10">
          <cell r="D10">
            <v>629</v>
          </cell>
          <cell r="E10">
            <v>659.6</v>
          </cell>
        </row>
        <row r="12">
          <cell r="D12">
            <v>571.74</v>
          </cell>
          <cell r="E12">
            <v>600.1</v>
          </cell>
        </row>
        <row r="13">
          <cell r="D13">
            <v>57.259999999999991</v>
          </cell>
          <cell r="E13">
            <v>59.5</v>
          </cell>
        </row>
        <row r="14">
          <cell r="D14">
            <v>140</v>
          </cell>
          <cell r="E14">
            <v>140</v>
          </cell>
        </row>
        <row r="15">
          <cell r="D15">
            <v>173.09</v>
          </cell>
          <cell r="E15">
            <v>166.93</v>
          </cell>
        </row>
        <row r="16">
          <cell r="D16">
            <v>8.2999999999999989</v>
          </cell>
          <cell r="E16">
            <v>6.92</v>
          </cell>
        </row>
        <row r="17">
          <cell r="D17">
            <v>1321.3300000000002</v>
          </cell>
          <cell r="E17">
            <v>1335.0426413505579</v>
          </cell>
        </row>
        <row r="19">
          <cell r="D19">
            <v>1264.07</v>
          </cell>
          <cell r="E19">
            <v>1275.54</v>
          </cell>
        </row>
        <row r="20">
          <cell r="D20">
            <v>57.3</v>
          </cell>
          <cell r="E20">
            <v>59.5</v>
          </cell>
        </row>
        <row r="21">
          <cell r="D21">
            <v>0</v>
          </cell>
          <cell r="E21">
            <v>0</v>
          </cell>
        </row>
        <row r="22">
          <cell r="D22">
            <v>0</v>
          </cell>
          <cell r="E22">
            <v>0</v>
          </cell>
        </row>
      </sheetData>
      <sheetData sheetId="13" refreshError="1">
        <row r="6">
          <cell r="C6">
            <v>5528.9690000000001</v>
          </cell>
          <cell r="D6">
            <v>5201.7</v>
          </cell>
        </row>
        <row r="7">
          <cell r="C7">
            <v>5496.2690000000002</v>
          </cell>
          <cell r="D7">
            <v>5169</v>
          </cell>
        </row>
        <row r="9">
          <cell r="B9" t="str">
            <v>ГРЭС</v>
          </cell>
          <cell r="C9">
            <v>226.03399999999999</v>
          </cell>
          <cell r="D9">
            <v>234</v>
          </cell>
        </row>
        <row r="10">
          <cell r="B10" t="str">
            <v>ТЭЦ-1</v>
          </cell>
          <cell r="C10">
            <v>55.439</v>
          </cell>
          <cell r="D10">
            <v>58.9</v>
          </cell>
        </row>
        <row r="11">
          <cell r="B11" t="str">
            <v>ТЭЦ-2</v>
          </cell>
          <cell r="C11">
            <v>859.84699999999998</v>
          </cell>
          <cell r="D11">
            <v>862</v>
          </cell>
        </row>
        <row r="12">
          <cell r="B12" t="str">
            <v>ТЭЦ-3</v>
          </cell>
          <cell r="C12">
            <v>658.649</v>
          </cell>
          <cell r="D12">
            <v>673.9</v>
          </cell>
        </row>
        <row r="13">
          <cell r="B13" t="str">
            <v>ТЭЦ-4</v>
          </cell>
          <cell r="C13">
            <v>1704.9</v>
          </cell>
          <cell r="D13">
            <v>1545.1</v>
          </cell>
        </row>
        <row r="14">
          <cell r="B14" t="str">
            <v>ТЭЦ-5</v>
          </cell>
          <cell r="C14">
            <v>1991.4</v>
          </cell>
          <cell r="D14">
            <v>1795.1</v>
          </cell>
        </row>
        <row r="15">
          <cell r="C15" t="e">
            <v>#N/A</v>
          </cell>
          <cell r="D15" t="e">
            <v>#N/A</v>
          </cell>
        </row>
        <row r="16">
          <cell r="C16" t="e">
            <v>#N/A</v>
          </cell>
          <cell r="D16" t="e">
            <v>#N/A</v>
          </cell>
        </row>
        <row r="17">
          <cell r="C17">
            <v>32.700000000000003</v>
          </cell>
          <cell r="D17">
            <v>32.700000000000003</v>
          </cell>
        </row>
        <row r="19">
          <cell r="B19" t="str">
            <v>ГЭС1</v>
          </cell>
          <cell r="C19">
            <v>32.700000000000003</v>
          </cell>
          <cell r="D19">
            <v>32.700000000000003</v>
          </cell>
        </row>
        <row r="20">
          <cell r="B20" t="str">
            <v>ГЭС2</v>
          </cell>
          <cell r="C20">
            <v>0</v>
          </cell>
          <cell r="D20">
            <v>0</v>
          </cell>
        </row>
        <row r="21">
          <cell r="B21" t="str">
            <v>ГЭС-424</v>
          </cell>
          <cell r="C21" t="e">
            <v>#N/A</v>
          </cell>
          <cell r="D21" t="e">
            <v>#N/A</v>
          </cell>
        </row>
        <row r="22">
          <cell r="B22" t="str">
            <v>Другие прочие платежи из прибыли</v>
          </cell>
          <cell r="D22">
            <v>0</v>
          </cell>
        </row>
        <row r="23">
          <cell r="C23" t="e">
            <v>#NAME?</v>
          </cell>
          <cell r="D23" t="e">
            <v>#NAME?</v>
          </cell>
        </row>
        <row r="24">
          <cell r="C24">
            <v>0</v>
          </cell>
          <cell r="D24">
            <v>0</v>
          </cell>
        </row>
        <row r="25">
          <cell r="C25">
            <v>657.20399999999995</v>
          </cell>
          <cell r="D25">
            <v>640</v>
          </cell>
        </row>
        <row r="26">
          <cell r="C26">
            <v>656.904</v>
          </cell>
          <cell r="D26">
            <v>639.70000000000005</v>
          </cell>
        </row>
        <row r="27">
          <cell r="C27">
            <v>334.8</v>
          </cell>
          <cell r="D27">
            <v>305.10000000000002</v>
          </cell>
        </row>
        <row r="28">
          <cell r="C28">
            <v>6.0914049148613358</v>
          </cell>
          <cell r="D28">
            <v>5.9024956471271048</v>
          </cell>
        </row>
        <row r="29">
          <cell r="C29">
            <v>322.10399999999998</v>
          </cell>
          <cell r="D29">
            <v>334.6</v>
          </cell>
        </row>
        <row r="30">
          <cell r="C30">
            <v>37.998301245753119</v>
          </cell>
          <cell r="D30">
            <v>38.530187353899663</v>
          </cell>
        </row>
        <row r="31">
          <cell r="C31">
            <v>0.3</v>
          </cell>
          <cell r="D31">
            <v>0.3</v>
          </cell>
        </row>
        <row r="32">
          <cell r="C32" t="e">
            <v>#NAME?</v>
          </cell>
          <cell r="D32" t="e">
            <v>#NAME?</v>
          </cell>
        </row>
        <row r="33">
          <cell r="C33">
            <v>4871.7650000000003</v>
          </cell>
          <cell r="D33">
            <v>4561.7</v>
          </cell>
        </row>
        <row r="34">
          <cell r="C34">
            <v>4839.4000000000005</v>
          </cell>
          <cell r="D34">
            <v>4529.3</v>
          </cell>
        </row>
        <row r="35">
          <cell r="C35" t="e">
            <v>#NAME?</v>
          </cell>
          <cell r="D35" t="e">
            <v>#NAME?</v>
          </cell>
        </row>
        <row r="36">
          <cell r="B36" t="str">
            <v>ГРЭС</v>
          </cell>
          <cell r="C36">
            <v>187.2</v>
          </cell>
          <cell r="D36">
            <v>191.9</v>
          </cell>
        </row>
        <row r="37">
          <cell r="B37" t="str">
            <v>ТЭЦ-1</v>
          </cell>
          <cell r="C37">
            <v>38.4</v>
          </cell>
          <cell r="D37">
            <v>40.4</v>
          </cell>
        </row>
        <row r="38">
          <cell r="B38" t="str">
            <v>ТЭЦ-2</v>
          </cell>
          <cell r="C38">
            <v>738.5</v>
          </cell>
          <cell r="D38">
            <v>741.9</v>
          </cell>
        </row>
        <row r="39">
          <cell r="B39" t="str">
            <v>ТЭЦ-3</v>
          </cell>
          <cell r="C39">
            <v>562.70000000000005</v>
          </cell>
          <cell r="D39">
            <v>571.20000000000005</v>
          </cell>
        </row>
        <row r="40">
          <cell r="B40" t="str">
            <v>ТЭЦ-4</v>
          </cell>
          <cell r="C40">
            <v>1514.9</v>
          </cell>
          <cell r="D40">
            <v>1371.5</v>
          </cell>
        </row>
        <row r="41">
          <cell r="B41" t="str">
            <v>ТЭЦ-5</v>
          </cell>
          <cell r="C41">
            <v>1797.7</v>
          </cell>
          <cell r="D41">
            <v>1612.4</v>
          </cell>
        </row>
        <row r="44">
          <cell r="C44">
            <v>32.4</v>
          </cell>
          <cell r="D44">
            <v>32.4</v>
          </cell>
        </row>
        <row r="46">
          <cell r="B46" t="str">
            <v>ГЭС1</v>
          </cell>
          <cell r="C46">
            <v>32.4</v>
          </cell>
          <cell r="D46">
            <v>32.4</v>
          </cell>
        </row>
        <row r="47">
          <cell r="B47" t="str">
            <v>ГЭС2</v>
          </cell>
          <cell r="C47">
            <v>0</v>
          </cell>
          <cell r="D47">
            <v>0</v>
          </cell>
        </row>
        <row r="48">
          <cell r="B48" t="str">
            <v>ГЭС-424</v>
          </cell>
        </row>
        <row r="51">
          <cell r="C51">
            <v>6.6</v>
          </cell>
          <cell r="D51">
            <v>6.4</v>
          </cell>
        </row>
        <row r="52">
          <cell r="C52">
            <v>37.15</v>
          </cell>
          <cell r="D52">
            <v>37.200000000000003</v>
          </cell>
        </row>
        <row r="53">
          <cell r="C53">
            <v>4828.0150000000003</v>
          </cell>
          <cell r="D53">
            <v>4518.1000000000004</v>
          </cell>
        </row>
        <row r="54">
          <cell r="C54">
            <v>4795.8</v>
          </cell>
          <cell r="D54">
            <v>4485.9000000000005</v>
          </cell>
        </row>
        <row r="56">
          <cell r="B56" t="str">
            <v>ГРЭС</v>
          </cell>
          <cell r="C56">
            <v>185.4</v>
          </cell>
          <cell r="D56">
            <v>190</v>
          </cell>
        </row>
        <row r="57">
          <cell r="B57" t="str">
            <v>ТЭЦ-1</v>
          </cell>
          <cell r="C57">
            <v>36.700000000000003</v>
          </cell>
          <cell r="D57">
            <v>38.799999999999997</v>
          </cell>
        </row>
        <row r="58">
          <cell r="B58" t="str">
            <v>ТЭЦ-2</v>
          </cell>
          <cell r="C58">
            <v>725.6</v>
          </cell>
          <cell r="D58">
            <v>728.7</v>
          </cell>
        </row>
        <row r="59">
          <cell r="B59" t="str">
            <v>ТЭЦ-3</v>
          </cell>
          <cell r="C59">
            <v>557</v>
          </cell>
          <cell r="D59">
            <v>565.70000000000005</v>
          </cell>
        </row>
        <row r="60">
          <cell r="B60" t="str">
            <v>ТЭЦ-4</v>
          </cell>
          <cell r="C60">
            <v>1503.8</v>
          </cell>
          <cell r="D60">
            <v>1360.4</v>
          </cell>
        </row>
        <row r="61">
          <cell r="B61" t="str">
            <v>ТЭЦ-5</v>
          </cell>
          <cell r="C61">
            <v>1787.3</v>
          </cell>
          <cell r="D61">
            <v>1602.3</v>
          </cell>
        </row>
        <row r="64">
          <cell r="C64">
            <v>32.200000000000003</v>
          </cell>
          <cell r="D64">
            <v>32.200000000000003</v>
          </cell>
        </row>
        <row r="66">
          <cell r="B66" t="str">
            <v>ГЭС1</v>
          </cell>
          <cell r="C66">
            <v>32.200000000000003</v>
          </cell>
          <cell r="D66">
            <v>32.200000000000003</v>
          </cell>
        </row>
        <row r="67">
          <cell r="B67" t="str">
            <v>ГЭС2</v>
          </cell>
          <cell r="C67">
            <v>0</v>
          </cell>
          <cell r="D67">
            <v>0</v>
          </cell>
        </row>
        <row r="68">
          <cell r="B68" t="str">
            <v>ГЭС-424</v>
          </cell>
        </row>
      </sheetData>
      <sheetData sheetId="14" refreshError="1">
        <row r="6">
          <cell r="C6">
            <v>4828.0150000000003</v>
          </cell>
          <cell r="D6">
            <v>4518.1000000000004</v>
          </cell>
        </row>
        <row r="7">
          <cell r="C7">
            <v>5465.08</v>
          </cell>
          <cell r="D7">
            <v>5829.88</v>
          </cell>
        </row>
        <row r="8">
          <cell r="C8">
            <v>4118.8999999999996</v>
          </cell>
          <cell r="D8">
            <v>4348.24</v>
          </cell>
        </row>
        <row r="9">
          <cell r="D9">
            <v>66.02</v>
          </cell>
        </row>
        <row r="10">
          <cell r="C10">
            <v>3696.75</v>
          </cell>
          <cell r="D10">
            <v>3902.64</v>
          </cell>
        </row>
        <row r="11">
          <cell r="C11">
            <v>422.15</v>
          </cell>
          <cell r="D11">
            <v>445.6</v>
          </cell>
        </row>
        <row r="12">
          <cell r="C12">
            <v>431.35</v>
          </cell>
          <cell r="D12">
            <v>562.54999999999995</v>
          </cell>
        </row>
        <row r="13">
          <cell r="C13">
            <v>914.82999999999993</v>
          </cell>
          <cell r="D13">
            <v>919.09</v>
          </cell>
        </row>
        <row r="14">
          <cell r="C14">
            <v>1278.05</v>
          </cell>
          <cell r="D14">
            <v>1223.5</v>
          </cell>
        </row>
        <row r="15">
          <cell r="C15">
            <v>12.416576355313925</v>
          </cell>
          <cell r="D15">
            <v>11.823563632708993</v>
          </cell>
        </row>
        <row r="16">
          <cell r="C16">
            <v>61.2</v>
          </cell>
          <cell r="D16">
            <v>53.7</v>
          </cell>
        </row>
        <row r="18">
          <cell r="C18">
            <v>41.6</v>
          </cell>
          <cell r="D18">
            <v>44.4</v>
          </cell>
        </row>
        <row r="19">
          <cell r="C19">
            <v>19.600000000000001</v>
          </cell>
          <cell r="D19">
            <v>9.3000000000000007</v>
          </cell>
        </row>
        <row r="20">
          <cell r="C20">
            <v>0</v>
          </cell>
          <cell r="D20">
            <v>0</v>
          </cell>
        </row>
        <row r="21">
          <cell r="C21">
            <v>8953.8450000000012</v>
          </cell>
          <cell r="D21">
            <v>9070.7799999999988</v>
          </cell>
        </row>
        <row r="23">
          <cell r="C23">
            <v>0</v>
          </cell>
          <cell r="D23">
            <v>0</v>
          </cell>
        </row>
        <row r="24">
          <cell r="C24">
            <v>422.15</v>
          </cell>
          <cell r="D24">
            <v>445.6</v>
          </cell>
        </row>
        <row r="25">
          <cell r="C25">
            <v>8531.6950000000015</v>
          </cell>
          <cell r="D25">
            <v>8625.1799999999985</v>
          </cell>
        </row>
      </sheetData>
      <sheetData sheetId="15" refreshError="1">
        <row r="7">
          <cell r="E7">
            <v>565.85150643999998</v>
          </cell>
          <cell r="F7">
            <v>68.395997559999984</v>
          </cell>
          <cell r="G7">
            <v>450.31022518000003</v>
          </cell>
          <cell r="H7">
            <v>141.87715933999999</v>
          </cell>
          <cell r="I7">
            <v>1226.43488852</v>
          </cell>
          <cell r="J7">
            <v>566.28185143999997</v>
          </cell>
          <cell r="K7">
            <v>81.725805759999986</v>
          </cell>
          <cell r="L7">
            <v>381.16133767999997</v>
          </cell>
          <cell r="M7">
            <v>143.26676634200001</v>
          </cell>
          <cell r="N7">
            <v>1172.4357612219999</v>
          </cell>
        </row>
        <row r="8">
          <cell r="E8">
            <v>106.57323144</v>
          </cell>
          <cell r="F8">
            <v>31.434173759999993</v>
          </cell>
          <cell r="G8">
            <v>38.506226879999993</v>
          </cell>
          <cell r="H8">
            <v>0</v>
          </cell>
          <cell r="I8">
            <v>176.51363207999998</v>
          </cell>
          <cell r="J8">
            <v>106.57323144</v>
          </cell>
          <cell r="K8">
            <v>31.434173759999993</v>
          </cell>
          <cell r="L8">
            <v>38.506226879999993</v>
          </cell>
          <cell r="M8">
            <v>0</v>
          </cell>
          <cell r="N8">
            <v>176.51363207999998</v>
          </cell>
        </row>
        <row r="9">
          <cell r="E9">
            <v>1.17</v>
          </cell>
          <cell r="F9">
            <v>2.42</v>
          </cell>
          <cell r="G9">
            <v>2.42</v>
          </cell>
          <cell r="H9">
            <v>0</v>
          </cell>
          <cell r="J9">
            <v>1.17</v>
          </cell>
          <cell r="K9">
            <v>2.42</v>
          </cell>
          <cell r="L9">
            <v>2.42</v>
          </cell>
          <cell r="M9">
            <v>0</v>
          </cell>
        </row>
        <row r="10">
          <cell r="E10">
            <v>10398.200000000001</v>
          </cell>
          <cell r="F10">
            <v>1482.8</v>
          </cell>
          <cell r="G10">
            <v>1816.4</v>
          </cell>
          <cell r="H10">
            <v>0</v>
          </cell>
          <cell r="I10">
            <v>13697.4</v>
          </cell>
          <cell r="J10">
            <v>10398.200000000001</v>
          </cell>
          <cell r="K10">
            <v>1482.8</v>
          </cell>
          <cell r="L10">
            <v>1816.4</v>
          </cell>
          <cell r="M10">
            <v>0</v>
          </cell>
          <cell r="N10">
            <v>13697.4</v>
          </cell>
        </row>
        <row r="11">
          <cell r="E11">
            <v>8760</v>
          </cell>
          <cell r="F11">
            <v>8760</v>
          </cell>
          <cell r="G11">
            <v>8760</v>
          </cell>
          <cell r="H11">
            <v>8760</v>
          </cell>
          <cell r="J11">
            <v>8760</v>
          </cell>
          <cell r="K11">
            <v>8760</v>
          </cell>
          <cell r="L11">
            <v>8760</v>
          </cell>
          <cell r="M11">
            <v>8760</v>
          </cell>
        </row>
        <row r="12">
          <cell r="E12">
            <v>2.0287999999999999</v>
          </cell>
          <cell r="F12">
            <v>0</v>
          </cell>
          <cell r="G12">
            <v>0.38719999999999999</v>
          </cell>
          <cell r="H12">
            <v>0</v>
          </cell>
          <cell r="I12">
            <v>2.4159999999999999</v>
          </cell>
          <cell r="J12">
            <v>2.0287999999999999</v>
          </cell>
          <cell r="K12">
            <v>0</v>
          </cell>
          <cell r="L12">
            <v>0.38719999999999999</v>
          </cell>
          <cell r="M12">
            <v>0</v>
          </cell>
          <cell r="N12">
            <v>2.4159999999999999</v>
          </cell>
        </row>
        <row r="13">
          <cell r="E13">
            <v>1014.4</v>
          </cell>
          <cell r="G13">
            <v>387.2</v>
          </cell>
          <cell r="H13">
            <v>67.599999999999994</v>
          </cell>
          <cell r="J13">
            <v>1014.4</v>
          </cell>
          <cell r="L13">
            <v>387.2</v>
          </cell>
          <cell r="M13">
            <v>67.599999999999994</v>
          </cell>
        </row>
        <row r="14">
          <cell r="E14">
            <v>2</v>
          </cell>
          <cell r="G14">
            <v>1</v>
          </cell>
          <cell r="J14">
            <v>2</v>
          </cell>
          <cell r="L14">
            <v>1</v>
          </cell>
          <cell r="M14">
            <v>0</v>
          </cell>
        </row>
        <row r="15">
          <cell r="E15">
            <v>0</v>
          </cell>
          <cell r="F15">
            <v>0</v>
          </cell>
          <cell r="G15">
            <v>0</v>
          </cell>
          <cell r="H15">
            <v>0</v>
          </cell>
          <cell r="I15">
            <v>0</v>
          </cell>
          <cell r="J15">
            <v>0</v>
          </cell>
          <cell r="K15">
            <v>0</v>
          </cell>
          <cell r="L15">
            <v>0</v>
          </cell>
          <cell r="M15">
            <v>0</v>
          </cell>
          <cell r="N15">
            <v>0</v>
          </cell>
        </row>
        <row r="16">
          <cell r="E16">
            <v>0</v>
          </cell>
          <cell r="F16">
            <v>0</v>
          </cell>
          <cell r="G16">
            <v>0</v>
          </cell>
          <cell r="H16">
            <v>0</v>
          </cell>
          <cell r="J16">
            <v>0</v>
          </cell>
          <cell r="K16">
            <v>0</v>
          </cell>
          <cell r="L16">
            <v>0</v>
          </cell>
          <cell r="M16">
            <v>0</v>
          </cell>
        </row>
        <row r="17">
          <cell r="E17">
            <v>0</v>
          </cell>
          <cell r="F17">
            <v>0</v>
          </cell>
          <cell r="G17">
            <v>0</v>
          </cell>
          <cell r="H17">
            <v>0</v>
          </cell>
          <cell r="J17">
            <v>0</v>
          </cell>
          <cell r="K17">
            <v>0</v>
          </cell>
          <cell r="L17">
            <v>0</v>
          </cell>
          <cell r="M17">
            <v>0</v>
          </cell>
        </row>
        <row r="18">
          <cell r="E18">
            <v>0</v>
          </cell>
          <cell r="F18">
            <v>1</v>
          </cell>
          <cell r="G18">
            <v>0</v>
          </cell>
          <cell r="H18">
            <v>0</v>
          </cell>
          <cell r="I18">
            <v>1</v>
          </cell>
          <cell r="J18">
            <v>0</v>
          </cell>
          <cell r="K18">
            <v>1</v>
          </cell>
          <cell r="L18">
            <v>0</v>
          </cell>
          <cell r="M18">
            <v>0</v>
          </cell>
          <cell r="N18">
            <v>1</v>
          </cell>
        </row>
        <row r="19">
          <cell r="B19" t="str">
            <v>Синхронные компенсаторы</v>
          </cell>
          <cell r="C19" t="str">
            <v>Синхронные компенсаторы</v>
          </cell>
          <cell r="E19">
            <v>0</v>
          </cell>
          <cell r="F19">
            <v>1</v>
          </cell>
          <cell r="G19">
            <v>0</v>
          </cell>
          <cell r="H19">
            <v>0</v>
          </cell>
          <cell r="I19">
            <v>1</v>
          </cell>
          <cell r="J19">
            <v>0</v>
          </cell>
          <cell r="K19">
            <v>1</v>
          </cell>
          <cell r="L19">
            <v>0</v>
          </cell>
          <cell r="M19">
            <v>0</v>
          </cell>
          <cell r="N19">
            <v>1</v>
          </cell>
        </row>
        <row r="20">
          <cell r="C20" t="str">
            <v>Синхронные компенсаторы</v>
          </cell>
          <cell r="F20">
            <v>500</v>
          </cell>
          <cell r="K20">
            <v>500</v>
          </cell>
        </row>
        <row r="21">
          <cell r="C21" t="str">
            <v>Синхронные компенсаторы</v>
          </cell>
          <cell r="F21">
            <v>2</v>
          </cell>
          <cell r="K21">
            <v>2</v>
          </cell>
          <cell r="L21">
            <v>0</v>
          </cell>
          <cell r="M21">
            <v>0</v>
          </cell>
        </row>
        <row r="22">
          <cell r="B22" t="str">
            <v>Синхронные компенсаторы 50МВА</v>
          </cell>
          <cell r="C22" t="str">
            <v>Синхронные компенсаторы 50МВА</v>
          </cell>
          <cell r="E22">
            <v>0</v>
          </cell>
          <cell r="F22">
            <v>0</v>
          </cell>
          <cell r="G22">
            <v>0</v>
          </cell>
          <cell r="H22">
            <v>0</v>
          </cell>
          <cell r="I22">
            <v>0</v>
          </cell>
          <cell r="J22">
            <v>0</v>
          </cell>
          <cell r="K22">
            <v>0</v>
          </cell>
          <cell r="L22">
            <v>0</v>
          </cell>
          <cell r="M22">
            <v>0</v>
          </cell>
          <cell r="N22">
            <v>0</v>
          </cell>
        </row>
        <row r="23">
          <cell r="C23" t="str">
            <v>Синхронные компенсаторы 50МВА</v>
          </cell>
          <cell r="L23">
            <v>0</v>
          </cell>
          <cell r="M23">
            <v>0</v>
          </cell>
        </row>
        <row r="24">
          <cell r="C24" t="str">
            <v>Синхронные компенсаторы 50МВА</v>
          </cell>
        </row>
        <row r="25">
          <cell r="B25" t="str">
            <v>СК</v>
          </cell>
          <cell r="C25" t="str">
            <v>СК</v>
          </cell>
          <cell r="E25">
            <v>0</v>
          </cell>
          <cell r="F25">
            <v>0</v>
          </cell>
          <cell r="G25">
            <v>0</v>
          </cell>
          <cell r="H25">
            <v>0</v>
          </cell>
          <cell r="I25">
            <v>0</v>
          </cell>
          <cell r="J25">
            <v>0</v>
          </cell>
          <cell r="K25">
            <v>0</v>
          </cell>
          <cell r="L25">
            <v>0</v>
          </cell>
          <cell r="M25">
            <v>0</v>
          </cell>
          <cell r="N25">
            <v>0</v>
          </cell>
        </row>
        <row r="26">
          <cell r="C26" t="str">
            <v>СК</v>
          </cell>
          <cell r="L26">
            <v>0</v>
          </cell>
          <cell r="M26">
            <v>0</v>
          </cell>
        </row>
        <row r="27">
          <cell r="C27" t="str">
            <v>СК</v>
          </cell>
          <cell r="L27">
            <v>0</v>
          </cell>
          <cell r="M27">
            <v>0</v>
          </cell>
        </row>
        <row r="29">
          <cell r="E29">
            <v>37.992824999999996</v>
          </cell>
          <cell r="F29">
            <v>0</v>
          </cell>
          <cell r="G29">
            <v>0</v>
          </cell>
          <cell r="H29">
            <v>0</v>
          </cell>
          <cell r="I29">
            <v>37.992824999999996</v>
          </cell>
          <cell r="J29">
            <v>37.992824999999996</v>
          </cell>
          <cell r="K29">
            <v>0</v>
          </cell>
          <cell r="L29">
            <v>0</v>
          </cell>
          <cell r="M29">
            <v>0</v>
          </cell>
          <cell r="N29">
            <v>37.992824999999996</v>
          </cell>
        </row>
        <row r="30">
          <cell r="B30" t="str">
            <v>ЛЭП 220 кВ</v>
          </cell>
          <cell r="C30" t="str">
            <v>ЛЭП 220 кВ</v>
          </cell>
          <cell r="E30">
            <v>37.992824999999996</v>
          </cell>
          <cell r="F30">
            <v>0</v>
          </cell>
          <cell r="G30">
            <v>0</v>
          </cell>
          <cell r="H30">
            <v>0</v>
          </cell>
          <cell r="I30">
            <v>37.992824999999996</v>
          </cell>
          <cell r="J30">
            <v>37.992824999999996</v>
          </cell>
          <cell r="K30">
            <v>0</v>
          </cell>
          <cell r="L30">
            <v>0</v>
          </cell>
          <cell r="M30">
            <v>0</v>
          </cell>
          <cell r="N30">
            <v>37.992824999999996</v>
          </cell>
        </row>
        <row r="31">
          <cell r="C31" t="str">
            <v>ЛЭП 220 кВ</v>
          </cell>
          <cell r="E31">
            <v>22.5</v>
          </cell>
          <cell r="J31">
            <v>22.5</v>
          </cell>
          <cell r="L31">
            <v>0</v>
          </cell>
          <cell r="M31">
            <v>0</v>
          </cell>
        </row>
        <row r="32">
          <cell r="C32" t="str">
            <v>ЛЭП 220 кВ</v>
          </cell>
          <cell r="E32">
            <v>1688.57</v>
          </cell>
          <cell r="J32">
            <v>1688.57</v>
          </cell>
        </row>
        <row r="33">
          <cell r="B33" t="str">
            <v>Линии по напряжению</v>
          </cell>
          <cell r="C33" t="str">
            <v>Линии по напряжению</v>
          </cell>
          <cell r="E33">
            <v>0</v>
          </cell>
          <cell r="F33">
            <v>0</v>
          </cell>
          <cell r="G33">
            <v>0</v>
          </cell>
          <cell r="H33">
            <v>0</v>
          </cell>
          <cell r="I33">
            <v>0</v>
          </cell>
          <cell r="J33">
            <v>0</v>
          </cell>
          <cell r="K33">
            <v>0</v>
          </cell>
          <cell r="L33">
            <v>0</v>
          </cell>
          <cell r="M33">
            <v>0</v>
          </cell>
          <cell r="N33">
            <v>0</v>
          </cell>
        </row>
        <row r="34">
          <cell r="C34" t="str">
            <v>Линии по напряжению</v>
          </cell>
        </row>
        <row r="35">
          <cell r="C35" t="str">
            <v>Линии по напряжению</v>
          </cell>
        </row>
        <row r="37">
          <cell r="E37">
            <v>419.25664999999998</v>
          </cell>
          <cell r="F37">
            <v>35.961823799999998</v>
          </cell>
          <cell r="G37">
            <v>411.41679830000004</v>
          </cell>
          <cell r="H37">
            <v>141.87715933999999</v>
          </cell>
          <cell r="I37">
            <v>1008.51243144</v>
          </cell>
          <cell r="J37">
            <v>419.68699499999997</v>
          </cell>
          <cell r="K37">
            <v>49.291632</v>
          </cell>
          <cell r="L37">
            <v>342.26791079999998</v>
          </cell>
          <cell r="M37">
            <v>143.26676634200001</v>
          </cell>
          <cell r="N37">
            <v>954.51330414199992</v>
          </cell>
        </row>
        <row r="38">
          <cell r="E38">
            <v>419.25664999999998</v>
          </cell>
          <cell r="F38">
            <v>35.961823799999998</v>
          </cell>
          <cell r="G38">
            <v>411.41679830000004</v>
          </cell>
          <cell r="H38">
            <v>0</v>
          </cell>
          <cell r="I38">
            <v>866.63527210000007</v>
          </cell>
          <cell r="J38">
            <v>419.68699499999997</v>
          </cell>
          <cell r="K38">
            <v>49.291632</v>
          </cell>
          <cell r="L38">
            <v>342.26791079999998</v>
          </cell>
          <cell r="M38">
            <v>0</v>
          </cell>
          <cell r="N38">
            <v>811.24653779999994</v>
          </cell>
        </row>
        <row r="39">
          <cell r="E39">
            <v>4.5999999999999996</v>
          </cell>
          <cell r="F39">
            <v>3.57</v>
          </cell>
          <cell r="G39">
            <v>10.07</v>
          </cell>
          <cell r="H39" t="e">
            <v>#NAME?</v>
          </cell>
          <cell r="J39">
            <v>4.55</v>
          </cell>
          <cell r="K39">
            <v>3.93</v>
          </cell>
          <cell r="L39">
            <v>8.44</v>
          </cell>
          <cell r="M39">
            <v>0</v>
          </cell>
          <cell r="N39">
            <v>0</v>
          </cell>
        </row>
        <row r="40">
          <cell r="E40">
            <v>9114.2749999999996</v>
          </cell>
          <cell r="F40">
            <v>1007.3340000000001</v>
          </cell>
          <cell r="G40">
            <v>4085.5690000000004</v>
          </cell>
          <cell r="J40">
            <v>9223.89</v>
          </cell>
          <cell r="K40">
            <v>1254.24</v>
          </cell>
          <cell r="L40">
            <v>4055.3070000000002</v>
          </cell>
        </row>
        <row r="41">
          <cell r="E41">
            <v>0</v>
          </cell>
          <cell r="F41">
            <v>0</v>
          </cell>
          <cell r="G41">
            <v>0</v>
          </cell>
          <cell r="H41">
            <v>141.87715933999999</v>
          </cell>
          <cell r="I41">
            <v>141.87715933999999</v>
          </cell>
          <cell r="J41">
            <v>0</v>
          </cell>
          <cell r="K41">
            <v>0</v>
          </cell>
          <cell r="L41">
            <v>0</v>
          </cell>
          <cell r="M41">
            <v>143.26676634200001</v>
          </cell>
          <cell r="N41">
            <v>143.26676634200001</v>
          </cell>
        </row>
        <row r="42">
          <cell r="H42">
            <v>8.27</v>
          </cell>
          <cell r="L42">
            <v>0</v>
          </cell>
          <cell r="M42">
            <v>8.3510000000000009</v>
          </cell>
        </row>
        <row r="43">
          <cell r="H43">
            <v>17155.642</v>
          </cell>
          <cell r="L43">
            <v>0</v>
          </cell>
          <cell r="M43">
            <v>17155.642</v>
          </cell>
        </row>
        <row r="45">
          <cell r="E45">
            <v>32.899000000000001</v>
          </cell>
          <cell r="F45">
            <v>12.411</v>
          </cell>
          <cell r="G45">
            <v>5.6</v>
          </cell>
          <cell r="I45">
            <v>50.910000000000004</v>
          </cell>
          <cell r="J45">
            <v>32.743499999999997</v>
          </cell>
          <cell r="K45">
            <v>12.566800000000001</v>
          </cell>
          <cell r="L45">
            <v>5.6</v>
          </cell>
          <cell r="N45">
            <v>50.910299999999999</v>
          </cell>
        </row>
        <row r="47">
          <cell r="I47">
            <v>0</v>
          </cell>
          <cell r="L47">
            <v>0</v>
          </cell>
          <cell r="M47">
            <v>0</v>
          </cell>
          <cell r="N47">
            <v>0</v>
          </cell>
        </row>
        <row r="49">
          <cell r="E49">
            <v>598.75050643999998</v>
          </cell>
          <cell r="F49">
            <v>80.806997559999985</v>
          </cell>
          <cell r="G49">
            <v>455.91022518000005</v>
          </cell>
          <cell r="H49">
            <v>141.87715933999999</v>
          </cell>
          <cell r="I49">
            <v>1277.34488852</v>
          </cell>
          <cell r="J49">
            <v>599.02535144000001</v>
          </cell>
          <cell r="K49">
            <v>94.292605759999987</v>
          </cell>
          <cell r="L49">
            <v>386.76133768</v>
          </cell>
          <cell r="M49">
            <v>143.26676634200001</v>
          </cell>
          <cell r="N49">
            <v>1223.3460612219999</v>
          </cell>
        </row>
      </sheetData>
      <sheetData sheetId="16" refreshError="1">
        <row r="8">
          <cell r="C8">
            <v>10293.065000000001</v>
          </cell>
          <cell r="D8">
            <v>9966.375</v>
          </cell>
          <cell r="E8">
            <v>1007.3340000000001</v>
          </cell>
          <cell r="F8">
            <v>4085.5690000000004</v>
          </cell>
          <cell r="G8">
            <v>1133.9949999999999</v>
          </cell>
          <cell r="H8">
            <v>10347.99</v>
          </cell>
          <cell r="I8">
            <v>10085.39</v>
          </cell>
          <cell r="J8">
            <v>1254.24</v>
          </cell>
          <cell r="K8">
            <v>4055.3070000000002</v>
          </cell>
          <cell r="L8">
            <v>1146.2550000000001</v>
          </cell>
        </row>
        <row r="9">
          <cell r="C9" t="str">
            <v>СЦТ1</v>
          </cell>
          <cell r="D9">
            <v>0</v>
          </cell>
          <cell r="E9">
            <v>876.64400000000001</v>
          </cell>
          <cell r="F9">
            <v>3889.5690000000004</v>
          </cell>
          <cell r="G9">
            <v>1133.9949999999999</v>
          </cell>
          <cell r="I9">
            <v>0</v>
          </cell>
          <cell r="J9">
            <v>1149.24</v>
          </cell>
          <cell r="K9">
            <v>3897.7070000000003</v>
          </cell>
          <cell r="L9">
            <v>1146.2550000000001</v>
          </cell>
        </row>
        <row r="11">
          <cell r="D11" t="str">
            <v>Газ</v>
          </cell>
          <cell r="E11">
            <v>876.64400000000001</v>
          </cell>
          <cell r="F11">
            <v>3506.55</v>
          </cell>
          <cell r="J11">
            <v>1149.24</v>
          </cell>
          <cell r="K11">
            <v>3279.78</v>
          </cell>
          <cell r="L11" t="e">
            <v>#NAME?</v>
          </cell>
        </row>
        <row r="12">
          <cell r="D12">
            <v>202</v>
          </cell>
          <cell r="F12">
            <v>383.01900000000001</v>
          </cell>
          <cell r="K12">
            <v>617.92700000000002</v>
          </cell>
        </row>
        <row r="13">
          <cell r="C13" t="str">
            <v>СЦТ1</v>
          </cell>
          <cell r="D13">
            <v>465</v>
          </cell>
          <cell r="E13">
            <v>465</v>
          </cell>
          <cell r="F13">
            <v>0</v>
          </cell>
          <cell r="G13">
            <v>1133.9949999999999</v>
          </cell>
          <cell r="L13">
            <v>1146.2550000000001</v>
          </cell>
        </row>
        <row r="14">
          <cell r="C14">
            <v>4827.9850000000006</v>
          </cell>
          <cell r="D14">
            <v>4827.9850000000006</v>
          </cell>
          <cell r="E14">
            <v>0</v>
          </cell>
          <cell r="F14">
            <v>0</v>
          </cell>
          <cell r="G14">
            <v>0</v>
          </cell>
          <cell r="H14">
            <v>4518.1099999999997</v>
          </cell>
          <cell r="I14">
            <v>4518.1099999999997</v>
          </cell>
          <cell r="J14">
            <v>0</v>
          </cell>
          <cell r="K14">
            <v>0</v>
          </cell>
          <cell r="L14">
            <v>0</v>
          </cell>
        </row>
        <row r="15">
          <cell r="C15">
            <v>5465.08</v>
          </cell>
          <cell r="D15">
            <v>5138.3900000000003</v>
          </cell>
          <cell r="E15">
            <v>130.69</v>
          </cell>
          <cell r="F15">
            <v>196</v>
          </cell>
          <cell r="G15">
            <v>0</v>
          </cell>
          <cell r="H15">
            <v>5829.88</v>
          </cell>
          <cell r="I15">
            <v>5567.28</v>
          </cell>
          <cell r="J15">
            <v>105</v>
          </cell>
          <cell r="K15">
            <v>157.6</v>
          </cell>
          <cell r="L15">
            <v>0</v>
          </cell>
        </row>
        <row r="16">
          <cell r="C16">
            <v>0</v>
          </cell>
          <cell r="D16">
            <v>0</v>
          </cell>
          <cell r="E16">
            <v>0</v>
          </cell>
          <cell r="F16">
            <v>0</v>
          </cell>
          <cell r="G16">
            <v>0</v>
          </cell>
          <cell r="H16">
            <v>0</v>
          </cell>
          <cell r="I16">
            <v>0</v>
          </cell>
          <cell r="J16">
            <v>0</v>
          </cell>
          <cell r="K16">
            <v>0</v>
          </cell>
          <cell r="L16">
            <v>0</v>
          </cell>
        </row>
        <row r="17">
          <cell r="C17">
            <v>1277.34488852</v>
          </cell>
          <cell r="D17">
            <v>598.75050643999998</v>
          </cell>
          <cell r="E17">
            <v>80.806997559999985</v>
          </cell>
          <cell r="F17">
            <v>455.91022518000005</v>
          </cell>
          <cell r="G17">
            <v>141.87715933999999</v>
          </cell>
          <cell r="H17">
            <v>1223.3460612219999</v>
          </cell>
          <cell r="I17">
            <v>599.02535144000001</v>
          </cell>
          <cell r="J17">
            <v>94.292605759999987</v>
          </cell>
          <cell r="K17">
            <v>386.76133768</v>
          </cell>
          <cell r="L17">
            <v>143.26676634200001</v>
          </cell>
        </row>
        <row r="18">
          <cell r="C18">
            <v>12.409762189590758</v>
          </cell>
          <cell r="D18">
            <v>6.0077059757434377</v>
          </cell>
          <cell r="E18">
            <v>8.0218673806304537</v>
          </cell>
          <cell r="F18">
            <v>11.159038684207758</v>
          </cell>
          <cell r="G18">
            <v>12.51126851000225</v>
          </cell>
          <cell r="H18">
            <v>11.822064586668521</v>
          </cell>
          <cell r="I18">
            <v>5.9395358180496745</v>
          </cell>
          <cell r="J18">
            <v>7.5179077178211502</v>
          </cell>
          <cell r="K18">
            <v>9.5371654397558547</v>
          </cell>
          <cell r="L18">
            <v>12.498681911267562</v>
          </cell>
        </row>
        <row r="19">
          <cell r="C19">
            <v>61.201000000000001</v>
          </cell>
          <cell r="D19">
            <v>0</v>
          </cell>
          <cell r="E19">
            <v>19.456631250000001</v>
          </cell>
          <cell r="F19">
            <v>40.373339999999999</v>
          </cell>
          <cell r="G19">
            <v>1.37102875</v>
          </cell>
          <cell r="H19">
            <v>50.737598820020011</v>
          </cell>
          <cell r="I19">
            <v>0</v>
          </cell>
          <cell r="J19">
            <v>9.2418750000000003</v>
          </cell>
          <cell r="K19">
            <v>40.106883150020003</v>
          </cell>
          <cell r="L19">
            <v>1.38884067000001</v>
          </cell>
        </row>
        <row r="20">
          <cell r="D20">
            <v>9367.6244935600007</v>
          </cell>
          <cell r="E20">
            <v>907.07037119000006</v>
          </cell>
          <cell r="F20">
            <v>3589.2854348200003</v>
          </cell>
          <cell r="G20">
            <v>990.74681190999991</v>
          </cell>
          <cell r="I20">
            <v>9486.3646485600002</v>
          </cell>
          <cell r="J20">
            <v>1150.7055192400001</v>
          </cell>
          <cell r="K20">
            <v>3628.4387791699801</v>
          </cell>
          <cell r="L20">
            <v>1001.5993929880001</v>
          </cell>
        </row>
        <row r="21">
          <cell r="C21">
            <v>8531.8198599999996</v>
          </cell>
          <cell r="D21">
            <v>4561.9240719999998</v>
          </cell>
          <cell r="E21">
            <v>524.0095</v>
          </cell>
          <cell r="F21">
            <v>2455.1120700000001</v>
          </cell>
          <cell r="G21">
            <v>990.77421799999991</v>
          </cell>
          <cell r="H21">
            <v>8625.2849700000006</v>
          </cell>
          <cell r="I21">
            <v>4611.87</v>
          </cell>
          <cell r="J21">
            <v>529.79589999999996</v>
          </cell>
          <cell r="K21">
            <v>2482.0190700000003</v>
          </cell>
          <cell r="L21">
            <v>1001.5999999999999</v>
          </cell>
        </row>
        <row r="23">
          <cell r="C23">
            <v>852.10000000000014</v>
          </cell>
          <cell r="D23">
            <v>852.1</v>
          </cell>
          <cell r="F23">
            <v>0</v>
          </cell>
          <cell r="H23">
            <v>861.5</v>
          </cell>
          <cell r="I23">
            <v>861.5</v>
          </cell>
          <cell r="L23" t="e">
            <v>#NAME?</v>
          </cell>
        </row>
        <row r="24">
          <cell r="C24">
            <v>422.15</v>
          </cell>
          <cell r="D24">
            <v>422.15</v>
          </cell>
          <cell r="H24">
            <v>445.6</v>
          </cell>
          <cell r="I24">
            <v>445.6</v>
          </cell>
        </row>
        <row r="25">
          <cell r="C25">
            <v>0</v>
          </cell>
          <cell r="D25">
            <v>0</v>
          </cell>
          <cell r="E25">
            <v>285</v>
          </cell>
          <cell r="F25">
            <v>0</v>
          </cell>
          <cell r="H25">
            <v>0</v>
          </cell>
          <cell r="I25">
            <v>0</v>
          </cell>
          <cell r="L25" t="e">
            <v>#NAME?</v>
          </cell>
        </row>
      </sheetData>
      <sheetData sheetId="17" refreshError="1">
        <row r="8">
          <cell r="C8">
            <v>1502.76</v>
          </cell>
          <cell r="D8">
            <v>1452.76</v>
          </cell>
          <cell r="E8">
            <v>157.86500000000001</v>
          </cell>
          <cell r="F8">
            <v>644.47400000000005</v>
          </cell>
          <cell r="G8">
            <v>187.834</v>
          </cell>
          <cell r="H8">
            <v>1508.8899999999999</v>
          </cell>
          <cell r="I8">
            <v>1468.8899999999999</v>
          </cell>
          <cell r="J8">
            <v>161.577</v>
          </cell>
          <cell r="K8">
            <v>641.02300000000002</v>
          </cell>
          <cell r="L8">
            <v>189.71799999999999</v>
          </cell>
        </row>
        <row r="9">
          <cell r="D9">
            <v>0</v>
          </cell>
          <cell r="E9">
            <v>137.86500000000001</v>
          </cell>
          <cell r="F9">
            <v>614.47400000000005</v>
          </cell>
          <cell r="G9">
            <v>187.834</v>
          </cell>
          <cell r="I9">
            <v>0</v>
          </cell>
          <cell r="J9">
            <v>145.577</v>
          </cell>
          <cell r="K9">
            <v>617.02300000000002</v>
          </cell>
          <cell r="L9">
            <v>189.71799999999999</v>
          </cell>
        </row>
        <row r="11">
          <cell r="E11">
            <v>137.86500000000001</v>
          </cell>
          <cell r="F11">
            <v>551.5</v>
          </cell>
          <cell r="J11">
            <v>145.577</v>
          </cell>
          <cell r="K11">
            <v>551.5</v>
          </cell>
        </row>
        <row r="12">
          <cell r="F12">
            <v>62.973999999999997</v>
          </cell>
          <cell r="K12">
            <v>65.522999999999996</v>
          </cell>
        </row>
        <row r="13">
          <cell r="C13">
            <v>5042.93</v>
          </cell>
          <cell r="D13">
            <v>777.76</v>
          </cell>
          <cell r="E13" t="e">
            <v>#NAME?</v>
          </cell>
          <cell r="G13">
            <v>187.834</v>
          </cell>
          <cell r="H13">
            <v>1643142.9057</v>
          </cell>
          <cell r="I13">
            <v>999625.99992000009</v>
          </cell>
          <cell r="J13">
            <v>2642768.9056200003</v>
          </cell>
          <cell r="L13">
            <v>189.71799999999999</v>
          </cell>
        </row>
        <row r="14">
          <cell r="C14">
            <v>667.7</v>
          </cell>
          <cell r="D14">
            <v>667.7</v>
          </cell>
          <cell r="E14">
            <v>140</v>
          </cell>
          <cell r="H14">
            <v>623.6</v>
          </cell>
          <cell r="I14">
            <v>623.6</v>
          </cell>
        </row>
        <row r="15">
          <cell r="C15">
            <v>835.06</v>
          </cell>
          <cell r="D15">
            <v>785.06</v>
          </cell>
          <cell r="E15">
            <v>20</v>
          </cell>
          <cell r="F15">
            <v>30</v>
          </cell>
          <cell r="G15">
            <v>304.06</v>
          </cell>
          <cell r="H15">
            <v>885.29</v>
          </cell>
          <cell r="I15">
            <v>845.29</v>
          </cell>
          <cell r="J15">
            <v>16</v>
          </cell>
          <cell r="K15">
            <v>24</v>
          </cell>
        </row>
        <row r="16">
          <cell r="C16">
            <v>0</v>
          </cell>
          <cell r="D16">
            <v>66.02</v>
          </cell>
          <cell r="E16" t="e">
            <v>#NAME?</v>
          </cell>
          <cell r="F16">
            <v>68750</v>
          </cell>
          <cell r="G16">
            <v>460.64</v>
          </cell>
          <cell r="H16">
            <v>0</v>
          </cell>
          <cell r="I16">
            <v>54466.5</v>
          </cell>
          <cell r="J16">
            <v>253163.56400000001</v>
          </cell>
        </row>
        <row r="17">
          <cell r="C17">
            <v>173.09</v>
          </cell>
          <cell r="D17">
            <v>81.150000000000006</v>
          </cell>
          <cell r="E17">
            <v>10.95</v>
          </cell>
          <cell r="F17">
            <v>61.77</v>
          </cell>
          <cell r="G17">
            <v>19.22</v>
          </cell>
          <cell r="H17">
            <v>166.93</v>
          </cell>
          <cell r="I17">
            <v>81.73</v>
          </cell>
          <cell r="J17">
            <v>12.87</v>
          </cell>
          <cell r="K17">
            <v>52.78</v>
          </cell>
          <cell r="L17">
            <v>19.55</v>
          </cell>
        </row>
        <row r="18">
          <cell r="C18">
            <v>11.518139955814636</v>
          </cell>
          <cell r="D18">
            <v>5.5859192158374409</v>
          </cell>
          <cell r="E18">
            <v>6.9363063376935985</v>
          </cell>
          <cell r="F18">
            <v>9.5845604322284537</v>
          </cell>
          <cell r="G18">
            <v>10.232439281493233</v>
          </cell>
          <cell r="H18">
            <v>11.063099364433459</v>
          </cell>
          <cell r="I18">
            <v>5.564065382703947</v>
          </cell>
          <cell r="J18">
            <v>7.9652425778421421</v>
          </cell>
          <cell r="K18">
            <v>8.2337139229013623</v>
          </cell>
          <cell r="L18">
            <v>10.304768129539633</v>
          </cell>
        </row>
        <row r="19">
          <cell r="C19">
            <v>8.2999999999999989</v>
          </cell>
          <cell r="D19">
            <v>0</v>
          </cell>
          <cell r="E19">
            <v>2.64</v>
          </cell>
          <cell r="F19">
            <v>5.47</v>
          </cell>
          <cell r="G19">
            <v>0.19</v>
          </cell>
          <cell r="H19">
            <v>6.92</v>
          </cell>
          <cell r="I19">
            <v>0</v>
          </cell>
          <cell r="J19">
            <v>1.26</v>
          </cell>
          <cell r="K19">
            <v>5.47</v>
          </cell>
          <cell r="L19">
            <v>0.19</v>
          </cell>
        </row>
        <row r="20">
          <cell r="C20">
            <v>1321.369038959115</v>
          </cell>
          <cell r="D20">
            <v>682.24356871668419</v>
          </cell>
          <cell r="E20">
            <v>81.301764176339958</v>
          </cell>
          <cell r="F20">
            <v>389.39930445316583</v>
          </cell>
          <cell r="G20">
            <v>168.42440161292507</v>
          </cell>
          <cell r="H20">
            <v>1335.0426413505579</v>
          </cell>
          <cell r="I20">
            <v>690.08556871668429</v>
          </cell>
          <cell r="J20">
            <v>81.924179780310936</v>
          </cell>
          <cell r="K20">
            <v>393.05479464297014</v>
          </cell>
          <cell r="L20">
            <v>169.97809821059246</v>
          </cell>
        </row>
        <row r="21">
          <cell r="C21">
            <v>1264.069038959115</v>
          </cell>
          <cell r="D21">
            <v>624.94356871668424</v>
          </cell>
          <cell r="E21">
            <v>81.301764176339958</v>
          </cell>
          <cell r="F21">
            <v>389.39930445316583</v>
          </cell>
          <cell r="G21">
            <v>168.42440161292507</v>
          </cell>
          <cell r="H21">
            <v>1275.5426413505579</v>
          </cell>
          <cell r="I21">
            <v>630.58556871668429</v>
          </cell>
          <cell r="J21">
            <v>81.924179780310936</v>
          </cell>
          <cell r="K21">
            <v>393.05479464297014</v>
          </cell>
          <cell r="L21">
            <v>169.97809821059246</v>
          </cell>
        </row>
        <row r="22">
          <cell r="C22">
            <v>57.3</v>
          </cell>
          <cell r="D22">
            <v>57.3</v>
          </cell>
          <cell r="E22">
            <v>0</v>
          </cell>
          <cell r="H22">
            <v>59.5</v>
          </cell>
          <cell r="I22">
            <v>59.5</v>
          </cell>
        </row>
        <row r="23">
          <cell r="C23">
            <v>0</v>
          </cell>
          <cell r="D23">
            <v>0</v>
          </cell>
          <cell r="E23" t="e">
            <v>#NAME?</v>
          </cell>
          <cell r="H23">
            <v>0</v>
          </cell>
          <cell r="I23">
            <v>0</v>
          </cell>
          <cell r="J23">
            <v>0</v>
          </cell>
        </row>
      </sheetData>
      <sheetData sheetId="18" refreshError="1">
        <row r="5">
          <cell r="C5" t="str">
            <v>Всего</v>
          </cell>
          <cell r="D5" t="str">
            <v>с шин</v>
          </cell>
          <cell r="E5" t="str">
            <v>ВН</v>
          </cell>
          <cell r="F5" t="str">
            <v>СН1</v>
          </cell>
          <cell r="G5" t="str">
            <v>СН2</v>
          </cell>
          <cell r="H5" t="str">
            <v>НН</v>
          </cell>
          <cell r="I5" t="str">
            <v>Всего</v>
          </cell>
          <cell r="J5" t="str">
            <v>с шин</v>
          </cell>
          <cell r="K5" t="str">
            <v>ВН</v>
          </cell>
          <cell r="L5" t="str">
            <v>СН1</v>
          </cell>
          <cell r="M5" t="str">
            <v>СН2</v>
          </cell>
          <cell r="N5" t="str">
            <v>НН</v>
          </cell>
          <cell r="P5" t="str">
            <v>Всего</v>
          </cell>
          <cell r="Q5" t="str">
            <v>с шин</v>
          </cell>
          <cell r="R5" t="str">
            <v>ВН</v>
          </cell>
          <cell r="S5" t="str">
            <v>СН1</v>
          </cell>
          <cell r="T5" t="str">
            <v>СН2</v>
          </cell>
          <cell r="U5" t="str">
            <v>НН</v>
          </cell>
        </row>
        <row r="7">
          <cell r="E7">
            <v>785742.21591662988</v>
          </cell>
        </row>
        <row r="8">
          <cell r="B8" t="str">
            <v>Базовые потребители</v>
          </cell>
          <cell r="C8">
            <v>3141.3290419999994</v>
          </cell>
          <cell r="D8">
            <v>541.80000000000007</v>
          </cell>
          <cell r="E8">
            <v>2531.2140719999998</v>
          </cell>
          <cell r="F8">
            <v>54.495899999999992</v>
          </cell>
          <cell r="G8">
            <v>12.41907</v>
          </cell>
          <cell r="H8">
            <v>1.4</v>
          </cell>
          <cell r="I8">
            <v>404.49113561703359</v>
          </cell>
          <cell r="J8">
            <v>67.499999999999986</v>
          </cell>
          <cell r="K8">
            <v>328.24356871668425</v>
          </cell>
          <cell r="L8">
            <v>6.70361720891208</v>
          </cell>
          <cell r="M8">
            <v>1.8396711056403361</v>
          </cell>
          <cell r="N8">
            <v>0.20427858579686009</v>
          </cell>
          <cell r="O8">
            <v>7766.1257945938396</v>
          </cell>
          <cell r="P8">
            <v>100</v>
          </cell>
          <cell r="Q8">
            <v>17.247476872242924</v>
          </cell>
          <cell r="R8">
            <v>80.577807614462571</v>
          </cell>
          <cell r="S8">
            <v>1.7348039403507991</v>
          </cell>
          <cell r="T8">
            <v>0.39534444924283113</v>
          </cell>
          <cell r="U8">
            <v>4.4567123700886099E-2</v>
          </cell>
        </row>
        <row r="9">
          <cell r="C9">
            <v>8531.8198599999996</v>
          </cell>
          <cell r="D9">
            <v>45.26</v>
          </cell>
          <cell r="E9">
            <v>386150.16686359997</v>
          </cell>
        </row>
        <row r="10">
          <cell r="B10" t="str">
            <v>БП №1</v>
          </cell>
          <cell r="C10">
            <v>219</v>
          </cell>
          <cell r="D10">
            <v>37.97</v>
          </cell>
          <cell r="E10">
            <v>219</v>
          </cell>
          <cell r="I10">
            <v>25</v>
          </cell>
          <cell r="K10">
            <v>25</v>
          </cell>
          <cell r="O10" t="e">
            <v>#NAME?</v>
          </cell>
          <cell r="P10" t="e">
            <v>#NAME?</v>
          </cell>
          <cell r="Q10" t="e">
            <v>#NAME?</v>
          </cell>
          <cell r="R10" t="e">
            <v>#NAME?</v>
          </cell>
          <cell r="S10" t="e">
            <v>#NAME?</v>
          </cell>
          <cell r="T10" t="e">
            <v>#NAME?</v>
          </cell>
          <cell r="U10" t="e">
            <v>#NAME?</v>
          </cell>
        </row>
        <row r="11">
          <cell r="B11" t="str">
            <v>БП №2</v>
          </cell>
          <cell r="C11">
            <v>231.1</v>
          </cell>
          <cell r="D11">
            <v>205.6</v>
          </cell>
          <cell r="E11">
            <v>25.5</v>
          </cell>
          <cell r="I11">
            <v>28.3</v>
          </cell>
          <cell r="J11">
            <v>25</v>
          </cell>
          <cell r="K11">
            <v>3.3</v>
          </cell>
          <cell r="O11" t="e">
            <v>#NAME?</v>
          </cell>
          <cell r="P11" t="e">
            <v>#NAME?</v>
          </cell>
          <cell r="Q11" t="e">
            <v>#NAME?</v>
          </cell>
          <cell r="R11" t="e">
            <v>#NAME?</v>
          </cell>
          <cell r="S11" t="e">
            <v>#NAME?</v>
          </cell>
          <cell r="T11" t="e">
            <v>#NAME?</v>
          </cell>
          <cell r="U11" t="e">
            <v>#NAME?</v>
          </cell>
        </row>
        <row r="12">
          <cell r="B12" t="str">
            <v>БП №3</v>
          </cell>
          <cell r="C12">
            <v>901.80059999999992</v>
          </cell>
          <cell r="D12">
            <v>673.9</v>
          </cell>
          <cell r="E12">
            <v>869.8</v>
          </cell>
          <cell r="F12">
            <v>32.000599999999999</v>
          </cell>
          <cell r="I12">
            <v>109.53800000000001</v>
          </cell>
          <cell r="K12">
            <v>105.83800000000001</v>
          </cell>
          <cell r="L12">
            <v>3.7</v>
          </cell>
          <cell r="O12" t="e">
            <v>#NAME?</v>
          </cell>
          <cell r="P12" t="e">
            <v>#NAME?</v>
          </cell>
          <cell r="Q12" t="e">
            <v>#NAME?</v>
          </cell>
          <cell r="R12" t="e">
            <v>#NAME?</v>
          </cell>
          <cell r="S12" t="e">
            <v>#NAME?</v>
          </cell>
          <cell r="T12" t="e">
            <v>#NAME?</v>
          </cell>
          <cell r="U12" t="e">
            <v>#NAME?</v>
          </cell>
        </row>
        <row r="13">
          <cell r="B13" t="str">
            <v>БП №4</v>
          </cell>
          <cell r="C13">
            <v>276.88</v>
          </cell>
          <cell r="D13">
            <v>221.6</v>
          </cell>
          <cell r="E13">
            <v>49.78</v>
          </cell>
          <cell r="G13">
            <v>5.5</v>
          </cell>
          <cell r="I13">
            <v>35.4</v>
          </cell>
          <cell r="J13">
            <v>28.3</v>
          </cell>
          <cell r="K13">
            <v>6.1</v>
          </cell>
          <cell r="M13">
            <v>1</v>
          </cell>
          <cell r="O13" t="e">
            <v>#NAME?</v>
          </cell>
          <cell r="P13" t="e">
            <v>#NAME?</v>
          </cell>
          <cell r="Q13" t="e">
            <v>#NAME?</v>
          </cell>
          <cell r="R13" t="e">
            <v>#NAME?</v>
          </cell>
          <cell r="S13" t="e">
            <v>#NAME?</v>
          </cell>
          <cell r="T13" t="e">
            <v>#NAME?</v>
          </cell>
          <cell r="U13" t="e">
            <v>#NAME?</v>
          </cell>
        </row>
        <row r="14">
          <cell r="B14" t="str">
            <v>БП №5</v>
          </cell>
          <cell r="C14">
            <v>192.91185000000002</v>
          </cell>
          <cell r="D14">
            <v>99</v>
          </cell>
          <cell r="E14">
            <v>89.3</v>
          </cell>
          <cell r="G14">
            <v>4.6118499999999996</v>
          </cell>
          <cell r="I14">
            <v>23.7</v>
          </cell>
          <cell r="J14">
            <v>13.1</v>
          </cell>
          <cell r="K14">
            <v>9.9</v>
          </cell>
          <cell r="M14">
            <v>0.7</v>
          </cell>
          <cell r="O14" t="e">
            <v>#NAME?</v>
          </cell>
          <cell r="P14" t="e">
            <v>#NAME?</v>
          </cell>
          <cell r="Q14" t="e">
            <v>#NAME?</v>
          </cell>
          <cell r="R14" t="e">
            <v>#NAME?</v>
          </cell>
          <cell r="S14" t="e">
            <v>#NAME?</v>
          </cell>
          <cell r="T14" t="e">
            <v>#NAME?</v>
          </cell>
          <cell r="U14" t="e">
            <v>#NAME?</v>
          </cell>
        </row>
        <row r="15">
          <cell r="B15" t="str">
            <v>БП №6</v>
          </cell>
          <cell r="C15">
            <v>233.835072</v>
          </cell>
          <cell r="E15">
            <v>224.13507200000001</v>
          </cell>
          <cell r="F15">
            <v>9.6999999999999993</v>
          </cell>
          <cell r="I15">
            <v>27.400000000000002</v>
          </cell>
          <cell r="K15">
            <v>26.263386925978327</v>
          </cell>
          <cell r="L15">
            <v>1.1366130740216762</v>
          </cell>
          <cell r="O15" t="e">
            <v>#NAME?</v>
          </cell>
          <cell r="P15" t="e">
            <v>#NAME?</v>
          </cell>
          <cell r="Q15" t="e">
            <v>#NAME?</v>
          </cell>
          <cell r="R15" t="e">
            <v>#NAME?</v>
          </cell>
          <cell r="S15" t="e">
            <v>#NAME?</v>
          </cell>
          <cell r="T15" t="e">
            <v>#NAME?</v>
          </cell>
          <cell r="U15" t="e">
            <v>#NAME?</v>
          </cell>
        </row>
        <row r="16">
          <cell r="B16" t="str">
            <v>БП №7</v>
          </cell>
          <cell r="C16">
            <v>142.6</v>
          </cell>
          <cell r="E16">
            <v>142.6</v>
          </cell>
          <cell r="I16">
            <v>18.457999999999998</v>
          </cell>
          <cell r="K16">
            <v>18.457999999999998</v>
          </cell>
          <cell r="O16" t="e">
            <v>#NAME?</v>
          </cell>
          <cell r="P16" t="e">
            <v>#NAME?</v>
          </cell>
          <cell r="Q16" t="e">
            <v>#NAME?</v>
          </cell>
          <cell r="R16" t="e">
            <v>#NAME?</v>
          </cell>
          <cell r="S16" t="e">
            <v>#NAME?</v>
          </cell>
          <cell r="T16" t="e">
            <v>#NAME?</v>
          </cell>
          <cell r="U16" t="e">
            <v>#NAME?</v>
          </cell>
        </row>
        <row r="17">
          <cell r="B17" t="str">
            <v>БП №8</v>
          </cell>
          <cell r="C17">
            <v>189.6</v>
          </cell>
          <cell r="D17">
            <v>93.530000000000015</v>
          </cell>
          <cell r="E17">
            <v>189.6</v>
          </cell>
          <cell r="I17">
            <v>30.5</v>
          </cell>
          <cell r="K17">
            <v>30.5</v>
          </cell>
          <cell r="O17" t="e">
            <v>#NAME?</v>
          </cell>
          <cell r="P17" t="e">
            <v>#NAME?</v>
          </cell>
          <cell r="Q17" t="e">
            <v>#NAME?</v>
          </cell>
          <cell r="R17" t="e">
            <v>#NAME?</v>
          </cell>
          <cell r="S17" t="e">
            <v>#NAME?</v>
          </cell>
          <cell r="T17" t="e">
            <v>#NAME?</v>
          </cell>
          <cell r="U17" t="e">
            <v>#NAME?</v>
          </cell>
        </row>
        <row r="18">
          <cell r="B18" t="str">
            <v>БП №9</v>
          </cell>
          <cell r="C18">
            <v>261.43900000000002</v>
          </cell>
          <cell r="E18">
            <v>260.089</v>
          </cell>
          <cell r="F18">
            <v>0</v>
          </cell>
          <cell r="G18">
            <v>1.35</v>
          </cell>
          <cell r="H18">
            <v>0</v>
          </cell>
          <cell r="I18">
            <v>37.084181790705941</v>
          </cell>
          <cell r="K18">
            <v>37.084181790705941</v>
          </cell>
          <cell r="L18">
            <v>0</v>
          </cell>
          <cell r="M18">
            <v>0</v>
          </cell>
          <cell r="N18">
            <v>0</v>
          </cell>
          <cell r="O18" t="e">
            <v>#NAME?</v>
          </cell>
          <cell r="P18" t="e">
            <v>#NAME?</v>
          </cell>
          <cell r="Q18" t="e">
            <v>#NAME?</v>
          </cell>
          <cell r="R18" t="e">
            <v>#NAME?</v>
          </cell>
          <cell r="S18" t="e">
            <v>#NAME?</v>
          </cell>
          <cell r="T18" t="e">
            <v>#NAME?</v>
          </cell>
          <cell r="U18" t="e">
            <v>#NAME?</v>
          </cell>
        </row>
        <row r="19">
          <cell r="B19" t="str">
            <v>БП №10</v>
          </cell>
          <cell r="C19">
            <v>492.16252000000003</v>
          </cell>
          <cell r="D19">
            <v>15.6</v>
          </cell>
          <cell r="E19">
            <v>461.41</v>
          </cell>
          <cell r="F19">
            <v>12.795299999999999</v>
          </cell>
          <cell r="G19">
            <v>0.95722000000000007</v>
          </cell>
          <cell r="H19">
            <v>1.4</v>
          </cell>
          <cell r="I19">
            <v>69.110953826327588</v>
          </cell>
          <cell r="J19">
            <v>1.1000000000000001</v>
          </cell>
          <cell r="K19">
            <v>65.8</v>
          </cell>
          <cell r="L19">
            <v>1.867004134890403</v>
          </cell>
          <cell r="M19">
            <v>0.13967110564033602</v>
          </cell>
          <cell r="N19">
            <v>0.20427858579686009</v>
          </cell>
          <cell r="O19" t="e">
            <v>#NAME?</v>
          </cell>
          <cell r="P19" t="e">
            <v>#NAME?</v>
          </cell>
          <cell r="Q19" t="e">
            <v>#NAME?</v>
          </cell>
          <cell r="R19" t="e">
            <v>#NAME?</v>
          </cell>
          <cell r="S19" t="e">
            <v>#NAME?</v>
          </cell>
          <cell r="T19" t="e">
            <v>#NAME?</v>
          </cell>
          <cell r="U19" t="e">
            <v>#NAME?</v>
          </cell>
        </row>
        <row r="20">
          <cell r="C20">
            <v>0</v>
          </cell>
          <cell r="D20">
            <v>10.46</v>
          </cell>
          <cell r="E20">
            <v>90220.480786200016</v>
          </cell>
          <cell r="I20">
            <v>0</v>
          </cell>
          <cell r="O20" t="e">
            <v>#NAME?</v>
          </cell>
          <cell r="P20" t="e">
            <v>#NAME?</v>
          </cell>
          <cell r="Q20" t="e">
            <v>#NAME?</v>
          </cell>
          <cell r="R20" t="e">
            <v>#NAME?</v>
          </cell>
          <cell r="S20" t="e">
            <v>#NAME?</v>
          </cell>
          <cell r="T20" t="e">
            <v>#NAME?</v>
          </cell>
          <cell r="U20" t="e">
            <v>#NAME?</v>
          </cell>
        </row>
        <row r="21">
          <cell r="C21">
            <v>8625.2849700000006</v>
          </cell>
          <cell r="D21">
            <v>40.71</v>
          </cell>
          <cell r="E21">
            <v>351135.35112870001</v>
          </cell>
        </row>
        <row r="22">
          <cell r="B22" t="str">
            <v>Население</v>
          </cell>
          <cell r="C22">
            <v>575.92081800000005</v>
          </cell>
          <cell r="D22">
            <v>5.0999999999999996</v>
          </cell>
          <cell r="E22">
            <v>16.899999999999999</v>
          </cell>
          <cell r="F22">
            <v>129.15360000000001</v>
          </cell>
          <cell r="G22">
            <v>41.692999999999998</v>
          </cell>
          <cell r="H22">
            <v>383.07421799999997</v>
          </cell>
          <cell r="I22">
            <v>101.67790334208163</v>
          </cell>
          <cell r="J22">
            <v>0.9</v>
          </cell>
          <cell r="K22">
            <v>3</v>
          </cell>
          <cell r="L22">
            <v>22.79814696742789</v>
          </cell>
          <cell r="M22">
            <v>7.3596333475255111</v>
          </cell>
          <cell r="N22">
            <v>67.62012302712823</v>
          </cell>
          <cell r="O22">
            <v>5664.1689007137757</v>
          </cell>
          <cell r="P22">
            <v>100</v>
          </cell>
          <cell r="Q22">
            <v>0.8855384005236635</v>
          </cell>
          <cell r="R22">
            <v>2.9344311703627279</v>
          </cell>
          <cell r="S22">
            <v>22.425582816837853</v>
          </cell>
          <cell r="T22">
            <v>7.2393632417711959</v>
          </cell>
          <cell r="U22">
            <v>66.515084370504553</v>
          </cell>
        </row>
        <row r="23">
          <cell r="B23" t="str">
            <v>Прочие потребители</v>
          </cell>
          <cell r="C23">
            <v>4814.5700000000006</v>
          </cell>
          <cell r="D23">
            <v>305.2</v>
          </cell>
          <cell r="E23">
            <v>1161.71</v>
          </cell>
          <cell r="F23">
            <v>340.36</v>
          </cell>
          <cell r="G23">
            <v>2401</v>
          </cell>
          <cell r="H23">
            <v>606.29999999999995</v>
          </cell>
          <cell r="I23">
            <v>757.9</v>
          </cell>
          <cell r="J23">
            <v>49.6</v>
          </cell>
          <cell r="K23">
            <v>175.7</v>
          </cell>
          <cell r="L23">
            <v>51.8</v>
          </cell>
          <cell r="M23">
            <v>380.2</v>
          </cell>
          <cell r="N23">
            <v>100.6</v>
          </cell>
          <cell r="O23">
            <v>6352.5135242116385</v>
          </cell>
          <cell r="P23">
            <v>100</v>
          </cell>
          <cell r="Q23">
            <v>6.3390915491933848</v>
          </cell>
          <cell r="R23">
            <v>24.129049946308808</v>
          </cell>
          <cell r="S23">
            <v>7.0693748351358474</v>
          </cell>
          <cell r="T23">
            <v>49.869458747094747</v>
          </cell>
          <cell r="U23">
            <v>12.593024922267199</v>
          </cell>
        </row>
        <row r="24">
          <cell r="B24" t="str">
            <v>Бюджетные потребители</v>
          </cell>
          <cell r="C24">
            <v>250.27698199999998</v>
          </cell>
          <cell r="D24">
            <v>15.7</v>
          </cell>
          <cell r="E24">
            <v>89.6</v>
          </cell>
          <cell r="F24">
            <v>30.211463999999999</v>
          </cell>
          <cell r="G24">
            <v>40.405985999999999</v>
          </cell>
          <cell r="H24">
            <v>74.359532000000002</v>
          </cell>
          <cell r="I24">
            <v>36.29972565658462</v>
          </cell>
          <cell r="J24">
            <v>2.2999999999999998</v>
          </cell>
          <cell r="K24">
            <v>13</v>
          </cell>
          <cell r="L24">
            <v>4.3760909278949018</v>
          </cell>
          <cell r="M24">
            <v>5.8527540660475248</v>
          </cell>
          <cell r="N24">
            <v>10.77088066264219</v>
          </cell>
          <cell r="O24">
            <v>6894.7348078538653</v>
          </cell>
          <cell r="P24">
            <v>100</v>
          </cell>
          <cell r="Q24">
            <v>6.2730499123567025</v>
          </cell>
          <cell r="R24">
            <v>35.800335805551633</v>
          </cell>
          <cell r="S24">
            <v>12.071211566711318</v>
          </cell>
          <cell r="T24">
            <v>16.144507448151984</v>
          </cell>
          <cell r="U24">
            <v>29.71089526722837</v>
          </cell>
        </row>
        <row r="25">
          <cell r="B25" t="str">
            <v>Всего</v>
          </cell>
          <cell r="C25">
            <v>8531.8198599999996</v>
          </cell>
          <cell r="D25">
            <v>852.10000000000014</v>
          </cell>
          <cell r="E25">
            <v>3709.8240719999999</v>
          </cell>
          <cell r="F25">
            <v>524.0095</v>
          </cell>
          <cell r="G25">
            <v>2455.1120700000001</v>
          </cell>
          <cell r="H25">
            <v>990.77421799999991</v>
          </cell>
          <cell r="I25">
            <v>1264.0690389591152</v>
          </cell>
          <cell r="J25">
            <v>118</v>
          </cell>
          <cell r="K25">
            <v>506.94356871668424</v>
          </cell>
          <cell r="L25">
            <v>81.301764176339958</v>
          </cell>
          <cell r="M25">
            <v>389.39930445316583</v>
          </cell>
          <cell r="N25">
            <v>168.42440161292507</v>
          </cell>
          <cell r="O25">
            <v>6749.4888309466387</v>
          </cell>
          <cell r="P25">
            <v>100</v>
          </cell>
          <cell r="Q25">
            <v>9.9873182273213175</v>
          </cell>
          <cell r="R25">
            <v>43.482212855816208</v>
          </cell>
          <cell r="S25">
            <v>6.141825643280753</v>
          </cell>
          <cell r="T25">
            <v>28.775948276995152</v>
          </cell>
          <cell r="U25">
            <v>11.612694996586576</v>
          </cell>
        </row>
        <row r="27">
          <cell r="B27" t="str">
            <v>Базовые потребители</v>
          </cell>
          <cell r="C27">
            <v>2821.6249699999998</v>
          </cell>
          <cell r="D27">
            <v>534</v>
          </cell>
          <cell r="E27">
            <v>2223.71</v>
          </cell>
          <cell r="F27">
            <v>50.095899999999993</v>
          </cell>
          <cell r="G27">
            <v>12.41907</v>
          </cell>
          <cell r="H27">
            <v>1.4</v>
          </cell>
          <cell r="I27">
            <v>357.85022515905604</v>
          </cell>
          <cell r="J27">
            <v>67.499999999999986</v>
          </cell>
          <cell r="K27">
            <v>281.68556871668426</v>
          </cell>
          <cell r="L27">
            <v>6.6336048160586412</v>
          </cell>
          <cell r="M27">
            <v>1.8344334587944497</v>
          </cell>
          <cell r="N27">
            <v>0.19661816751867872</v>
          </cell>
          <cell r="O27">
            <v>7884.9327780801414</v>
          </cell>
          <cell r="P27">
            <v>100</v>
          </cell>
          <cell r="Q27">
            <v>18.925264897978273</v>
          </cell>
          <cell r="R27">
            <v>78.809552071691513</v>
          </cell>
          <cell r="S27">
            <v>1.7754272992558611</v>
          </cell>
          <cell r="T27">
            <v>0.44013893171635776</v>
          </cell>
          <cell r="U27">
            <v>4.961679935799547E-2</v>
          </cell>
        </row>
        <row r="29">
          <cell r="B29" t="str">
            <v>БП №1</v>
          </cell>
          <cell r="C29">
            <v>219.04</v>
          </cell>
          <cell r="E29">
            <v>219.04</v>
          </cell>
          <cell r="I29">
            <v>25</v>
          </cell>
          <cell r="K29">
            <v>25</v>
          </cell>
          <cell r="O29" t="e">
            <v>#NAME?</v>
          </cell>
          <cell r="P29" t="e">
            <v>#NAME?</v>
          </cell>
          <cell r="Q29" t="e">
            <v>#NAME?</v>
          </cell>
          <cell r="R29" t="e">
            <v>#NAME?</v>
          </cell>
          <cell r="S29" t="e">
            <v>#NAME?</v>
          </cell>
          <cell r="T29" t="e">
            <v>#NAME?</v>
          </cell>
          <cell r="U29" t="e">
            <v>#NAME?</v>
          </cell>
        </row>
        <row r="30">
          <cell r="B30" t="str">
            <v>БП №2</v>
          </cell>
          <cell r="C30">
            <v>231.1</v>
          </cell>
          <cell r="D30">
            <v>205.6</v>
          </cell>
          <cell r="E30">
            <v>25.5</v>
          </cell>
          <cell r="I30">
            <v>28.3</v>
          </cell>
          <cell r="J30">
            <v>25</v>
          </cell>
          <cell r="K30">
            <v>3.3</v>
          </cell>
          <cell r="O30" t="e">
            <v>#NAME?</v>
          </cell>
          <cell r="P30" t="e">
            <v>#NAME?</v>
          </cell>
          <cell r="Q30" t="e">
            <v>#NAME?</v>
          </cell>
          <cell r="R30" t="e">
            <v>#NAME?</v>
          </cell>
          <cell r="S30" t="e">
            <v>#NAME?</v>
          </cell>
          <cell r="T30" t="e">
            <v>#NAME?</v>
          </cell>
          <cell r="U30" t="e">
            <v>#NAME?</v>
          </cell>
        </row>
        <row r="31">
          <cell r="B31" t="str">
            <v>БП №3</v>
          </cell>
          <cell r="C31">
            <v>938.61059999999998</v>
          </cell>
          <cell r="E31">
            <v>906.61</v>
          </cell>
          <cell r="F31">
            <v>32.000599999999999</v>
          </cell>
          <cell r="I31">
            <v>112.93800000000002</v>
          </cell>
          <cell r="K31">
            <v>109.23800000000001</v>
          </cell>
          <cell r="L31">
            <v>3.7</v>
          </cell>
          <cell r="O31" t="e">
            <v>#NAME?</v>
          </cell>
          <cell r="P31" t="e">
            <v>#NAME?</v>
          </cell>
          <cell r="Q31" t="e">
            <v>#NAME?</v>
          </cell>
          <cell r="R31" t="e">
            <v>#NAME?</v>
          </cell>
          <cell r="S31" t="e">
            <v>#NAME?</v>
          </cell>
          <cell r="T31" t="e">
            <v>#NAME?</v>
          </cell>
          <cell r="U31" t="e">
            <v>#NAME?</v>
          </cell>
        </row>
        <row r="32">
          <cell r="B32" t="str">
            <v>БП №4</v>
          </cell>
          <cell r="C32">
            <v>276.89999999999998</v>
          </cell>
          <cell r="D32">
            <v>221.6</v>
          </cell>
          <cell r="E32">
            <v>49.8</v>
          </cell>
          <cell r="G32">
            <v>5.5</v>
          </cell>
          <cell r="I32">
            <v>35.4</v>
          </cell>
          <cell r="J32">
            <v>28.3</v>
          </cell>
          <cell r="K32">
            <v>6.1</v>
          </cell>
          <cell r="M32">
            <v>1</v>
          </cell>
          <cell r="O32" t="e">
            <v>#NAME?</v>
          </cell>
          <cell r="P32" t="e">
            <v>#NAME?</v>
          </cell>
          <cell r="Q32" t="e">
            <v>#NAME?</v>
          </cell>
          <cell r="R32" t="e">
            <v>#NAME?</v>
          </cell>
          <cell r="S32" t="e">
            <v>#NAME?</v>
          </cell>
          <cell r="T32" t="e">
            <v>#NAME?</v>
          </cell>
          <cell r="U32" t="e">
            <v>#NAME?</v>
          </cell>
        </row>
        <row r="33">
          <cell r="B33" t="str">
            <v>БП №5</v>
          </cell>
          <cell r="C33">
            <v>192.91185000000002</v>
          </cell>
          <cell r="D33">
            <v>99</v>
          </cell>
          <cell r="E33">
            <v>89.3</v>
          </cell>
          <cell r="G33">
            <v>4.6118499999999996</v>
          </cell>
          <cell r="I33">
            <v>23.5</v>
          </cell>
          <cell r="J33">
            <v>13.1</v>
          </cell>
          <cell r="K33">
            <v>9.9</v>
          </cell>
          <cell r="M33">
            <v>0.5</v>
          </cell>
          <cell r="O33" t="e">
            <v>#NAME?</v>
          </cell>
          <cell r="P33" t="e">
            <v>#NAME?</v>
          </cell>
          <cell r="Q33" t="e">
            <v>#NAME?</v>
          </cell>
          <cell r="R33" t="e">
            <v>#NAME?</v>
          </cell>
          <cell r="S33" t="e">
            <v>#NAME?</v>
          </cell>
          <cell r="T33" t="e">
            <v>#NAME?</v>
          </cell>
          <cell r="U33" t="e">
            <v>#NAME?</v>
          </cell>
        </row>
        <row r="34">
          <cell r="B34" t="str">
            <v>БП №6</v>
          </cell>
          <cell r="C34">
            <v>217.3</v>
          </cell>
          <cell r="E34">
            <v>212</v>
          </cell>
          <cell r="F34">
            <v>5.3</v>
          </cell>
          <cell r="I34">
            <v>27.400000000000002</v>
          </cell>
          <cell r="K34">
            <v>26.263386925978327</v>
          </cell>
          <cell r="L34">
            <v>1.1366130740216762</v>
          </cell>
          <cell r="O34" t="e">
            <v>#NAME?</v>
          </cell>
          <cell r="P34" t="e">
            <v>#NAME?</v>
          </cell>
          <cell r="Q34" t="e">
            <v>#NAME?</v>
          </cell>
          <cell r="R34" t="e">
            <v>#NAME?</v>
          </cell>
          <cell r="S34" t="e">
            <v>#NAME?</v>
          </cell>
          <cell r="T34" t="e">
            <v>#NAME?</v>
          </cell>
          <cell r="U34" t="e">
            <v>#NAME?</v>
          </cell>
        </row>
        <row r="35">
          <cell r="B35" t="str">
            <v>БП №7</v>
          </cell>
          <cell r="C35">
            <v>0</v>
          </cell>
          <cell r="I35">
            <v>0</v>
          </cell>
          <cell r="O35" t="e">
            <v>#NAME?</v>
          </cell>
          <cell r="P35" t="e">
            <v>#NAME?</v>
          </cell>
          <cell r="Q35" t="e">
            <v>#NAME?</v>
          </cell>
          <cell r="R35" t="e">
            <v>#NAME?</v>
          </cell>
          <cell r="S35" t="e">
            <v>#NAME?</v>
          </cell>
          <cell r="T35" t="e">
            <v>#NAME?</v>
          </cell>
          <cell r="U35" t="e">
            <v>#NAME?</v>
          </cell>
        </row>
        <row r="36">
          <cell r="B36" t="str">
            <v>БП №8</v>
          </cell>
          <cell r="C36">
            <v>0</v>
          </cell>
          <cell r="I36">
            <v>0</v>
          </cell>
          <cell r="O36" t="e">
            <v>#NAME?</v>
          </cell>
          <cell r="P36" t="e">
            <v>#NAME?</v>
          </cell>
          <cell r="Q36" t="e">
            <v>#NAME?</v>
          </cell>
          <cell r="R36" t="e">
            <v>#NAME?</v>
          </cell>
          <cell r="S36" t="e">
            <v>#NAME?</v>
          </cell>
          <cell r="T36" t="e">
            <v>#NAME?</v>
          </cell>
          <cell r="U36" t="e">
            <v>#NAME?</v>
          </cell>
        </row>
        <row r="37">
          <cell r="B37" t="str">
            <v>БП №9</v>
          </cell>
          <cell r="C37">
            <v>261.45000000000005</v>
          </cell>
          <cell r="E37">
            <v>260.10000000000002</v>
          </cell>
          <cell r="F37">
            <v>0</v>
          </cell>
          <cell r="G37">
            <v>1.35</v>
          </cell>
          <cell r="H37">
            <v>0</v>
          </cell>
          <cell r="I37">
            <v>37.284181790705944</v>
          </cell>
          <cell r="K37">
            <v>37.084181790705941</v>
          </cell>
          <cell r="L37">
            <v>0</v>
          </cell>
          <cell r="M37">
            <v>0.2</v>
          </cell>
          <cell r="N37">
            <v>0</v>
          </cell>
          <cell r="O37" t="e">
            <v>#NAME?</v>
          </cell>
          <cell r="P37" t="e">
            <v>#NAME?</v>
          </cell>
          <cell r="Q37" t="e">
            <v>#NAME?</v>
          </cell>
          <cell r="R37" t="e">
            <v>#NAME?</v>
          </cell>
          <cell r="S37" t="e">
            <v>#NAME?</v>
          </cell>
          <cell r="T37" t="e">
            <v>#NAME?</v>
          </cell>
          <cell r="U37" t="e">
            <v>#NAME?</v>
          </cell>
        </row>
        <row r="38">
          <cell r="B38" t="str">
            <v>БП №10</v>
          </cell>
          <cell r="C38">
            <v>484.31252000000001</v>
          </cell>
          <cell r="D38">
            <v>7.8</v>
          </cell>
          <cell r="E38">
            <v>461.36</v>
          </cell>
          <cell r="F38">
            <v>12.795299999999999</v>
          </cell>
          <cell r="G38">
            <v>0.95722000000000007</v>
          </cell>
          <cell r="H38">
            <v>1.4</v>
          </cell>
          <cell r="I38">
            <v>68.028043368350083</v>
          </cell>
          <cell r="J38">
            <v>1.1000000000000001</v>
          </cell>
          <cell r="K38">
            <v>64.8</v>
          </cell>
          <cell r="L38">
            <v>1.7969917420369641</v>
          </cell>
          <cell r="M38">
            <v>0.13443345879444976</v>
          </cell>
          <cell r="N38">
            <v>0.19661816751867872</v>
          </cell>
          <cell r="O38" t="e">
            <v>#NAME?</v>
          </cell>
          <cell r="P38" t="e">
            <v>#NAME?</v>
          </cell>
          <cell r="Q38" t="e">
            <v>#NAME?</v>
          </cell>
          <cell r="R38" t="e">
            <v>#NAME?</v>
          </cell>
          <cell r="S38" t="e">
            <v>#NAME?</v>
          </cell>
          <cell r="T38" t="e">
            <v>#NAME?</v>
          </cell>
          <cell r="U38" t="e">
            <v>#NAME?</v>
          </cell>
        </row>
        <row r="39">
          <cell r="C39">
            <v>0</v>
          </cell>
          <cell r="I39">
            <v>0</v>
          </cell>
          <cell r="O39" t="e">
            <v>#NAME?</v>
          </cell>
          <cell r="P39" t="e">
            <v>#NAME?</v>
          </cell>
          <cell r="Q39" t="e">
            <v>#NAME?</v>
          </cell>
          <cell r="R39" t="e">
            <v>#NAME?</v>
          </cell>
          <cell r="S39" t="e">
            <v>#NAME?</v>
          </cell>
          <cell r="T39" t="e">
            <v>#NAME?</v>
          </cell>
          <cell r="U39" t="e">
            <v>#NAME?</v>
          </cell>
        </row>
        <row r="41">
          <cell r="B41" t="str">
            <v>Население</v>
          </cell>
          <cell r="C41">
            <v>564.79999999999995</v>
          </cell>
          <cell r="D41">
            <v>7.9</v>
          </cell>
          <cell r="E41">
            <v>8.6</v>
          </cell>
          <cell r="F41">
            <v>134.19999999999999</v>
          </cell>
          <cell r="G41">
            <v>44.3</v>
          </cell>
          <cell r="H41">
            <v>369.8</v>
          </cell>
          <cell r="I41">
            <v>99.692416191501763</v>
          </cell>
          <cell r="J41">
            <v>1.4</v>
          </cell>
          <cell r="K41">
            <v>1.5</v>
          </cell>
          <cell r="L41">
            <v>23.690574964252299</v>
          </cell>
          <cell r="M41">
            <v>7.8203611841756846</v>
          </cell>
          <cell r="N41">
            <v>65.281480043073785</v>
          </cell>
          <cell r="O41">
            <v>5665.425932851912</v>
          </cell>
          <cell r="P41">
            <v>100</v>
          </cell>
          <cell r="Q41">
            <v>1.3987252124645895</v>
          </cell>
          <cell r="R41">
            <v>1.5226628895184136</v>
          </cell>
          <cell r="S41">
            <v>23.760623229461757</v>
          </cell>
          <cell r="T41">
            <v>7.8434844192634561</v>
          </cell>
          <cell r="U41">
            <v>65.474504249291783</v>
          </cell>
        </row>
        <row r="42">
          <cell r="B42" t="str">
            <v>Прочие потребители</v>
          </cell>
          <cell r="C42">
            <v>5238.8599999999997</v>
          </cell>
          <cell r="D42">
            <v>319.60000000000002</v>
          </cell>
          <cell r="E42">
            <v>1518.06</v>
          </cell>
          <cell r="F42">
            <v>345.5</v>
          </cell>
          <cell r="G42">
            <v>2425.3000000000002</v>
          </cell>
          <cell r="H42">
            <v>630.4</v>
          </cell>
          <cell r="I42">
            <v>818</v>
          </cell>
          <cell r="J42">
            <v>50.1</v>
          </cell>
          <cell r="K42">
            <v>228.4</v>
          </cell>
          <cell r="L42">
            <v>51.6</v>
          </cell>
          <cell r="M42">
            <v>383.4</v>
          </cell>
          <cell r="N42">
            <v>104.5</v>
          </cell>
          <cell r="O42">
            <v>6404.4743276283616</v>
          </cell>
          <cell r="P42">
            <v>100</v>
          </cell>
          <cell r="Q42">
            <v>6.100563863130529</v>
          </cell>
          <cell r="R42">
            <v>28.976914824981009</v>
          </cell>
          <cell r="S42">
            <v>6.5949462287596923</v>
          </cell>
          <cell r="T42">
            <v>46.294422832448291</v>
          </cell>
          <cell r="U42">
            <v>12.033152250680491</v>
          </cell>
        </row>
        <row r="43">
          <cell r="B43" t="str">
            <v>Бюджетные потребители</v>
          </cell>
          <cell r="C43">
            <v>247.1</v>
          </cell>
          <cell r="D43">
            <v>14.7</v>
          </cell>
          <cell r="E43">
            <v>103.5</v>
          </cell>
          <cell r="F43">
            <v>12.7</v>
          </cell>
          <cell r="G43">
            <v>41.8</v>
          </cell>
          <cell r="H43">
            <v>74.400000000000006</v>
          </cell>
          <cell r="I43">
            <v>35.770876908369303</v>
          </cell>
          <cell r="J43">
            <v>2.1</v>
          </cell>
          <cell r="K43">
            <v>15</v>
          </cell>
          <cell r="L43">
            <v>1.8395666154871229</v>
          </cell>
          <cell r="M43">
            <v>6.0546365769576163</v>
          </cell>
          <cell r="N43">
            <v>10.776673715924563</v>
          </cell>
          <cell r="O43">
            <v>6907.8541360048703</v>
          </cell>
          <cell r="P43">
            <v>100</v>
          </cell>
          <cell r="Q43">
            <v>5.9490084985835692</v>
          </cell>
          <cell r="R43">
            <v>41.885876163496562</v>
          </cell>
          <cell r="S43">
            <v>5.139619587211655</v>
          </cell>
          <cell r="T43">
            <v>16.916228247673008</v>
          </cell>
          <cell r="U43">
            <v>30.109267503035213</v>
          </cell>
        </row>
        <row r="44">
          <cell r="B44" t="str">
            <v>Всего</v>
          </cell>
          <cell r="C44">
            <v>8625.2849700000006</v>
          </cell>
          <cell r="D44">
            <v>861.5</v>
          </cell>
          <cell r="E44">
            <v>3750.37</v>
          </cell>
          <cell r="F44">
            <v>529.79589999999996</v>
          </cell>
          <cell r="G44">
            <v>2482.0190700000003</v>
          </cell>
          <cell r="H44">
            <v>1001.5999999999999</v>
          </cell>
          <cell r="I44">
            <v>1275.5426413505579</v>
          </cell>
          <cell r="J44">
            <v>119</v>
          </cell>
          <cell r="K44">
            <v>511.58556871668429</v>
          </cell>
          <cell r="L44">
            <v>81.924179780310936</v>
          </cell>
          <cell r="M44">
            <v>393.05479464297014</v>
          </cell>
          <cell r="N44">
            <v>169.97809821059246</v>
          </cell>
          <cell r="O44">
            <v>6762.0514519745557</v>
          </cell>
          <cell r="P44">
            <v>100</v>
          </cell>
          <cell r="Q44">
            <v>9.9880757910773106</v>
          </cell>
          <cell r="R44">
            <v>43.48111410862753</v>
          </cell>
          <cell r="S44">
            <v>6.1423582159048351</v>
          </cell>
          <cell r="T44">
            <v>28.776081933905079</v>
          </cell>
          <cell r="U44">
            <v>11.61236995048524</v>
          </cell>
        </row>
      </sheetData>
      <sheetData sheetId="19">
        <row r="4">
          <cell r="F4" t="str">
            <v>ГРЭС</v>
          </cell>
        </row>
      </sheetData>
      <sheetData sheetId="20">
        <row r="4">
          <cell r="F4" t="str">
            <v>Центральная</v>
          </cell>
        </row>
      </sheetData>
      <sheetData sheetId="21">
        <row r="4">
          <cell r="F4" t="str">
            <v>Центральная</v>
          </cell>
        </row>
      </sheetData>
      <sheetData sheetId="22">
        <row r="7">
          <cell r="C7">
            <v>0</v>
          </cell>
        </row>
      </sheetData>
      <sheetData sheetId="23">
        <row r="9">
          <cell r="C9">
            <v>135653</v>
          </cell>
        </row>
      </sheetData>
      <sheetData sheetId="24">
        <row r="4">
          <cell r="F4" t="str">
            <v>Центральная</v>
          </cell>
        </row>
      </sheetData>
      <sheetData sheetId="25">
        <row r="5">
          <cell r="H5" t="str">
            <v>СЦТ1</v>
          </cell>
        </row>
      </sheetData>
      <sheetData sheetId="26">
        <row r="6">
          <cell r="C6">
            <v>4828.0150000000003</v>
          </cell>
        </row>
      </sheetData>
      <sheetData sheetId="27">
        <row r="6">
          <cell r="D6">
            <v>1370249.827</v>
          </cell>
        </row>
      </sheetData>
      <sheetData sheetId="28">
        <row r="4">
          <cell r="G4" t="str">
            <v>СЦТ1</v>
          </cell>
        </row>
      </sheetData>
      <sheetData sheetId="29">
        <row r="6">
          <cell r="D6" t="e">
            <v>#NAME?</v>
          </cell>
        </row>
      </sheetData>
      <sheetData sheetId="30">
        <row r="4">
          <cell r="F4" t="str">
            <v>СЦТ1</v>
          </cell>
        </row>
      </sheetData>
      <sheetData sheetId="31">
        <row r="5">
          <cell r="H5" t="str">
            <v>СЦТ1</v>
          </cell>
        </row>
      </sheetData>
      <sheetData sheetId="32">
        <row r="4">
          <cell r="K4" t="str">
            <v>БП №1</v>
          </cell>
        </row>
      </sheetData>
      <sheetData sheetId="33">
        <row r="4">
          <cell r="G4" t="str">
            <v>СЦТ1</v>
          </cell>
        </row>
      </sheetData>
      <sheetData sheetId="34">
        <row r="4">
          <cell r="G4" t="str">
            <v>Центральная</v>
          </cell>
        </row>
      </sheetData>
      <sheetData sheetId="35">
        <row r="4">
          <cell r="F4" t="str">
            <v>СЦТ1</v>
          </cell>
        </row>
      </sheetData>
      <sheetData sheetId="36">
        <row r="6">
          <cell r="D6" t="e">
            <v>#NAME?</v>
          </cell>
        </row>
      </sheetData>
      <sheetData sheetId="37">
        <row r="6">
          <cell r="D6">
            <v>8531.8198599999996</v>
          </cell>
        </row>
      </sheetData>
      <sheetData sheetId="38">
        <row r="4">
          <cell r="G4" t="str">
            <v>Центральная</v>
          </cell>
        </row>
      </sheetData>
      <sheetData sheetId="39" refreshError="1">
        <row r="4">
          <cell r="H4" t="str">
            <v>Центральная</v>
          </cell>
        </row>
        <row r="8">
          <cell r="D8">
            <v>5496.2690000000002</v>
          </cell>
          <cell r="E8">
            <v>0</v>
          </cell>
          <cell r="F8" t="e">
            <v>#NAME?</v>
          </cell>
          <cell r="G8">
            <v>0</v>
          </cell>
          <cell r="H8" t="e">
            <v>#NAME?</v>
          </cell>
          <cell r="J8" t="e">
            <v>#DIV/0!</v>
          </cell>
          <cell r="K8">
            <v>0</v>
          </cell>
          <cell r="L8">
            <v>0</v>
          </cell>
          <cell r="M8">
            <v>0</v>
          </cell>
          <cell r="N8" t="e">
            <v>#NAME?</v>
          </cell>
          <cell r="O8">
            <v>0</v>
          </cell>
          <cell r="P8">
            <v>0</v>
          </cell>
        </row>
        <row r="9">
          <cell r="E9" t="e">
            <v>#NAME?</v>
          </cell>
          <cell r="F9" t="e">
            <v>#REF!</v>
          </cell>
          <cell r="H9" t="e">
            <v>#NAME?</v>
          </cell>
          <cell r="I9" t="e">
            <v>#REF!</v>
          </cell>
          <cell r="J9" t="e">
            <v>#NAME?</v>
          </cell>
          <cell r="K9" t="e">
            <v>#REF!</v>
          </cell>
          <cell r="N9" t="e">
            <v>#NAME?</v>
          </cell>
          <cell r="O9" t="e">
            <v>#REF!</v>
          </cell>
          <cell r="P9" t="e">
            <v>#NAME?</v>
          </cell>
        </row>
        <row r="10">
          <cell r="B10" t="str">
            <v>ГРЭС</v>
          </cell>
          <cell r="D10">
            <v>226.03399999999999</v>
          </cell>
          <cell r="E10">
            <v>0</v>
          </cell>
          <cell r="F10" t="e">
            <v>#NAME?</v>
          </cell>
          <cell r="G10">
            <v>1816.4</v>
          </cell>
          <cell r="H10" t="e">
            <v>#NAME?</v>
          </cell>
          <cell r="I10">
            <v>13697.4</v>
          </cell>
          <cell r="J10">
            <v>10398.200000000001</v>
          </cell>
          <cell r="K10">
            <v>0</v>
          </cell>
          <cell r="L10">
            <v>1816.4</v>
          </cell>
          <cell r="M10">
            <v>0</v>
          </cell>
          <cell r="N10">
            <v>13697.4</v>
          </cell>
          <cell r="O10">
            <v>0</v>
          </cell>
          <cell r="P10">
            <v>0</v>
          </cell>
        </row>
        <row r="11">
          <cell r="B11" t="str">
            <v>ТЭЦ-1</v>
          </cell>
          <cell r="D11">
            <v>55.439</v>
          </cell>
          <cell r="E11">
            <v>0</v>
          </cell>
          <cell r="F11" t="e">
            <v>#NAME?</v>
          </cell>
          <cell r="G11">
            <v>8760</v>
          </cell>
          <cell r="H11" t="e">
            <v>#NAME?</v>
          </cell>
          <cell r="I11">
            <v>0</v>
          </cell>
          <cell r="J11">
            <v>8760</v>
          </cell>
          <cell r="K11">
            <v>0</v>
          </cell>
          <cell r="L11">
            <v>1605.1</v>
          </cell>
          <cell r="M11">
            <v>8760</v>
          </cell>
          <cell r="N11">
            <v>0</v>
          </cell>
          <cell r="O11">
            <v>0</v>
          </cell>
          <cell r="P11">
            <v>0</v>
          </cell>
        </row>
        <row r="12">
          <cell r="B12" t="str">
            <v>ТЭЦ-2</v>
          </cell>
          <cell r="D12">
            <v>859.84699999999998</v>
          </cell>
          <cell r="E12">
            <v>0</v>
          </cell>
          <cell r="F12" t="e">
            <v>#NAME?</v>
          </cell>
          <cell r="G12">
            <v>0.38719999999999999</v>
          </cell>
          <cell r="H12" t="e">
            <v>#NAME?</v>
          </cell>
          <cell r="I12">
            <v>2.4159999999999999</v>
          </cell>
          <cell r="J12">
            <v>2.0287999999999999</v>
          </cell>
          <cell r="K12">
            <v>0</v>
          </cell>
          <cell r="L12">
            <v>1319.2</v>
          </cell>
          <cell r="M12">
            <v>0</v>
          </cell>
          <cell r="N12">
            <v>2.4159999999999999</v>
          </cell>
          <cell r="O12">
            <v>0</v>
          </cell>
          <cell r="P12">
            <v>0</v>
          </cell>
        </row>
        <row r="13">
          <cell r="B13" t="str">
            <v>ТЭЦ-3</v>
          </cell>
          <cell r="D13">
            <v>658.649</v>
          </cell>
          <cell r="E13">
            <v>0</v>
          </cell>
          <cell r="F13" t="e">
            <v>#NAME?</v>
          </cell>
          <cell r="G13">
            <v>387.2</v>
          </cell>
          <cell r="H13" t="e">
            <v>#NAME?</v>
          </cell>
          <cell r="I13" t="e">
            <v>#NAME?</v>
          </cell>
          <cell r="J13">
            <v>1014.4</v>
          </cell>
          <cell r="K13">
            <v>0</v>
          </cell>
          <cell r="L13">
            <v>387.2</v>
          </cell>
          <cell r="M13">
            <v>67.599999999999994</v>
          </cell>
          <cell r="N13" t="e">
            <v>#NAME?</v>
          </cell>
          <cell r="O13">
            <v>0</v>
          </cell>
          <cell r="P13">
            <v>0</v>
          </cell>
        </row>
        <row r="14">
          <cell r="B14" t="str">
            <v>ТЭЦ-4</v>
          </cell>
          <cell r="D14">
            <v>1704.9</v>
          </cell>
          <cell r="E14">
            <v>0</v>
          </cell>
          <cell r="F14" t="e">
            <v>#NAME?</v>
          </cell>
          <cell r="G14">
            <v>1</v>
          </cell>
          <cell r="H14" t="e">
            <v>#NAME?</v>
          </cell>
          <cell r="J14">
            <v>2</v>
          </cell>
          <cell r="K14">
            <v>0</v>
          </cell>
          <cell r="L14">
            <v>1</v>
          </cell>
          <cell r="O14">
            <v>0</v>
          </cell>
          <cell r="P14">
            <v>0</v>
          </cell>
        </row>
        <row r="15">
          <cell r="B15" t="str">
            <v>ТЭЦ-5</v>
          </cell>
          <cell r="D15">
            <v>1991.4</v>
          </cell>
          <cell r="E15">
            <v>0</v>
          </cell>
          <cell r="F15" t="e">
            <v>#NAME?</v>
          </cell>
          <cell r="G15">
            <v>0</v>
          </cell>
          <cell r="H15" t="e">
            <v>#NAME?</v>
          </cell>
          <cell r="I15">
            <v>0</v>
          </cell>
          <cell r="J15">
            <v>0</v>
          </cell>
          <cell r="K15">
            <v>0</v>
          </cell>
          <cell r="L15">
            <v>28153.84363407865</v>
          </cell>
          <cell r="M15">
            <v>0</v>
          </cell>
          <cell r="N15">
            <v>0</v>
          </cell>
          <cell r="O15">
            <v>0</v>
          </cell>
          <cell r="P15">
            <v>0</v>
          </cell>
        </row>
        <row r="16">
          <cell r="D16">
            <v>0</v>
          </cell>
          <cell r="E16">
            <v>0</v>
          </cell>
          <cell r="F16" t="e">
            <v>#NAME?</v>
          </cell>
          <cell r="G16">
            <v>0</v>
          </cell>
          <cell r="H16" t="e">
            <v>#NAME?</v>
          </cell>
          <cell r="J16">
            <v>0</v>
          </cell>
          <cell r="K16">
            <v>0</v>
          </cell>
          <cell r="L16">
            <v>4587.3968378237996</v>
          </cell>
          <cell r="M16">
            <v>0</v>
          </cell>
          <cell r="O16">
            <v>0</v>
          </cell>
          <cell r="P16">
            <v>0</v>
          </cell>
        </row>
        <row r="17">
          <cell r="E17">
            <v>0</v>
          </cell>
          <cell r="F17">
            <v>0</v>
          </cell>
          <cell r="G17">
            <v>0</v>
          </cell>
          <cell r="H17">
            <v>0</v>
          </cell>
          <cell r="J17">
            <v>0</v>
          </cell>
          <cell r="K17">
            <v>0</v>
          </cell>
        </row>
        <row r="18">
          <cell r="D18">
            <v>0</v>
          </cell>
          <cell r="E18">
            <v>0</v>
          </cell>
          <cell r="F18">
            <v>0</v>
          </cell>
          <cell r="G18">
            <v>0</v>
          </cell>
          <cell r="H18">
            <v>0</v>
          </cell>
          <cell r="I18">
            <v>1</v>
          </cell>
          <cell r="J18">
            <v>0</v>
          </cell>
          <cell r="K18">
            <v>1</v>
          </cell>
          <cell r="L18">
            <v>0</v>
          </cell>
          <cell r="M18">
            <v>0</v>
          </cell>
          <cell r="N18" t="e">
            <v>#NAME?</v>
          </cell>
          <cell r="O18">
            <v>0</v>
          </cell>
          <cell r="P18">
            <v>0</v>
          </cell>
        </row>
        <row r="19">
          <cell r="D19">
            <v>15881.039253143997</v>
          </cell>
          <cell r="E19">
            <v>0</v>
          </cell>
          <cell r="F19">
            <v>15881.039253143997</v>
          </cell>
          <cell r="G19">
            <v>0</v>
          </cell>
          <cell r="H19">
            <v>0</v>
          </cell>
          <cell r="I19">
            <v>0</v>
          </cell>
          <cell r="J19">
            <v>0</v>
          </cell>
          <cell r="K19">
            <v>0</v>
          </cell>
          <cell r="N19">
            <v>0</v>
          </cell>
        </row>
        <row r="20">
          <cell r="D20">
            <v>0</v>
          </cell>
          <cell r="E20">
            <v>0</v>
          </cell>
          <cell r="F20">
            <v>0</v>
          </cell>
          <cell r="K20">
            <v>500</v>
          </cell>
          <cell r="O20">
            <v>0</v>
          </cell>
          <cell r="P20">
            <v>0</v>
          </cell>
        </row>
        <row r="21">
          <cell r="D21">
            <v>4160.83248</v>
          </cell>
          <cell r="E21">
            <v>0</v>
          </cell>
          <cell r="F21">
            <v>4160.83248</v>
          </cell>
          <cell r="K21">
            <v>2</v>
          </cell>
        </row>
        <row r="22">
          <cell r="D22">
            <v>5496.2690000000002</v>
          </cell>
          <cell r="E22">
            <v>0</v>
          </cell>
          <cell r="F22" t="e">
            <v>#NAME?</v>
          </cell>
          <cell r="G22">
            <v>0</v>
          </cell>
          <cell r="H22" t="e">
            <v>#NAME?</v>
          </cell>
          <cell r="I22">
            <v>0</v>
          </cell>
          <cell r="J22" t="e">
            <v>#DIV/0!</v>
          </cell>
          <cell r="K22">
            <v>0</v>
          </cell>
          <cell r="L22">
            <v>0</v>
          </cell>
          <cell r="M22">
            <v>0</v>
          </cell>
          <cell r="N22" t="e">
            <v>#NAME?</v>
          </cell>
          <cell r="O22">
            <v>0</v>
          </cell>
          <cell r="P22">
            <v>0</v>
          </cell>
        </row>
        <row r="23">
          <cell r="D23">
            <v>0</v>
          </cell>
          <cell r="E23">
            <v>0</v>
          </cell>
          <cell r="F23">
            <v>0</v>
          </cell>
          <cell r="G23">
            <v>0</v>
          </cell>
          <cell r="H23">
            <v>0</v>
          </cell>
          <cell r="I23">
            <v>0</v>
          </cell>
          <cell r="J23">
            <v>0</v>
          </cell>
          <cell r="K23">
            <v>0</v>
          </cell>
          <cell r="N23">
            <v>0</v>
          </cell>
          <cell r="O23" t="e">
            <v>#NAME?</v>
          </cell>
          <cell r="P23" t="e">
            <v>#NAME?</v>
          </cell>
        </row>
        <row r="24">
          <cell r="B24" t="str">
            <v>СЦТ1</v>
          </cell>
          <cell r="D24">
            <v>3132.7200000000003</v>
          </cell>
          <cell r="E24">
            <v>0</v>
          </cell>
          <cell r="F24" t="e">
            <v>#NAME?</v>
          </cell>
          <cell r="G24">
            <v>0</v>
          </cell>
          <cell r="H24" t="e">
            <v>#NAME?</v>
          </cell>
          <cell r="I24">
            <v>0</v>
          </cell>
          <cell r="J24" t="e">
            <v>#NAME?</v>
          </cell>
          <cell r="K24">
            <v>0</v>
          </cell>
          <cell r="L24">
            <v>0</v>
          </cell>
          <cell r="M24">
            <v>0</v>
          </cell>
          <cell r="N24" t="e">
            <v>#NAME?</v>
          </cell>
          <cell r="O24">
            <v>0</v>
          </cell>
          <cell r="P24">
            <v>0</v>
          </cell>
        </row>
        <row r="25">
          <cell r="B25" t="str">
            <v>СЦТ2</v>
          </cell>
          <cell r="D25">
            <v>1704.9</v>
          </cell>
          <cell r="E25">
            <v>0</v>
          </cell>
          <cell r="F25" t="e">
            <v>#NAME?</v>
          </cell>
          <cell r="G25">
            <v>0</v>
          </cell>
          <cell r="H25" t="e">
            <v>#NAME?</v>
          </cell>
          <cell r="I25">
            <v>0</v>
          </cell>
          <cell r="J25" t="e">
            <v>#NAME?</v>
          </cell>
          <cell r="K25">
            <v>0</v>
          </cell>
          <cell r="L25">
            <v>0</v>
          </cell>
          <cell r="M25">
            <v>0</v>
          </cell>
          <cell r="N25" t="e">
            <v>#NAME?</v>
          </cell>
          <cell r="O25">
            <v>0</v>
          </cell>
          <cell r="P25">
            <v>0</v>
          </cell>
        </row>
        <row r="26">
          <cell r="B26" t="str">
            <v>СЦТ3</v>
          </cell>
          <cell r="D26">
            <v>658.649</v>
          </cell>
          <cell r="E26">
            <v>0</v>
          </cell>
          <cell r="F26" t="e">
            <v>#NAME?</v>
          </cell>
          <cell r="G26">
            <v>0</v>
          </cell>
          <cell r="H26" t="e">
            <v>#NAME?</v>
          </cell>
          <cell r="I26" t="e">
            <v>#NAME?</v>
          </cell>
          <cell r="J26" t="e">
            <v>#NAME?</v>
          </cell>
          <cell r="K26">
            <v>0</v>
          </cell>
          <cell r="L26">
            <v>0</v>
          </cell>
          <cell r="M26">
            <v>0</v>
          </cell>
          <cell r="N26" t="e">
            <v>#NAME?</v>
          </cell>
          <cell r="O26">
            <v>0</v>
          </cell>
          <cell r="P26">
            <v>0</v>
          </cell>
        </row>
        <row r="27">
          <cell r="D27">
            <v>0</v>
          </cell>
          <cell r="E27">
            <v>0</v>
          </cell>
          <cell r="F27" t="e">
            <v>#NAME?</v>
          </cell>
          <cell r="G27">
            <v>0</v>
          </cell>
          <cell r="H27" t="e">
            <v>#NAME?</v>
          </cell>
          <cell r="I27">
            <v>0</v>
          </cell>
          <cell r="J27" t="e">
            <v>#NAME?</v>
          </cell>
          <cell r="K27">
            <v>0</v>
          </cell>
          <cell r="L27">
            <v>0</v>
          </cell>
          <cell r="M27">
            <v>0</v>
          </cell>
          <cell r="N27" t="e">
            <v>#NAME?</v>
          </cell>
          <cell r="O27">
            <v>0</v>
          </cell>
          <cell r="P27">
            <v>0</v>
          </cell>
        </row>
        <row r="28">
          <cell r="D28">
            <v>61.233507081174444</v>
          </cell>
          <cell r="E28">
            <v>0</v>
          </cell>
          <cell r="F28">
            <v>61.233507081174444</v>
          </cell>
        </row>
        <row r="29">
          <cell r="D29">
            <v>0</v>
          </cell>
          <cell r="E29">
            <v>0</v>
          </cell>
          <cell r="F29">
            <v>0</v>
          </cell>
          <cell r="G29">
            <v>0</v>
          </cell>
          <cell r="H29">
            <v>0</v>
          </cell>
          <cell r="I29">
            <v>37.992824999999996</v>
          </cell>
          <cell r="J29">
            <v>37.992824999999996</v>
          </cell>
          <cell r="K29">
            <v>0</v>
          </cell>
          <cell r="N29">
            <v>37.992824999999996</v>
          </cell>
        </row>
        <row r="30">
          <cell r="D30">
            <v>0</v>
          </cell>
          <cell r="E30">
            <v>0</v>
          </cell>
          <cell r="F30" t="e">
            <v>#NAME?</v>
          </cell>
          <cell r="G30">
            <v>0</v>
          </cell>
          <cell r="H30" t="e">
            <v>#NAME?</v>
          </cell>
          <cell r="I30">
            <v>0</v>
          </cell>
          <cell r="J30">
            <v>37.992824999999996</v>
          </cell>
          <cell r="K30">
            <v>0</v>
          </cell>
          <cell r="L30">
            <v>0</v>
          </cell>
          <cell r="M30">
            <v>0</v>
          </cell>
          <cell r="N30">
            <v>37.992824999999996</v>
          </cell>
          <cell r="O30">
            <v>0</v>
          </cell>
          <cell r="P30">
            <v>0</v>
          </cell>
        </row>
        <row r="31">
          <cell r="D31">
            <v>0</v>
          </cell>
          <cell r="E31">
            <v>0</v>
          </cell>
          <cell r="F31">
            <v>0</v>
          </cell>
          <cell r="J31">
            <v>22.5</v>
          </cell>
        </row>
        <row r="32">
          <cell r="D32">
            <v>0</v>
          </cell>
          <cell r="E32">
            <v>0</v>
          </cell>
          <cell r="F32">
            <v>0</v>
          </cell>
          <cell r="J32">
            <v>1688.57</v>
          </cell>
        </row>
        <row r="33">
          <cell r="D33">
            <v>0</v>
          </cell>
          <cell r="E33">
            <v>0</v>
          </cell>
          <cell r="F33">
            <v>0</v>
          </cell>
          <cell r="G33">
            <v>0</v>
          </cell>
          <cell r="H33">
            <v>0</v>
          </cell>
          <cell r="I33">
            <v>0</v>
          </cell>
          <cell r="J33">
            <v>0</v>
          </cell>
          <cell r="K33">
            <v>0</v>
          </cell>
          <cell r="L33">
            <v>32.136040000000001</v>
          </cell>
          <cell r="M33">
            <v>0.86422000000000021</v>
          </cell>
          <cell r="N33" t="e">
            <v>#NAME?</v>
          </cell>
          <cell r="O33">
            <v>7.427007892999999</v>
          </cell>
          <cell r="P33">
            <v>7.427007892999999</v>
          </cell>
        </row>
        <row r="34">
          <cell r="D34">
            <v>0</v>
          </cell>
          <cell r="E34">
            <v>0</v>
          </cell>
          <cell r="F34">
            <v>0</v>
          </cell>
        </row>
        <row r="35">
          <cell r="D35">
            <v>5766.4</v>
          </cell>
          <cell r="E35">
            <v>0</v>
          </cell>
          <cell r="F35">
            <v>5766.4</v>
          </cell>
          <cell r="L35">
            <v>5766.4</v>
          </cell>
          <cell r="O35">
            <v>0</v>
          </cell>
          <cell r="P35">
            <v>0</v>
          </cell>
        </row>
        <row r="36">
          <cell r="N36">
            <v>245.8</v>
          </cell>
          <cell r="O36">
            <v>2.0360670939999999</v>
          </cell>
          <cell r="P36">
            <v>2.0360670939999999</v>
          </cell>
        </row>
        <row r="37">
          <cell r="D37">
            <v>638.1</v>
          </cell>
          <cell r="E37">
            <v>419.25664999999998</v>
          </cell>
          <cell r="F37">
            <v>638.1</v>
          </cell>
          <cell r="G37">
            <v>411.41679830000004</v>
          </cell>
          <cell r="H37">
            <v>141.87715933999999</v>
          </cell>
          <cell r="I37">
            <v>1008.51243144</v>
          </cell>
          <cell r="J37">
            <v>419.68699499999997</v>
          </cell>
          <cell r="K37">
            <v>49.291632</v>
          </cell>
          <cell r="N37">
            <v>954.51330414199992</v>
          </cell>
          <cell r="O37">
            <v>0</v>
          </cell>
          <cell r="P37">
            <v>0</v>
          </cell>
        </row>
        <row r="38">
          <cell r="D38">
            <v>2348.8000000000002</v>
          </cell>
          <cell r="E38">
            <v>419.25664999999998</v>
          </cell>
          <cell r="F38">
            <v>2348.8000000000002</v>
          </cell>
          <cell r="G38">
            <v>411.41679830000004</v>
          </cell>
          <cell r="H38">
            <v>0</v>
          </cell>
          <cell r="I38">
            <v>866.63527210000007</v>
          </cell>
          <cell r="J38">
            <v>419.68699499999997</v>
          </cell>
          <cell r="K38">
            <v>49.291632</v>
          </cell>
          <cell r="N38">
            <v>207.3</v>
          </cell>
          <cell r="O38">
            <v>0.12332277000000001</v>
          </cell>
          <cell r="P38">
            <v>0.12332277000000001</v>
          </cell>
        </row>
        <row r="39">
          <cell r="D39">
            <v>513.79999999999995</v>
          </cell>
          <cell r="E39">
            <v>4.5999999999999996</v>
          </cell>
          <cell r="F39">
            <v>513.79999999999995</v>
          </cell>
          <cell r="G39">
            <v>10.07</v>
          </cell>
          <cell r="J39">
            <v>4.55</v>
          </cell>
          <cell r="K39">
            <v>3.93</v>
          </cell>
          <cell r="N39">
            <v>219.7</v>
          </cell>
          <cell r="O39">
            <v>1.0957757199999998</v>
          </cell>
          <cell r="P39">
            <v>1.0957757199999998</v>
          </cell>
        </row>
        <row r="40">
          <cell r="D40">
            <v>70.400000000000006</v>
          </cell>
          <cell r="E40">
            <v>9114.2749999999996</v>
          </cell>
          <cell r="F40">
            <v>70.400000000000006</v>
          </cell>
          <cell r="G40">
            <v>4085.5690000000004</v>
          </cell>
          <cell r="J40">
            <v>9223.89</v>
          </cell>
          <cell r="K40">
            <v>1254.24</v>
          </cell>
          <cell r="N40">
            <v>205.1</v>
          </cell>
          <cell r="O40">
            <v>0.28383788999999998</v>
          </cell>
          <cell r="P40">
            <v>0.28383788999999998</v>
          </cell>
        </row>
        <row r="41">
          <cell r="D41">
            <v>76.78</v>
          </cell>
          <cell r="E41">
            <v>0</v>
          </cell>
          <cell r="F41">
            <v>76.78</v>
          </cell>
          <cell r="G41">
            <v>0</v>
          </cell>
          <cell r="H41">
            <v>141.87715933999999</v>
          </cell>
          <cell r="I41">
            <v>141.87715933999999</v>
          </cell>
          <cell r="J41">
            <v>0</v>
          </cell>
          <cell r="K41">
            <v>0</v>
          </cell>
          <cell r="N41">
            <v>218.3</v>
          </cell>
          <cell r="O41">
            <v>0.19254060000000001</v>
          </cell>
          <cell r="P41">
            <v>0.19254060000000001</v>
          </cell>
        </row>
        <row r="42">
          <cell r="D42">
            <v>35.1</v>
          </cell>
          <cell r="F42">
            <v>35.1</v>
          </cell>
          <cell r="H42">
            <v>8.27</v>
          </cell>
          <cell r="N42">
            <v>219.7</v>
          </cell>
          <cell r="O42">
            <v>0.37177633999999998</v>
          </cell>
          <cell r="P42">
            <v>0.37177633999999998</v>
          </cell>
        </row>
        <row r="43">
          <cell r="D43">
            <v>1472.3000000000002</v>
          </cell>
          <cell r="F43">
            <v>1472.3000000000002</v>
          </cell>
          <cell r="H43">
            <v>17155.642</v>
          </cell>
          <cell r="N43">
            <v>215.1</v>
          </cell>
          <cell r="O43">
            <v>0.40205201399999985</v>
          </cell>
          <cell r="P43">
            <v>0.40205201399999985</v>
          </cell>
        </row>
        <row r="44">
          <cell r="D44">
            <v>0</v>
          </cell>
          <cell r="F44">
            <v>0</v>
          </cell>
          <cell r="N44">
            <v>223.1</v>
          </cell>
          <cell r="O44">
            <v>0.51739120999999999</v>
          </cell>
          <cell r="P44">
            <v>0.51739120999999999</v>
          </cell>
        </row>
        <row r="45">
          <cell r="D45">
            <v>531.1</v>
          </cell>
          <cell r="E45">
            <v>32.899000000000001</v>
          </cell>
          <cell r="F45">
            <v>531.1</v>
          </cell>
          <cell r="G45">
            <v>5.6</v>
          </cell>
          <cell r="I45">
            <v>50.910000000000004</v>
          </cell>
          <cell r="J45">
            <v>32.743499999999997</v>
          </cell>
          <cell r="K45">
            <v>12.566800000000001</v>
          </cell>
          <cell r="N45">
            <v>211.4</v>
          </cell>
          <cell r="O45">
            <v>1.431178E-2</v>
          </cell>
          <cell r="P45">
            <v>1.431178E-2</v>
          </cell>
        </row>
        <row r="46">
          <cell r="D46">
            <v>531.1</v>
          </cell>
          <cell r="E46">
            <v>0</v>
          </cell>
          <cell r="F46">
            <v>80</v>
          </cell>
          <cell r="N46">
            <v>206</v>
          </cell>
          <cell r="O46">
            <v>0.13799939999999997</v>
          </cell>
          <cell r="P46">
            <v>0.13799939999999997</v>
          </cell>
        </row>
        <row r="47">
          <cell r="D47">
            <v>80</v>
          </cell>
          <cell r="E47">
            <v>0</v>
          </cell>
          <cell r="F47">
            <v>80</v>
          </cell>
          <cell r="I47">
            <v>0</v>
          </cell>
          <cell r="N47">
            <v>0</v>
          </cell>
          <cell r="O47">
            <v>0</v>
          </cell>
          <cell r="P47">
            <v>0</v>
          </cell>
        </row>
        <row r="48">
          <cell r="O48">
            <v>0</v>
          </cell>
          <cell r="P48">
            <v>0</v>
          </cell>
        </row>
        <row r="49">
          <cell r="D49">
            <v>60215.812205046437</v>
          </cell>
          <cell r="E49">
            <v>0</v>
          </cell>
          <cell r="F49">
            <v>60215.812205046437</v>
          </cell>
          <cell r="G49">
            <v>455.91022518000005</v>
          </cell>
          <cell r="H49">
            <v>141.87715933999999</v>
          </cell>
          <cell r="I49">
            <v>0</v>
          </cell>
          <cell r="J49">
            <v>0</v>
          </cell>
          <cell r="K49">
            <v>0</v>
          </cell>
          <cell r="N49">
            <v>190.4</v>
          </cell>
          <cell r="O49">
            <v>5.0494079999999997E-2</v>
          </cell>
          <cell r="P49">
            <v>5.0494079999999997E-2</v>
          </cell>
        </row>
        <row r="50">
          <cell r="D50">
            <v>1319.2</v>
          </cell>
          <cell r="E50">
            <v>0</v>
          </cell>
          <cell r="F50">
            <v>1319.2</v>
          </cell>
          <cell r="I50">
            <v>0</v>
          </cell>
          <cell r="J50">
            <v>0</v>
          </cell>
          <cell r="K50">
            <v>0</v>
          </cell>
          <cell r="N50">
            <v>0</v>
          </cell>
          <cell r="O50">
            <v>0</v>
          </cell>
          <cell r="P50">
            <v>0</v>
          </cell>
        </row>
        <row r="51">
          <cell r="D51">
            <v>0</v>
          </cell>
          <cell r="E51">
            <v>0</v>
          </cell>
          <cell r="F51">
            <v>0</v>
          </cell>
          <cell r="N51">
            <v>223.1</v>
          </cell>
          <cell r="O51">
            <v>0.27108881000000001</v>
          </cell>
          <cell r="P51">
            <v>0.27108881000000001</v>
          </cell>
        </row>
        <row r="52">
          <cell r="D52">
            <v>0</v>
          </cell>
          <cell r="E52">
            <v>0</v>
          </cell>
          <cell r="F52">
            <v>0</v>
          </cell>
          <cell r="N52">
            <v>219.3</v>
          </cell>
          <cell r="O52">
            <v>1.38518652</v>
          </cell>
          <cell r="P52">
            <v>1.38518652</v>
          </cell>
        </row>
        <row r="53">
          <cell r="D53">
            <v>60215.812205046437</v>
          </cell>
          <cell r="E53">
            <v>0</v>
          </cell>
          <cell r="F53">
            <v>60215.812205046437</v>
          </cell>
          <cell r="I53">
            <v>0</v>
          </cell>
          <cell r="J53">
            <v>0</v>
          </cell>
          <cell r="K53">
            <v>0</v>
          </cell>
          <cell r="N53">
            <v>223.1</v>
          </cell>
          <cell r="O53">
            <v>0.39947839800000001</v>
          </cell>
          <cell r="P53">
            <v>0.39947839800000001</v>
          </cell>
        </row>
        <row r="54">
          <cell r="N54">
            <v>219.7</v>
          </cell>
          <cell r="O54">
            <v>0.14568526699999998</v>
          </cell>
          <cell r="P54">
            <v>0.14568526699999998</v>
          </cell>
        </row>
        <row r="55">
          <cell r="D55">
            <v>0</v>
          </cell>
        </row>
        <row r="56">
          <cell r="D56">
            <v>0</v>
          </cell>
        </row>
      </sheetData>
      <sheetData sheetId="40" refreshError="1">
        <row r="7">
          <cell r="E7">
            <v>565.85150643999998</v>
          </cell>
        </row>
        <row r="8">
          <cell r="E8">
            <v>106.57323144</v>
          </cell>
          <cell r="F8">
            <v>31.434173759999993</v>
          </cell>
          <cell r="G8">
            <v>38.506226879999993</v>
          </cell>
          <cell r="H8">
            <v>0</v>
          </cell>
          <cell r="L8">
            <v>38.506226879999993</v>
          </cell>
          <cell r="M8">
            <v>0</v>
          </cell>
          <cell r="N8">
            <v>176.51363207999998</v>
          </cell>
        </row>
        <row r="9">
          <cell r="A9" t="str">
            <v>ГРЭС</v>
          </cell>
          <cell r="B9" t="str">
            <v>ГРЭС</v>
          </cell>
          <cell r="E9">
            <v>1.17</v>
          </cell>
          <cell r="F9">
            <v>2.42</v>
          </cell>
          <cell r="G9">
            <v>2.42</v>
          </cell>
          <cell r="H9">
            <v>0</v>
          </cell>
          <cell r="J9">
            <v>1.17</v>
          </cell>
          <cell r="K9">
            <v>2.42</v>
          </cell>
          <cell r="L9">
            <v>0</v>
          </cell>
          <cell r="M9">
            <v>0</v>
          </cell>
          <cell r="P9">
            <v>0</v>
          </cell>
          <cell r="Q9">
            <v>0</v>
          </cell>
          <cell r="R9" t="e">
            <v>#NAME?</v>
          </cell>
          <cell r="S9">
            <v>0</v>
          </cell>
        </row>
        <row r="10">
          <cell r="C10" t="str">
            <v>Мазут</v>
          </cell>
          <cell r="D10" t="str">
            <v>Всего</v>
          </cell>
          <cell r="E10">
            <v>10398.200000000001</v>
          </cell>
          <cell r="F10">
            <v>1482.8</v>
          </cell>
          <cell r="G10">
            <v>1816.4</v>
          </cell>
          <cell r="H10">
            <v>0</v>
          </cell>
          <cell r="L10">
            <v>0</v>
          </cell>
          <cell r="M10">
            <v>0</v>
          </cell>
          <cell r="N10">
            <v>13697.4</v>
          </cell>
          <cell r="P10">
            <v>0</v>
          </cell>
          <cell r="Q10">
            <v>0</v>
          </cell>
          <cell r="R10" t="e">
            <v>#NAME?</v>
          </cell>
          <cell r="S10">
            <v>0</v>
          </cell>
        </row>
        <row r="11">
          <cell r="C11" t="str">
            <v>Газ</v>
          </cell>
          <cell r="D11" t="str">
            <v>Горячая вода</v>
          </cell>
          <cell r="E11">
            <v>8760</v>
          </cell>
          <cell r="F11">
            <v>8760</v>
          </cell>
          <cell r="G11">
            <v>8760</v>
          </cell>
          <cell r="H11">
            <v>8760</v>
          </cell>
          <cell r="L11">
            <v>0</v>
          </cell>
          <cell r="M11">
            <v>0</v>
          </cell>
          <cell r="P11">
            <v>0</v>
          </cell>
          <cell r="Q11">
            <v>0</v>
          </cell>
          <cell r="R11" t="e">
            <v>#NAME?</v>
          </cell>
          <cell r="S11">
            <v>0</v>
          </cell>
        </row>
        <row r="12">
          <cell r="D12" t="str">
            <v>Пар 1,2-2,5 кгс/см2</v>
          </cell>
          <cell r="E12">
            <v>2.0287999999999999</v>
          </cell>
          <cell r="F12">
            <v>0</v>
          </cell>
          <cell r="G12">
            <v>0.38719999999999999</v>
          </cell>
          <cell r="H12">
            <v>0</v>
          </cell>
          <cell r="L12">
            <v>0.38719999999999999</v>
          </cell>
          <cell r="M12">
            <v>0</v>
          </cell>
          <cell r="N12">
            <v>2.4159999999999999</v>
          </cell>
        </row>
        <row r="13">
          <cell r="A13" t="str">
            <v>ТЭЦ-1</v>
          </cell>
          <cell r="B13" t="str">
            <v>ТЭЦ-1</v>
          </cell>
          <cell r="C13" t="str">
            <v>Всего</v>
          </cell>
          <cell r="D13" t="str">
            <v>Пар 2,5-7,0 кгс/см2</v>
          </cell>
          <cell r="E13">
            <v>1014.4</v>
          </cell>
          <cell r="F13" t="e">
            <v>#NAME?</v>
          </cell>
          <cell r="G13">
            <v>387.2</v>
          </cell>
          <cell r="H13">
            <v>67.599999999999994</v>
          </cell>
          <cell r="I13" t="e">
            <v>#NAME?</v>
          </cell>
          <cell r="J13">
            <v>1014.4</v>
          </cell>
          <cell r="L13">
            <v>0</v>
          </cell>
          <cell r="M13">
            <v>0</v>
          </cell>
          <cell r="P13">
            <v>0</v>
          </cell>
          <cell r="Q13">
            <v>0</v>
          </cell>
          <cell r="R13" t="e">
            <v>#NAME?</v>
          </cell>
          <cell r="S13">
            <v>0</v>
          </cell>
        </row>
        <row r="14">
          <cell r="C14" t="str">
            <v>Мазут</v>
          </cell>
          <cell r="D14" t="str">
            <v>Пар 7,0-13,0 кгс/см2</v>
          </cell>
          <cell r="E14">
            <v>2</v>
          </cell>
          <cell r="F14" t="e">
            <v>#NAME?</v>
          </cell>
          <cell r="G14">
            <v>1</v>
          </cell>
          <cell r="H14" t="e">
            <v>#NAME?</v>
          </cell>
          <cell r="L14">
            <v>0</v>
          </cell>
          <cell r="M14">
            <v>0</v>
          </cell>
          <cell r="P14">
            <v>0</v>
          </cell>
          <cell r="Q14">
            <v>0</v>
          </cell>
          <cell r="R14" t="e">
            <v>#NAME?</v>
          </cell>
          <cell r="S14">
            <v>0</v>
          </cell>
        </row>
        <row r="15">
          <cell r="C15" t="str">
            <v>Газ</v>
          </cell>
          <cell r="D15" t="str">
            <v>Пар больше 13 кгс/см2</v>
          </cell>
          <cell r="E15">
            <v>0</v>
          </cell>
          <cell r="F15">
            <v>0</v>
          </cell>
          <cell r="G15">
            <v>0</v>
          </cell>
          <cell r="H15">
            <v>0</v>
          </cell>
          <cell r="L15">
            <v>0</v>
          </cell>
          <cell r="M15">
            <v>0</v>
          </cell>
          <cell r="N15">
            <v>0</v>
          </cell>
          <cell r="P15">
            <v>0</v>
          </cell>
          <cell r="Q15">
            <v>0</v>
          </cell>
          <cell r="R15" t="e">
            <v>#NAME?</v>
          </cell>
          <cell r="S15">
            <v>0</v>
          </cell>
        </row>
        <row r="16">
          <cell r="D16" t="str">
            <v>Острый и редуцированный пар</v>
          </cell>
          <cell r="E16">
            <v>0</v>
          </cell>
          <cell r="F16">
            <v>0</v>
          </cell>
          <cell r="G16">
            <v>0</v>
          </cell>
          <cell r="H16">
            <v>0</v>
          </cell>
          <cell r="L16">
            <v>0</v>
          </cell>
          <cell r="M16">
            <v>0</v>
          </cell>
        </row>
        <row r="17">
          <cell r="A17" t="str">
            <v>ТЭЦ-2</v>
          </cell>
          <cell r="B17" t="str">
            <v>ТЭЦ-2</v>
          </cell>
          <cell r="E17">
            <v>0</v>
          </cell>
          <cell r="F17">
            <v>0</v>
          </cell>
          <cell r="G17">
            <v>0</v>
          </cell>
          <cell r="H17">
            <v>0</v>
          </cell>
          <cell r="J17">
            <v>0</v>
          </cell>
          <cell r="K17">
            <v>0</v>
          </cell>
          <cell r="L17">
            <v>0</v>
          </cell>
          <cell r="M17">
            <v>0</v>
          </cell>
          <cell r="P17">
            <v>0</v>
          </cell>
          <cell r="Q17">
            <v>0</v>
          </cell>
          <cell r="R17" t="e">
            <v>#NAME?</v>
          </cell>
          <cell r="S17">
            <v>0</v>
          </cell>
        </row>
        <row r="18">
          <cell r="C18" t="str">
            <v>Мазут</v>
          </cell>
          <cell r="E18">
            <v>0</v>
          </cell>
          <cell r="F18">
            <v>1</v>
          </cell>
          <cell r="G18">
            <v>0</v>
          </cell>
          <cell r="H18">
            <v>0</v>
          </cell>
          <cell r="I18">
            <v>1</v>
          </cell>
          <cell r="J18">
            <v>0</v>
          </cell>
          <cell r="K18">
            <v>1</v>
          </cell>
          <cell r="L18">
            <v>0</v>
          </cell>
          <cell r="M18">
            <v>0</v>
          </cell>
          <cell r="N18">
            <v>1</v>
          </cell>
          <cell r="P18">
            <v>0</v>
          </cell>
          <cell r="Q18">
            <v>0</v>
          </cell>
          <cell r="R18" t="e">
            <v>#NAME?</v>
          </cell>
          <cell r="S18">
            <v>0</v>
          </cell>
        </row>
        <row r="19">
          <cell r="C19" t="str">
            <v>Газ</v>
          </cell>
          <cell r="E19">
            <v>0</v>
          </cell>
          <cell r="F19">
            <v>1</v>
          </cell>
          <cell r="G19">
            <v>0</v>
          </cell>
          <cell r="H19">
            <v>0</v>
          </cell>
          <cell r="I19">
            <v>1</v>
          </cell>
          <cell r="J19">
            <v>0</v>
          </cell>
          <cell r="K19">
            <v>1</v>
          </cell>
          <cell r="L19">
            <v>0</v>
          </cell>
          <cell r="M19">
            <v>0</v>
          </cell>
          <cell r="N19">
            <v>1</v>
          </cell>
          <cell r="P19">
            <v>0</v>
          </cell>
          <cell r="Q19">
            <v>0</v>
          </cell>
          <cell r="R19" t="e">
            <v>#NAME?</v>
          </cell>
          <cell r="S19">
            <v>0</v>
          </cell>
        </row>
        <row r="20">
          <cell r="F20">
            <v>500</v>
          </cell>
        </row>
        <row r="21">
          <cell r="A21" t="str">
            <v>ТЭЦ-3</v>
          </cell>
          <cell r="B21" t="str">
            <v>ТЭЦ-3</v>
          </cell>
          <cell r="C21" t="str">
            <v>Синхронные компенсаторы</v>
          </cell>
          <cell r="F21">
            <v>2</v>
          </cell>
          <cell r="K21">
            <v>2</v>
          </cell>
          <cell r="L21">
            <v>0</v>
          </cell>
          <cell r="M21">
            <v>0</v>
          </cell>
          <cell r="P21">
            <v>0</v>
          </cell>
          <cell r="Q21">
            <v>0</v>
          </cell>
          <cell r="R21" t="e">
            <v>#NAME?</v>
          </cell>
          <cell r="S21">
            <v>0</v>
          </cell>
        </row>
        <row r="22">
          <cell r="C22" t="str">
            <v>Мазут</v>
          </cell>
          <cell r="E22">
            <v>0</v>
          </cell>
          <cell r="F22">
            <v>0</v>
          </cell>
          <cell r="G22">
            <v>0</v>
          </cell>
          <cell r="H22">
            <v>0</v>
          </cell>
          <cell r="I22">
            <v>0</v>
          </cell>
          <cell r="J22">
            <v>0</v>
          </cell>
          <cell r="K22">
            <v>0</v>
          </cell>
          <cell r="L22">
            <v>0</v>
          </cell>
          <cell r="M22">
            <v>0</v>
          </cell>
          <cell r="N22">
            <v>0</v>
          </cell>
          <cell r="P22">
            <v>0</v>
          </cell>
          <cell r="Q22">
            <v>0</v>
          </cell>
          <cell r="R22" t="e">
            <v>#NAME?</v>
          </cell>
          <cell r="S22">
            <v>0</v>
          </cell>
        </row>
        <row r="23">
          <cell r="C23" t="str">
            <v>Газ</v>
          </cell>
          <cell r="L23">
            <v>0</v>
          </cell>
          <cell r="M23">
            <v>0</v>
          </cell>
          <cell r="P23">
            <v>0</v>
          </cell>
          <cell r="Q23">
            <v>0</v>
          </cell>
          <cell r="R23" t="e">
            <v>#NAME?</v>
          </cell>
          <cell r="S23">
            <v>0</v>
          </cell>
        </row>
        <row r="25">
          <cell r="A25" t="str">
            <v>ТЭЦ-4</v>
          </cell>
          <cell r="B25" t="str">
            <v>ТЭЦ-4</v>
          </cell>
          <cell r="C25" t="str">
            <v>СК</v>
          </cell>
          <cell r="E25">
            <v>0</v>
          </cell>
          <cell r="F25">
            <v>0</v>
          </cell>
          <cell r="G25">
            <v>0</v>
          </cell>
          <cell r="H25">
            <v>0</v>
          </cell>
          <cell r="I25">
            <v>0</v>
          </cell>
          <cell r="J25">
            <v>0</v>
          </cell>
          <cell r="K25">
            <v>0</v>
          </cell>
          <cell r="L25">
            <v>0</v>
          </cell>
          <cell r="M25">
            <v>0</v>
          </cell>
          <cell r="N25">
            <v>0</v>
          </cell>
          <cell r="P25">
            <v>0</v>
          </cell>
          <cell r="Q25">
            <v>0</v>
          </cell>
          <cell r="R25" t="e">
            <v>#NAME?</v>
          </cell>
          <cell r="S25">
            <v>0</v>
          </cell>
        </row>
        <row r="26">
          <cell r="C26" t="str">
            <v>Мазут</v>
          </cell>
          <cell r="D26" t="str">
            <v>Всего</v>
          </cell>
          <cell r="E26">
            <v>0</v>
          </cell>
          <cell r="F26" t="e">
            <v>#NAME?</v>
          </cell>
          <cell r="G26" t="e">
            <v>#NAME?</v>
          </cell>
          <cell r="H26" t="e">
            <v>#NAME?</v>
          </cell>
          <cell r="I26" t="e">
            <v>#NAME?</v>
          </cell>
          <cell r="J26" t="e">
            <v>#NAME?</v>
          </cell>
          <cell r="L26">
            <v>0</v>
          </cell>
          <cell r="M26">
            <v>0</v>
          </cell>
          <cell r="P26">
            <v>0</v>
          </cell>
          <cell r="Q26">
            <v>0</v>
          </cell>
          <cell r="R26" t="e">
            <v>#NAME?</v>
          </cell>
          <cell r="S26">
            <v>0</v>
          </cell>
        </row>
        <row r="27">
          <cell r="C27" t="str">
            <v>Газ</v>
          </cell>
          <cell r="D27" t="str">
            <v>Горячая вода</v>
          </cell>
          <cell r="E27">
            <v>0</v>
          </cell>
          <cell r="F27" t="e">
            <v>#NAME?</v>
          </cell>
          <cell r="G27" t="e">
            <v>#NAME?</v>
          </cell>
          <cell r="H27" t="e">
            <v>#NAME?</v>
          </cell>
          <cell r="I27" t="e">
            <v>#NAME?</v>
          </cell>
          <cell r="J27" t="e">
            <v>#NAME?</v>
          </cell>
          <cell r="L27">
            <v>0</v>
          </cell>
          <cell r="M27">
            <v>0</v>
          </cell>
          <cell r="P27">
            <v>0</v>
          </cell>
          <cell r="Q27">
            <v>0</v>
          </cell>
          <cell r="R27" t="e">
            <v>#NAME?</v>
          </cell>
          <cell r="S27">
            <v>0</v>
          </cell>
        </row>
        <row r="28">
          <cell r="D28" t="str">
            <v>Пар 1,2-2,5 кгс/см2</v>
          </cell>
          <cell r="E28">
            <v>0</v>
          </cell>
          <cell r="F28" t="e">
            <v>#NAME?</v>
          </cell>
          <cell r="G28" t="e">
            <v>#NAME?</v>
          </cell>
          <cell r="H28" t="e">
            <v>#NAME?</v>
          </cell>
        </row>
        <row r="29">
          <cell r="A29" t="str">
            <v>ТЭЦ-5</v>
          </cell>
          <cell r="B29" t="str">
            <v>ТЭЦ-5</v>
          </cell>
          <cell r="C29" t="str">
            <v>Центральная</v>
          </cell>
          <cell r="D29" t="str">
            <v>Пар 2,5-7,0 кгс/см2</v>
          </cell>
          <cell r="E29">
            <v>37.992824999999996</v>
          </cell>
          <cell r="F29">
            <v>0</v>
          </cell>
          <cell r="G29">
            <v>0</v>
          </cell>
          <cell r="H29">
            <v>0</v>
          </cell>
          <cell r="I29">
            <v>37.992824999999996</v>
          </cell>
          <cell r="J29">
            <v>37.992824999999996</v>
          </cell>
          <cell r="K29">
            <v>0</v>
          </cell>
          <cell r="L29">
            <v>0</v>
          </cell>
          <cell r="M29">
            <v>0</v>
          </cell>
          <cell r="N29">
            <v>37.992824999999996</v>
          </cell>
          <cell r="P29">
            <v>0</v>
          </cell>
          <cell r="Q29">
            <v>0</v>
          </cell>
          <cell r="R29" t="e">
            <v>#NAME?</v>
          </cell>
          <cell r="S29">
            <v>0</v>
          </cell>
        </row>
        <row r="30">
          <cell r="C30" t="str">
            <v>Мазут</v>
          </cell>
          <cell r="D30" t="str">
            <v>Пар 7,0-13,0 кгс/см2</v>
          </cell>
          <cell r="E30">
            <v>37.992824999999996</v>
          </cell>
          <cell r="F30">
            <v>0</v>
          </cell>
          <cell r="G30">
            <v>0</v>
          </cell>
          <cell r="H30">
            <v>0</v>
          </cell>
          <cell r="I30">
            <v>37.992824999999996</v>
          </cell>
          <cell r="J30">
            <v>37.992824999999996</v>
          </cell>
          <cell r="K30">
            <v>0</v>
          </cell>
          <cell r="L30">
            <v>0</v>
          </cell>
          <cell r="M30">
            <v>0</v>
          </cell>
          <cell r="N30">
            <v>37.992824999999996</v>
          </cell>
          <cell r="P30">
            <v>0</v>
          </cell>
          <cell r="Q30">
            <v>0</v>
          </cell>
          <cell r="R30" t="e">
            <v>#NAME?</v>
          </cell>
          <cell r="S30">
            <v>0</v>
          </cell>
        </row>
        <row r="31">
          <cell r="C31" t="str">
            <v>Газ</v>
          </cell>
          <cell r="D31" t="str">
            <v>Пар больше 13 кгс/см2</v>
          </cell>
          <cell r="E31">
            <v>22.5</v>
          </cell>
          <cell r="F31" t="e">
            <v>#NAME?</v>
          </cell>
          <cell r="G31" t="e">
            <v>#NAME?</v>
          </cell>
          <cell r="H31" t="e">
            <v>#NAME?</v>
          </cell>
          <cell r="I31" t="e">
            <v>#NAME?</v>
          </cell>
          <cell r="J31">
            <v>22.5</v>
          </cell>
          <cell r="L31">
            <v>0</v>
          </cell>
          <cell r="M31">
            <v>0</v>
          </cell>
          <cell r="P31">
            <v>0</v>
          </cell>
          <cell r="Q31">
            <v>0</v>
          </cell>
          <cell r="R31" t="e">
            <v>#NAME?</v>
          </cell>
          <cell r="S31">
            <v>0</v>
          </cell>
        </row>
        <row r="32">
          <cell r="D32" t="str">
            <v>Острый и редуцированный пар</v>
          </cell>
          <cell r="E32">
            <v>1688.57</v>
          </cell>
          <cell r="F32" t="e">
            <v>#NAME?</v>
          </cell>
          <cell r="G32" t="e">
            <v>#NAME?</v>
          </cell>
          <cell r="H32" t="e">
            <v>#NAME?</v>
          </cell>
        </row>
        <row r="33">
          <cell r="B33">
            <v>0</v>
          </cell>
          <cell r="C33" t="str">
            <v>Линии по напряжению</v>
          </cell>
          <cell r="E33">
            <v>0</v>
          </cell>
          <cell r="F33">
            <v>0</v>
          </cell>
          <cell r="G33">
            <v>0</v>
          </cell>
          <cell r="H33">
            <v>0</v>
          </cell>
          <cell r="I33">
            <v>0</v>
          </cell>
          <cell r="J33">
            <v>0</v>
          </cell>
          <cell r="K33">
            <v>0</v>
          </cell>
          <cell r="L33">
            <v>0</v>
          </cell>
          <cell r="M33">
            <v>0</v>
          </cell>
          <cell r="N33">
            <v>0</v>
          </cell>
          <cell r="O33">
            <v>0</v>
          </cell>
          <cell r="P33">
            <v>0</v>
          </cell>
          <cell r="Q33">
            <v>0</v>
          </cell>
          <cell r="R33" t="e">
            <v>#NAME?</v>
          </cell>
          <cell r="S33">
            <v>0</v>
          </cell>
        </row>
        <row r="37">
          <cell r="D37">
            <v>0</v>
          </cell>
          <cell r="E37" t="e">
            <v>#NAME?</v>
          </cell>
          <cell r="F37">
            <v>0</v>
          </cell>
          <cell r="G37">
            <v>0</v>
          </cell>
          <cell r="H37" t="e">
            <v>#NAME?</v>
          </cell>
          <cell r="I37">
            <v>1008.51243144</v>
          </cell>
          <cell r="J37">
            <v>419.68699499999997</v>
          </cell>
          <cell r="K37">
            <v>49.291632</v>
          </cell>
          <cell r="L37" t="e">
            <v>#NAME?</v>
          </cell>
          <cell r="M37">
            <v>0</v>
          </cell>
          <cell r="N37">
            <v>0</v>
          </cell>
          <cell r="O37" t="e">
            <v>#NAME?</v>
          </cell>
          <cell r="P37">
            <v>0</v>
          </cell>
          <cell r="Q37">
            <v>0</v>
          </cell>
          <cell r="R37" t="e">
            <v>#NAME?</v>
          </cell>
          <cell r="S37">
            <v>0</v>
          </cell>
        </row>
        <row r="38">
          <cell r="D38">
            <v>0</v>
          </cell>
          <cell r="E38" t="e">
            <v>#NAME?</v>
          </cell>
          <cell r="F38">
            <v>0</v>
          </cell>
          <cell r="G38">
            <v>0</v>
          </cell>
          <cell r="H38" t="e">
            <v>#NAME?</v>
          </cell>
          <cell r="I38">
            <v>866.63527210000007</v>
          </cell>
          <cell r="J38">
            <v>419.68699499999997</v>
          </cell>
          <cell r="K38">
            <v>49.291632</v>
          </cell>
          <cell r="L38" t="e">
            <v>#NAME?</v>
          </cell>
          <cell r="M38">
            <v>0</v>
          </cell>
          <cell r="N38">
            <v>0</v>
          </cell>
          <cell r="O38" t="e">
            <v>#NAME?</v>
          </cell>
          <cell r="P38">
            <v>0</v>
          </cell>
          <cell r="Q38">
            <v>0</v>
          </cell>
          <cell r="R38" t="e">
            <v>#NAME?</v>
          </cell>
          <cell r="S38">
            <v>0</v>
          </cell>
        </row>
        <row r="39">
          <cell r="D39">
            <v>0</v>
          </cell>
          <cell r="E39" t="e">
            <v>#NAME?</v>
          </cell>
          <cell r="F39">
            <v>0</v>
          </cell>
          <cell r="G39">
            <v>0</v>
          </cell>
          <cell r="H39" t="e">
            <v>#NAME?</v>
          </cell>
          <cell r="J39">
            <v>4.55</v>
          </cell>
          <cell r="K39">
            <v>3.93</v>
          </cell>
          <cell r="L39" t="e">
            <v>#NAME?</v>
          </cell>
          <cell r="M39">
            <v>0</v>
          </cell>
          <cell r="N39">
            <v>0</v>
          </cell>
          <cell r="O39" t="e">
            <v>#NAME?</v>
          </cell>
          <cell r="P39">
            <v>0</v>
          </cell>
          <cell r="Q39">
            <v>0</v>
          </cell>
          <cell r="R39" t="e">
            <v>#NAME?</v>
          </cell>
          <cell r="S39">
            <v>0</v>
          </cell>
        </row>
        <row r="40">
          <cell r="E40">
            <v>9114.2749999999996</v>
          </cell>
          <cell r="F40">
            <v>1007.3340000000001</v>
          </cell>
          <cell r="G40">
            <v>4085.5690000000004</v>
          </cell>
          <cell r="L40">
            <v>4055.3070000000002</v>
          </cell>
        </row>
        <row r="41">
          <cell r="D41" t="str">
            <v>Всего</v>
          </cell>
          <cell r="E41">
            <v>0</v>
          </cell>
          <cell r="F41">
            <v>0</v>
          </cell>
          <cell r="G41">
            <v>0</v>
          </cell>
          <cell r="H41">
            <v>141.87715933999999</v>
          </cell>
          <cell r="L41">
            <v>0</v>
          </cell>
          <cell r="M41">
            <v>143.26676634200001</v>
          </cell>
          <cell r="N41">
            <v>143.26676634200001</v>
          </cell>
        </row>
        <row r="42">
          <cell r="A42" t="str">
            <v>ГРЭС</v>
          </cell>
          <cell r="B42" t="str">
            <v>ГРЭС</v>
          </cell>
          <cell r="C42" t="str">
            <v>Парковая</v>
          </cell>
          <cell r="D42" t="str">
            <v>Горячая вода</v>
          </cell>
          <cell r="E42">
            <v>0</v>
          </cell>
          <cell r="F42" t="e">
            <v>#NAME?</v>
          </cell>
          <cell r="G42" t="e">
            <v>#NAME?</v>
          </cell>
          <cell r="H42">
            <v>8.27</v>
          </cell>
          <cell r="I42" t="e">
            <v>#NAME?</v>
          </cell>
          <cell r="J42" t="e">
            <v>#NAME?</v>
          </cell>
          <cell r="L42">
            <v>0</v>
          </cell>
          <cell r="M42">
            <v>0</v>
          </cell>
          <cell r="P42">
            <v>0</v>
          </cell>
          <cell r="Q42">
            <v>0</v>
          </cell>
          <cell r="R42" t="e">
            <v>#NAME?</v>
          </cell>
          <cell r="S42">
            <v>0</v>
          </cell>
        </row>
        <row r="43">
          <cell r="C43" t="str">
            <v>Мазут</v>
          </cell>
          <cell r="D43" t="str">
            <v>Пар 1,2-2,5 кгс/см2</v>
          </cell>
          <cell r="E43">
            <v>0</v>
          </cell>
          <cell r="F43" t="e">
            <v>#NAME?</v>
          </cell>
          <cell r="G43" t="e">
            <v>#NAME?</v>
          </cell>
          <cell r="H43">
            <v>17155.642</v>
          </cell>
          <cell r="I43" t="e">
            <v>#NAME?</v>
          </cell>
          <cell r="J43" t="e">
            <v>#NAME?</v>
          </cell>
          <cell r="L43">
            <v>0</v>
          </cell>
          <cell r="M43">
            <v>0</v>
          </cell>
          <cell r="P43">
            <v>0</v>
          </cell>
          <cell r="Q43">
            <v>0</v>
          </cell>
          <cell r="R43" t="e">
            <v>#NAME?</v>
          </cell>
          <cell r="S43">
            <v>0</v>
          </cell>
        </row>
        <row r="44">
          <cell r="C44" t="str">
            <v>Газ</v>
          </cell>
          <cell r="D44" t="str">
            <v>Пар 2,5-7,0 кгс/см2</v>
          </cell>
          <cell r="E44">
            <v>0</v>
          </cell>
          <cell r="F44" t="e">
            <v>#NAME?</v>
          </cell>
          <cell r="G44" t="e">
            <v>#NAME?</v>
          </cell>
          <cell r="H44" t="e">
            <v>#NAME?</v>
          </cell>
          <cell r="I44" t="e">
            <v>#NAME?</v>
          </cell>
          <cell r="J44" t="e">
            <v>#NAME?</v>
          </cell>
          <cell r="L44">
            <v>0</v>
          </cell>
          <cell r="M44">
            <v>0</v>
          </cell>
          <cell r="P44">
            <v>0</v>
          </cell>
          <cell r="Q44">
            <v>0</v>
          </cell>
          <cell r="R44" t="e">
            <v>#NAME?</v>
          </cell>
          <cell r="S44">
            <v>0</v>
          </cell>
        </row>
        <row r="45">
          <cell r="D45" t="str">
            <v>Пар 7,0-13,0 кгс/см2</v>
          </cell>
          <cell r="E45">
            <v>32.899000000000001</v>
          </cell>
          <cell r="F45">
            <v>12.411</v>
          </cell>
          <cell r="G45">
            <v>5.6</v>
          </cell>
          <cell r="H45" t="e">
            <v>#NAME?</v>
          </cell>
          <cell r="L45">
            <v>5.6</v>
          </cell>
          <cell r="N45">
            <v>50.910299999999999</v>
          </cell>
        </row>
        <row r="46">
          <cell r="A46" t="str">
            <v>ТЭЦ-1</v>
          </cell>
          <cell r="B46" t="str">
            <v>ТЭЦ-1</v>
          </cell>
          <cell r="C46" t="str">
            <v>Парковая</v>
          </cell>
          <cell r="D46" t="str">
            <v>Пар больше 13 кгс/см2</v>
          </cell>
          <cell r="E46">
            <v>0</v>
          </cell>
          <cell r="F46" t="e">
            <v>#NAME?</v>
          </cell>
          <cell r="G46" t="e">
            <v>#NAME?</v>
          </cell>
          <cell r="H46" t="e">
            <v>#NAME?</v>
          </cell>
          <cell r="I46" t="e">
            <v>#NAME?</v>
          </cell>
          <cell r="J46" t="e">
            <v>#NAME?</v>
          </cell>
          <cell r="L46">
            <v>0</v>
          </cell>
          <cell r="M46">
            <v>0</v>
          </cell>
          <cell r="P46">
            <v>0</v>
          </cell>
          <cell r="Q46">
            <v>0</v>
          </cell>
          <cell r="R46" t="e">
            <v>#NAME?</v>
          </cell>
          <cell r="S46">
            <v>0</v>
          </cell>
        </row>
        <row r="47">
          <cell r="C47" t="str">
            <v>Мазут</v>
          </cell>
          <cell r="D47" t="str">
            <v>Острый и редуцированный пар</v>
          </cell>
          <cell r="E47">
            <v>0</v>
          </cell>
          <cell r="F47" t="e">
            <v>#NAME?</v>
          </cell>
          <cell r="G47" t="e">
            <v>#NAME?</v>
          </cell>
          <cell r="H47" t="e">
            <v>#NAME?</v>
          </cell>
          <cell r="I47">
            <v>0</v>
          </cell>
          <cell r="J47" t="e">
            <v>#NAME?</v>
          </cell>
          <cell r="L47">
            <v>0</v>
          </cell>
          <cell r="M47">
            <v>0</v>
          </cell>
          <cell r="N47">
            <v>0</v>
          </cell>
          <cell r="P47">
            <v>0</v>
          </cell>
          <cell r="Q47">
            <v>0</v>
          </cell>
          <cell r="R47" t="e">
            <v>#NAME?</v>
          </cell>
          <cell r="S47">
            <v>0</v>
          </cell>
        </row>
        <row r="48">
          <cell r="C48" t="str">
            <v>Газ</v>
          </cell>
          <cell r="L48">
            <v>0</v>
          </cell>
          <cell r="M48">
            <v>0</v>
          </cell>
          <cell r="P48">
            <v>0</v>
          </cell>
          <cell r="Q48">
            <v>0</v>
          </cell>
          <cell r="R48" t="e">
            <v>#NAME?</v>
          </cell>
          <cell r="S48">
            <v>0</v>
          </cell>
        </row>
        <row r="49">
          <cell r="E49">
            <v>598.75050643999998</v>
          </cell>
          <cell r="F49">
            <v>80.806997559999985</v>
          </cell>
          <cell r="G49">
            <v>455.91022518000005</v>
          </cell>
          <cell r="H49">
            <v>141.87715933999999</v>
          </cell>
          <cell r="L49">
            <v>386.76133768</v>
          </cell>
          <cell r="M49">
            <v>143.26676634200001</v>
          </cell>
          <cell r="N49">
            <v>1223.3460612219999</v>
          </cell>
        </row>
        <row r="50">
          <cell r="A50" t="str">
            <v>ТЭЦ-2</v>
          </cell>
          <cell r="B50" t="str">
            <v>ТЭЦ-2</v>
          </cell>
          <cell r="L50">
            <v>0</v>
          </cell>
          <cell r="M50">
            <v>0</v>
          </cell>
          <cell r="P50">
            <v>0</v>
          </cell>
          <cell r="Q50">
            <v>0</v>
          </cell>
          <cell r="R50" t="e">
            <v>#NAME?</v>
          </cell>
          <cell r="S50">
            <v>0</v>
          </cell>
        </row>
        <row r="51">
          <cell r="C51" t="str">
            <v>Мазут</v>
          </cell>
          <cell r="L51">
            <v>0</v>
          </cell>
          <cell r="M51">
            <v>0</v>
          </cell>
          <cell r="P51">
            <v>0</v>
          </cell>
          <cell r="Q51">
            <v>0</v>
          </cell>
          <cell r="R51" t="e">
            <v>#NAME?</v>
          </cell>
          <cell r="S51">
            <v>0</v>
          </cell>
        </row>
        <row r="52">
          <cell r="C52" t="str">
            <v>Газ</v>
          </cell>
          <cell r="L52">
            <v>0</v>
          </cell>
          <cell r="M52">
            <v>0</v>
          </cell>
          <cell r="P52">
            <v>0</v>
          </cell>
          <cell r="Q52">
            <v>0</v>
          </cell>
          <cell r="R52" t="e">
            <v>#NAME?</v>
          </cell>
          <cell r="S52">
            <v>0</v>
          </cell>
        </row>
        <row r="54">
          <cell r="A54" t="str">
            <v>ТЭЦ-3</v>
          </cell>
          <cell r="B54" t="str">
            <v>ТЭЦ-3</v>
          </cell>
          <cell r="L54">
            <v>0</v>
          </cell>
          <cell r="M54">
            <v>0</v>
          </cell>
          <cell r="P54">
            <v>0</v>
          </cell>
          <cell r="Q54">
            <v>0</v>
          </cell>
          <cell r="R54" t="e">
            <v>#NAME?</v>
          </cell>
          <cell r="S54">
            <v>0</v>
          </cell>
        </row>
        <row r="55">
          <cell r="C55" t="str">
            <v>Мазут</v>
          </cell>
          <cell r="L55">
            <v>0</v>
          </cell>
          <cell r="M55">
            <v>0</v>
          </cell>
          <cell r="P55">
            <v>0</v>
          </cell>
          <cell r="Q55">
            <v>0</v>
          </cell>
          <cell r="R55" t="e">
            <v>#NAME?</v>
          </cell>
          <cell r="S55">
            <v>0</v>
          </cell>
        </row>
        <row r="56">
          <cell r="C56" t="str">
            <v>Газ</v>
          </cell>
          <cell r="D56" t="str">
            <v>Всего</v>
          </cell>
          <cell r="E56">
            <v>0</v>
          </cell>
          <cell r="F56" t="e">
            <v>#NAME?</v>
          </cell>
          <cell r="G56" t="e">
            <v>#NAME?</v>
          </cell>
          <cell r="H56" t="e">
            <v>#NAME?</v>
          </cell>
          <cell r="I56" t="e">
            <v>#NAME?</v>
          </cell>
          <cell r="J56" t="e">
            <v>#NAME?</v>
          </cell>
          <cell r="L56">
            <v>0</v>
          </cell>
          <cell r="M56">
            <v>0</v>
          </cell>
          <cell r="P56">
            <v>0</v>
          </cell>
          <cell r="Q56">
            <v>0</v>
          </cell>
          <cell r="R56" t="e">
            <v>#NAME?</v>
          </cell>
          <cell r="S56">
            <v>0</v>
          </cell>
        </row>
        <row r="57">
          <cell r="D57" t="str">
            <v>Горячая вода</v>
          </cell>
          <cell r="E57">
            <v>0</v>
          </cell>
          <cell r="F57" t="e">
            <v>#NAME?</v>
          </cell>
          <cell r="G57" t="e">
            <v>#NAME?</v>
          </cell>
          <cell r="H57" t="e">
            <v>#NAME?</v>
          </cell>
        </row>
        <row r="58">
          <cell r="A58" t="str">
            <v>ТЭЦ-4</v>
          </cell>
          <cell r="B58" t="str">
            <v>ТЭЦ-4</v>
          </cell>
          <cell r="C58" t="str">
            <v>Агрохимия</v>
          </cell>
          <cell r="D58" t="str">
            <v>Пар 1,2-2,5 кгс/см2</v>
          </cell>
          <cell r="E58">
            <v>0</v>
          </cell>
          <cell r="F58" t="e">
            <v>#NAME?</v>
          </cell>
          <cell r="G58" t="e">
            <v>#NAME?</v>
          </cell>
          <cell r="H58" t="e">
            <v>#NAME?</v>
          </cell>
          <cell r="I58" t="e">
            <v>#NAME?</v>
          </cell>
          <cell r="J58" t="e">
            <v>#NAME?</v>
          </cell>
          <cell r="L58">
            <v>0</v>
          </cell>
          <cell r="M58">
            <v>0</v>
          </cell>
          <cell r="P58">
            <v>0</v>
          </cell>
          <cell r="Q58">
            <v>0</v>
          </cell>
          <cell r="R58" t="e">
            <v>#NAME?</v>
          </cell>
          <cell r="S58">
            <v>0</v>
          </cell>
        </row>
        <row r="59">
          <cell r="C59" t="str">
            <v>Мазут</v>
          </cell>
          <cell r="D59" t="str">
            <v>Пар 2,5-7,0 кгс/см2</v>
          </cell>
          <cell r="E59">
            <v>0</v>
          </cell>
          <cell r="F59" t="e">
            <v>#NAME?</v>
          </cell>
          <cell r="G59" t="e">
            <v>#NAME?</v>
          </cell>
          <cell r="H59" t="e">
            <v>#NAME?</v>
          </cell>
          <cell r="I59" t="e">
            <v>#NAME?</v>
          </cell>
          <cell r="J59" t="e">
            <v>#NAME?</v>
          </cell>
          <cell r="L59">
            <v>0</v>
          </cell>
          <cell r="M59">
            <v>0</v>
          </cell>
          <cell r="P59">
            <v>0</v>
          </cell>
          <cell r="Q59">
            <v>0</v>
          </cell>
          <cell r="R59" t="e">
            <v>#NAME?</v>
          </cell>
          <cell r="S59">
            <v>0</v>
          </cell>
        </row>
        <row r="60">
          <cell r="C60" t="str">
            <v>Газ</v>
          </cell>
          <cell r="D60" t="str">
            <v>Пар 7,0-13,0 кгс/см2</v>
          </cell>
          <cell r="E60">
            <v>0</v>
          </cell>
          <cell r="F60" t="e">
            <v>#NAME?</v>
          </cell>
          <cell r="G60" t="e">
            <v>#NAME?</v>
          </cell>
          <cell r="H60" t="e">
            <v>#NAME?</v>
          </cell>
          <cell r="I60" t="e">
            <v>#NAME?</v>
          </cell>
          <cell r="J60" t="e">
            <v>#NAME?</v>
          </cell>
          <cell r="L60">
            <v>0</v>
          </cell>
          <cell r="M60">
            <v>0</v>
          </cell>
          <cell r="P60">
            <v>0</v>
          </cell>
          <cell r="Q60">
            <v>0</v>
          </cell>
          <cell r="R60" t="e">
            <v>#NAME?</v>
          </cell>
          <cell r="S60">
            <v>0</v>
          </cell>
        </row>
        <row r="61">
          <cell r="D61" t="str">
            <v>Пар больше 13 кгс/см2</v>
          </cell>
          <cell r="E61">
            <v>0</v>
          </cell>
          <cell r="F61" t="e">
            <v>#NAME?</v>
          </cell>
          <cell r="G61" t="e">
            <v>#NAME?</v>
          </cell>
          <cell r="H61" t="e">
            <v>#NAME?</v>
          </cell>
        </row>
        <row r="62">
          <cell r="A62" t="str">
            <v>ТЭЦ-5</v>
          </cell>
          <cell r="B62" t="str">
            <v>ТЭЦ-5</v>
          </cell>
          <cell r="C62" t="str">
            <v>Агрохимия</v>
          </cell>
          <cell r="D62" t="str">
            <v>Острый и редуцированный пар</v>
          </cell>
          <cell r="E62">
            <v>0</v>
          </cell>
          <cell r="F62" t="e">
            <v>#NAME?</v>
          </cell>
          <cell r="G62" t="e">
            <v>#NAME?</v>
          </cell>
          <cell r="H62" t="e">
            <v>#NAME?</v>
          </cell>
          <cell r="I62" t="e">
            <v>#NAME?</v>
          </cell>
          <cell r="J62" t="e">
            <v>#NAME?</v>
          </cell>
          <cell r="L62">
            <v>0</v>
          </cell>
          <cell r="M62">
            <v>0</v>
          </cell>
          <cell r="P62">
            <v>0</v>
          </cell>
          <cell r="Q62">
            <v>0</v>
          </cell>
          <cell r="R62" t="e">
            <v>#NAME?</v>
          </cell>
          <cell r="S62">
            <v>0</v>
          </cell>
        </row>
        <row r="63">
          <cell r="C63" t="str">
            <v>Мазут</v>
          </cell>
          <cell r="L63">
            <v>0</v>
          </cell>
          <cell r="M63">
            <v>0</v>
          </cell>
          <cell r="P63">
            <v>0</v>
          </cell>
          <cell r="Q63">
            <v>0</v>
          </cell>
          <cell r="R63" t="e">
            <v>#NAME?</v>
          </cell>
          <cell r="S63">
            <v>0</v>
          </cell>
        </row>
        <row r="64">
          <cell r="C64" t="str">
            <v>Газ</v>
          </cell>
          <cell r="L64">
            <v>0</v>
          </cell>
          <cell r="M64">
            <v>0</v>
          </cell>
          <cell r="P64">
            <v>0</v>
          </cell>
          <cell r="Q64">
            <v>0</v>
          </cell>
          <cell r="R64" t="e">
            <v>#NAME?</v>
          </cell>
          <cell r="S64">
            <v>0</v>
          </cell>
        </row>
        <row r="66">
          <cell r="B66">
            <v>0</v>
          </cell>
          <cell r="L66">
            <v>0</v>
          </cell>
          <cell r="M66">
            <v>0</v>
          </cell>
          <cell r="N66">
            <v>0</v>
          </cell>
          <cell r="O66">
            <v>0</v>
          </cell>
          <cell r="P66">
            <v>0</v>
          </cell>
          <cell r="Q66">
            <v>0</v>
          </cell>
          <cell r="R66" t="e">
            <v>#NAME?</v>
          </cell>
          <cell r="S66">
            <v>0</v>
          </cell>
        </row>
        <row r="70">
          <cell r="D70">
            <v>0</v>
          </cell>
          <cell r="E70" t="e">
            <v>#NAME?</v>
          </cell>
          <cell r="F70">
            <v>0</v>
          </cell>
          <cell r="G70">
            <v>0</v>
          </cell>
          <cell r="H70" t="e">
            <v>#NAME?</v>
          </cell>
          <cell r="L70" t="e">
            <v>#NAME?</v>
          </cell>
          <cell r="M70">
            <v>0</v>
          </cell>
          <cell r="N70">
            <v>0</v>
          </cell>
          <cell r="O70" t="e">
            <v>#NAME?</v>
          </cell>
          <cell r="P70">
            <v>0</v>
          </cell>
          <cell r="Q70">
            <v>0</v>
          </cell>
          <cell r="R70" t="e">
            <v>#NAME?</v>
          </cell>
          <cell r="S70">
            <v>0</v>
          </cell>
        </row>
        <row r="71">
          <cell r="D71">
            <v>0</v>
          </cell>
          <cell r="E71" t="e">
            <v>#NAME?</v>
          </cell>
          <cell r="F71">
            <v>0</v>
          </cell>
          <cell r="G71">
            <v>0</v>
          </cell>
          <cell r="H71" t="e">
            <v>#NAME?</v>
          </cell>
          <cell r="L71" t="e">
            <v>#NAME?</v>
          </cell>
          <cell r="M71">
            <v>0</v>
          </cell>
          <cell r="N71">
            <v>0</v>
          </cell>
          <cell r="O71" t="e">
            <v>#NAME?</v>
          </cell>
          <cell r="P71">
            <v>0</v>
          </cell>
          <cell r="Q71">
            <v>0</v>
          </cell>
          <cell r="R71" t="e">
            <v>#NAME?</v>
          </cell>
          <cell r="S71">
            <v>0</v>
          </cell>
        </row>
        <row r="72">
          <cell r="D72">
            <v>0</v>
          </cell>
          <cell r="E72" t="e">
            <v>#NAME?</v>
          </cell>
          <cell r="F72">
            <v>0</v>
          </cell>
          <cell r="G72">
            <v>0</v>
          </cell>
          <cell r="H72" t="e">
            <v>#NAME?</v>
          </cell>
          <cell r="L72" t="e">
            <v>#NAME?</v>
          </cell>
          <cell r="M72">
            <v>0</v>
          </cell>
          <cell r="N72">
            <v>0</v>
          </cell>
          <cell r="O72" t="e">
            <v>#NAME?</v>
          </cell>
          <cell r="P72">
            <v>0</v>
          </cell>
          <cell r="Q72">
            <v>0</v>
          </cell>
          <cell r="R72" t="e">
            <v>#NAME?</v>
          </cell>
          <cell r="S72">
            <v>0</v>
          </cell>
        </row>
        <row r="73">
          <cell r="D73" t="str">
            <v>Пар 1,2-2,5 кгс/см2</v>
          </cell>
          <cell r="E73">
            <v>0</v>
          </cell>
          <cell r="F73" t="e">
            <v>#NAME?</v>
          </cell>
          <cell r="G73" t="e">
            <v>#NAME?</v>
          </cell>
          <cell r="H73" t="e">
            <v>#NAME?</v>
          </cell>
        </row>
      </sheetData>
      <sheetData sheetId="41" refreshError="1">
        <row r="8">
          <cell r="C8">
            <v>10293.065000000001</v>
          </cell>
          <cell r="D8">
            <v>9966.375</v>
          </cell>
          <cell r="F8">
            <v>4085.5690000000004</v>
          </cell>
          <cell r="G8">
            <v>1133.9949999999999</v>
          </cell>
          <cell r="H8">
            <v>10347.99</v>
          </cell>
          <cell r="I8">
            <v>10085.39</v>
          </cell>
          <cell r="J8">
            <v>1254.24</v>
          </cell>
          <cell r="K8">
            <v>4055.3070000000002</v>
          </cell>
          <cell r="L8">
            <v>1146.2550000000001</v>
          </cell>
        </row>
        <row r="9">
          <cell r="A9" t="str">
            <v>ГРЭС</v>
          </cell>
          <cell r="B9" t="str">
            <v>ГРЭС</v>
          </cell>
          <cell r="C9" t="str">
            <v>СЦТ1</v>
          </cell>
          <cell r="D9">
            <v>54</v>
          </cell>
          <cell r="E9">
            <v>54</v>
          </cell>
          <cell r="F9">
            <v>0</v>
          </cell>
          <cell r="G9">
            <v>1133.9949999999999</v>
          </cell>
          <cell r="I9">
            <v>0</v>
          </cell>
          <cell r="J9">
            <v>1149.24</v>
          </cell>
          <cell r="K9">
            <v>3897.7070000000003</v>
          </cell>
          <cell r="L9" t="e">
            <v>#NAME?</v>
          </cell>
          <cell r="M9" t="e">
            <v>#NAME?</v>
          </cell>
          <cell r="N9" t="e">
            <v>#NAME?</v>
          </cell>
          <cell r="O9">
            <v>0</v>
          </cell>
        </row>
        <row r="10">
          <cell r="B10" t="str">
            <v>ГРЭС</v>
          </cell>
          <cell r="D10" t="str">
            <v>Мазут</v>
          </cell>
          <cell r="F10">
            <v>0</v>
          </cell>
          <cell r="L10" t="e">
            <v>#NAME?</v>
          </cell>
          <cell r="M10" t="e">
            <v>#NAME?</v>
          </cell>
          <cell r="N10" t="e">
            <v>#NAME?</v>
          </cell>
          <cell r="O10">
            <v>0</v>
          </cell>
        </row>
        <row r="11">
          <cell r="B11" t="str">
            <v>ГРЭС</v>
          </cell>
          <cell r="D11" t="str">
            <v>Газ</v>
          </cell>
          <cell r="F11">
            <v>0</v>
          </cell>
          <cell r="J11">
            <v>1149.24</v>
          </cell>
          <cell r="K11">
            <v>3279.78</v>
          </cell>
          <cell r="L11" t="e">
            <v>#NAME?</v>
          </cell>
          <cell r="M11" t="e">
            <v>#NAME?</v>
          </cell>
          <cell r="N11" t="e">
            <v>#NAME?</v>
          </cell>
          <cell r="O11">
            <v>0</v>
          </cell>
        </row>
        <row r="12">
          <cell r="B12" t="str">
            <v>ТЭЦ-3</v>
          </cell>
          <cell r="D12">
            <v>202</v>
          </cell>
          <cell r="F12">
            <v>383.01900000000001</v>
          </cell>
          <cell r="K12">
            <v>617.92700000000002</v>
          </cell>
        </row>
        <row r="13">
          <cell r="A13" t="str">
            <v>ТЭЦ-1</v>
          </cell>
          <cell r="B13" t="str">
            <v>ТЭЦ-1</v>
          </cell>
          <cell r="C13" t="str">
            <v>СЦТ1</v>
          </cell>
          <cell r="D13">
            <v>465</v>
          </cell>
          <cell r="E13">
            <v>465</v>
          </cell>
          <cell r="F13">
            <v>0</v>
          </cell>
          <cell r="G13">
            <v>1133.9949999999999</v>
          </cell>
          <cell r="L13" t="e">
            <v>#NAME?</v>
          </cell>
          <cell r="M13" t="e">
            <v>#NAME?</v>
          </cell>
          <cell r="N13" t="e">
            <v>#NAME?</v>
          </cell>
          <cell r="O13">
            <v>0</v>
          </cell>
        </row>
        <row r="14">
          <cell r="B14" t="str">
            <v>ТЭЦ-1</v>
          </cell>
          <cell r="D14" t="str">
            <v>Мазут</v>
          </cell>
          <cell r="F14">
            <v>0</v>
          </cell>
          <cell r="G14">
            <v>0</v>
          </cell>
          <cell r="H14">
            <v>4518.1099999999997</v>
          </cell>
          <cell r="I14">
            <v>4518.1099999999997</v>
          </cell>
          <cell r="J14">
            <v>0</v>
          </cell>
          <cell r="K14">
            <v>0</v>
          </cell>
          <cell r="L14" t="e">
            <v>#NAME?</v>
          </cell>
          <cell r="M14" t="e">
            <v>#NAME?</v>
          </cell>
          <cell r="N14" t="e">
            <v>#NAME?</v>
          </cell>
          <cell r="O14">
            <v>0</v>
          </cell>
        </row>
        <row r="15">
          <cell r="B15" t="str">
            <v>ТЭЦ-1</v>
          </cell>
          <cell r="D15" t="str">
            <v>Газ</v>
          </cell>
          <cell r="F15">
            <v>0</v>
          </cell>
          <cell r="G15">
            <v>0</v>
          </cell>
          <cell r="H15">
            <v>5829.88</v>
          </cell>
          <cell r="I15">
            <v>5567.28</v>
          </cell>
          <cell r="J15">
            <v>105</v>
          </cell>
          <cell r="K15">
            <v>157.6</v>
          </cell>
          <cell r="L15" t="e">
            <v>#NAME?</v>
          </cell>
          <cell r="M15" t="e">
            <v>#NAME?</v>
          </cell>
          <cell r="N15" t="e">
            <v>#NAME?</v>
          </cell>
          <cell r="O15">
            <v>0</v>
          </cell>
        </row>
        <row r="16">
          <cell r="D16">
            <v>0</v>
          </cell>
          <cell r="F16">
            <v>0</v>
          </cell>
          <cell r="G16">
            <v>0</v>
          </cell>
          <cell r="H16">
            <v>0</v>
          </cell>
          <cell r="I16">
            <v>0</v>
          </cell>
          <cell r="J16">
            <v>0</v>
          </cell>
          <cell r="K16">
            <v>0</v>
          </cell>
          <cell r="L16">
            <v>0</v>
          </cell>
        </row>
        <row r="17">
          <cell r="A17" t="str">
            <v>ТЭЦ-2</v>
          </cell>
          <cell r="B17" t="str">
            <v>ТЭЦ-2</v>
          </cell>
          <cell r="C17" t="str">
            <v>СЦТ1</v>
          </cell>
          <cell r="D17">
            <v>10</v>
          </cell>
          <cell r="E17">
            <v>10</v>
          </cell>
          <cell r="F17">
            <v>0</v>
          </cell>
          <cell r="G17">
            <v>141.87715933999999</v>
          </cell>
          <cell r="H17">
            <v>1223.3460612219999</v>
          </cell>
          <cell r="I17">
            <v>599.02535144000001</v>
          </cell>
          <cell r="J17">
            <v>94.292605759999987</v>
          </cell>
          <cell r="K17">
            <v>386.76133768</v>
          </cell>
          <cell r="L17" t="e">
            <v>#NAME?</v>
          </cell>
          <cell r="M17" t="e">
            <v>#NAME?</v>
          </cell>
          <cell r="N17" t="e">
            <v>#NAME?</v>
          </cell>
          <cell r="O17">
            <v>0</v>
          </cell>
        </row>
        <row r="18">
          <cell r="B18" t="str">
            <v>ТЭЦ-2</v>
          </cell>
          <cell r="D18" t="str">
            <v>Мазут</v>
          </cell>
          <cell r="F18">
            <v>0</v>
          </cell>
          <cell r="G18">
            <v>12.51126851000225</v>
          </cell>
          <cell r="H18">
            <v>11.822064586668521</v>
          </cell>
          <cell r="I18">
            <v>5.9395358180496745</v>
          </cell>
          <cell r="J18">
            <v>7.5179077178211502</v>
          </cell>
          <cell r="K18">
            <v>9.5371654397558547</v>
          </cell>
          <cell r="L18" t="e">
            <v>#NAME?</v>
          </cell>
          <cell r="M18" t="e">
            <v>#NAME?</v>
          </cell>
          <cell r="N18" t="e">
            <v>#NAME?</v>
          </cell>
          <cell r="O18">
            <v>0</v>
          </cell>
        </row>
        <row r="19">
          <cell r="B19" t="str">
            <v>ТЭЦ-2</v>
          </cell>
          <cell r="D19" t="str">
            <v>Газ</v>
          </cell>
          <cell r="F19">
            <v>0</v>
          </cell>
          <cell r="G19">
            <v>1.37102875</v>
          </cell>
          <cell r="H19">
            <v>50.737598820020011</v>
          </cell>
          <cell r="I19">
            <v>0</v>
          </cell>
          <cell r="J19">
            <v>9.2418750000000003</v>
          </cell>
          <cell r="K19">
            <v>40.106883150020003</v>
          </cell>
          <cell r="L19" t="e">
            <v>#NAME?</v>
          </cell>
          <cell r="M19" t="e">
            <v>#NAME?</v>
          </cell>
          <cell r="N19" t="e">
            <v>#NAME?</v>
          </cell>
          <cell r="O19">
            <v>0</v>
          </cell>
        </row>
        <row r="20">
          <cell r="B20" t="str">
            <v>ГЭС2</v>
          </cell>
          <cell r="D20">
            <v>0</v>
          </cell>
          <cell r="F20">
            <v>3589.2854348200003</v>
          </cell>
          <cell r="G20">
            <v>990.74681190999991</v>
          </cell>
          <cell r="I20">
            <v>9486.3646485600002</v>
          </cell>
          <cell r="J20">
            <v>1150.7055192400001</v>
          </cell>
          <cell r="K20">
            <v>3628.4387791699801</v>
          </cell>
          <cell r="L20">
            <v>1001.5993929880001</v>
          </cell>
        </row>
        <row r="21">
          <cell r="A21" t="str">
            <v>ТЭЦ-3</v>
          </cell>
          <cell r="B21" t="str">
            <v>ТЭЦ-3</v>
          </cell>
          <cell r="C21" t="str">
            <v>СЦТ3</v>
          </cell>
          <cell r="D21">
            <v>4561.9240719999998</v>
          </cell>
          <cell r="E21">
            <v>524.0095</v>
          </cell>
          <cell r="F21">
            <v>0</v>
          </cell>
          <cell r="G21">
            <v>990.77421799999991</v>
          </cell>
          <cell r="H21">
            <v>8625.2849700000006</v>
          </cell>
          <cell r="I21">
            <v>4611.87</v>
          </cell>
          <cell r="J21">
            <v>529.79589999999996</v>
          </cell>
          <cell r="K21">
            <v>2482.0190700000003</v>
          </cell>
          <cell r="L21" t="e">
            <v>#NAME?</v>
          </cell>
          <cell r="M21" t="e">
            <v>#NAME?</v>
          </cell>
          <cell r="N21" t="e">
            <v>#NAME?</v>
          </cell>
          <cell r="O21">
            <v>0</v>
          </cell>
        </row>
        <row r="22">
          <cell r="B22" t="str">
            <v>ТЭЦ-3</v>
          </cell>
          <cell r="D22" t="str">
            <v>Мазут</v>
          </cell>
          <cell r="F22">
            <v>0</v>
          </cell>
          <cell r="L22" t="e">
            <v>#NAME?</v>
          </cell>
          <cell r="M22" t="e">
            <v>#NAME?</v>
          </cell>
          <cell r="N22" t="e">
            <v>#NAME?</v>
          </cell>
          <cell r="O22">
            <v>0</v>
          </cell>
        </row>
        <row r="23">
          <cell r="B23" t="str">
            <v>ТЭЦ-3</v>
          </cell>
          <cell r="D23" t="str">
            <v>Газ</v>
          </cell>
          <cell r="F23">
            <v>0</v>
          </cell>
          <cell r="H23">
            <v>861.5</v>
          </cell>
          <cell r="I23">
            <v>861.5</v>
          </cell>
          <cell r="L23" t="e">
            <v>#NAME?</v>
          </cell>
          <cell r="M23" t="e">
            <v>#NAME?</v>
          </cell>
          <cell r="N23" t="e">
            <v>#NAME?</v>
          </cell>
          <cell r="O23">
            <v>0</v>
          </cell>
        </row>
        <row r="24">
          <cell r="D24">
            <v>200</v>
          </cell>
          <cell r="H24">
            <v>445.6</v>
          </cell>
          <cell r="I24">
            <v>445.6</v>
          </cell>
        </row>
        <row r="25">
          <cell r="A25" t="str">
            <v>ТЭЦ-4</v>
          </cell>
          <cell r="B25" t="str">
            <v>ТЭЦ-4</v>
          </cell>
          <cell r="C25" t="str">
            <v>СЦТ2</v>
          </cell>
          <cell r="D25">
            <v>285</v>
          </cell>
          <cell r="E25">
            <v>285</v>
          </cell>
          <cell r="F25">
            <v>0</v>
          </cell>
          <cell r="H25">
            <v>0</v>
          </cell>
          <cell r="I25">
            <v>0</v>
          </cell>
          <cell r="L25" t="e">
            <v>#NAME?</v>
          </cell>
          <cell r="M25" t="e">
            <v>#NAME?</v>
          </cell>
          <cell r="N25" t="e">
            <v>#NAME?</v>
          </cell>
          <cell r="O25">
            <v>0</v>
          </cell>
        </row>
        <row r="26">
          <cell r="B26" t="str">
            <v>ТЭЦ-4</v>
          </cell>
          <cell r="D26" t="str">
            <v>Мазут</v>
          </cell>
          <cell r="F26">
            <v>0</v>
          </cell>
          <cell r="L26" t="e">
            <v>#NAME?</v>
          </cell>
          <cell r="M26" t="e">
            <v>#NAME?</v>
          </cell>
          <cell r="N26" t="e">
            <v>#NAME?</v>
          </cell>
          <cell r="O26">
            <v>0</v>
          </cell>
        </row>
        <row r="27">
          <cell r="B27" t="str">
            <v>ТЭЦ-4</v>
          </cell>
          <cell r="D27" t="str">
            <v>Газ</v>
          </cell>
          <cell r="F27">
            <v>0</v>
          </cell>
          <cell r="L27" t="e">
            <v>#NAME?</v>
          </cell>
          <cell r="M27" t="e">
            <v>#NAME?</v>
          </cell>
          <cell r="N27" t="e">
            <v>#NAME?</v>
          </cell>
          <cell r="O27">
            <v>0</v>
          </cell>
        </row>
        <row r="28">
          <cell r="D28">
            <v>196.3</v>
          </cell>
        </row>
        <row r="29">
          <cell r="A29" t="str">
            <v>ТЭЦ-5</v>
          </cell>
          <cell r="B29" t="str">
            <v>ТЭЦ-5</v>
          </cell>
          <cell r="C29" t="str">
            <v>СЦТ1</v>
          </cell>
          <cell r="D29">
            <v>714.7</v>
          </cell>
          <cell r="E29">
            <v>672.6</v>
          </cell>
          <cell r="F29">
            <v>0</v>
          </cell>
          <cell r="L29" t="e">
            <v>#NAME?</v>
          </cell>
          <cell r="M29" t="e">
            <v>#NAME?</v>
          </cell>
          <cell r="N29" t="e">
            <v>#NAME?</v>
          </cell>
          <cell r="O29">
            <v>0</v>
          </cell>
        </row>
        <row r="30">
          <cell r="B30" t="str">
            <v>ТЭЦ-5</v>
          </cell>
          <cell r="D30" t="str">
            <v>Мазут</v>
          </cell>
          <cell r="F30">
            <v>0</v>
          </cell>
          <cell r="L30" t="e">
            <v>#NAME?</v>
          </cell>
          <cell r="M30" t="e">
            <v>#NAME?</v>
          </cell>
          <cell r="N30" t="e">
            <v>#NAME?</v>
          </cell>
          <cell r="O30">
            <v>0</v>
          </cell>
        </row>
        <row r="31">
          <cell r="B31" t="str">
            <v>ТЭЦ-5</v>
          </cell>
          <cell r="D31" t="str">
            <v>Газ</v>
          </cell>
          <cell r="F31">
            <v>0</v>
          </cell>
          <cell r="L31" t="e">
            <v>#NAME?</v>
          </cell>
          <cell r="M31" t="e">
            <v>#NAME?</v>
          </cell>
          <cell r="N31" t="e">
            <v>#NAME?</v>
          </cell>
          <cell r="O31">
            <v>0</v>
          </cell>
        </row>
        <row r="33">
          <cell r="B33">
            <v>0</v>
          </cell>
          <cell r="C33">
            <v>0</v>
          </cell>
          <cell r="F33">
            <v>0</v>
          </cell>
          <cell r="L33" t="e">
            <v>#NAME?</v>
          </cell>
          <cell r="M33" t="e">
            <v>#NAME?</v>
          </cell>
          <cell r="N33" t="e">
            <v>#NAME?</v>
          </cell>
          <cell r="O33">
            <v>0</v>
          </cell>
        </row>
        <row r="36">
          <cell r="A36" t="str">
            <v>Всего</v>
          </cell>
          <cell r="B36" t="str">
            <v>Всего</v>
          </cell>
        </row>
        <row r="37">
          <cell r="B37" t="str">
            <v>Всего</v>
          </cell>
          <cell r="C37" t="str">
            <v>Всего</v>
          </cell>
          <cell r="D37" t="str">
            <v>Газ</v>
          </cell>
          <cell r="F37">
            <v>0</v>
          </cell>
          <cell r="G37">
            <v>0</v>
          </cell>
          <cell r="H37">
            <v>0</v>
          </cell>
          <cell r="I37">
            <v>0</v>
          </cell>
          <cell r="J37">
            <v>0</v>
          </cell>
          <cell r="K37">
            <v>0</v>
          </cell>
          <cell r="L37" t="e">
            <v>#NAME?</v>
          </cell>
          <cell r="M37" t="e">
            <v>#NAME?</v>
          </cell>
          <cell r="N37" t="e">
            <v>#NAME?</v>
          </cell>
          <cell r="O37">
            <v>0</v>
          </cell>
          <cell r="P37">
            <v>0</v>
          </cell>
          <cell r="Q37">
            <v>0</v>
          </cell>
        </row>
        <row r="38">
          <cell r="B38" t="str">
            <v>Всего</v>
          </cell>
          <cell r="C38" t="str">
            <v>Всего</v>
          </cell>
          <cell r="D38" t="str">
            <v>Мазут</v>
          </cell>
          <cell r="F38">
            <v>0</v>
          </cell>
          <cell r="G38">
            <v>0</v>
          </cell>
          <cell r="H38">
            <v>0</v>
          </cell>
          <cell r="I38">
            <v>0</v>
          </cell>
          <cell r="J38">
            <v>0</v>
          </cell>
          <cell r="K38">
            <v>0</v>
          </cell>
          <cell r="L38" t="e">
            <v>#NAME?</v>
          </cell>
          <cell r="M38" t="e">
            <v>#NAME?</v>
          </cell>
          <cell r="N38" t="e">
            <v>#NAME?</v>
          </cell>
          <cell r="O38">
            <v>0</v>
          </cell>
          <cell r="P38">
            <v>0</v>
          </cell>
          <cell r="Q38">
            <v>0</v>
          </cell>
        </row>
        <row r="39">
          <cell r="B39" t="str">
            <v>Всего</v>
          </cell>
          <cell r="C39" t="str">
            <v>Всего</v>
          </cell>
          <cell r="F39">
            <v>0</v>
          </cell>
          <cell r="G39">
            <v>0</v>
          </cell>
          <cell r="H39">
            <v>0</v>
          </cell>
          <cell r="I39">
            <v>0</v>
          </cell>
          <cell r="J39">
            <v>0</v>
          </cell>
          <cell r="K39">
            <v>0</v>
          </cell>
          <cell r="L39" t="e">
            <v>#NAME?</v>
          </cell>
          <cell r="M39" t="e">
            <v>#NAME?</v>
          </cell>
          <cell r="N39" t="e">
            <v>#NAME?</v>
          </cell>
          <cell r="O39">
            <v>0</v>
          </cell>
          <cell r="P39">
            <v>0</v>
          </cell>
          <cell r="Q39">
            <v>0</v>
          </cell>
        </row>
        <row r="41">
          <cell r="D41" t="str">
            <v>Итого</v>
          </cell>
          <cell r="F41">
            <v>0</v>
          </cell>
          <cell r="G41">
            <v>0</v>
          </cell>
          <cell r="H41">
            <v>0</v>
          </cell>
          <cell r="N41" t="e">
            <v>#NAME?</v>
          </cell>
          <cell r="O41">
            <v>0</v>
          </cell>
          <cell r="P41">
            <v>0</v>
          </cell>
          <cell r="Q41">
            <v>0</v>
          </cell>
        </row>
        <row r="42">
          <cell r="A42" t="str">
            <v>СЦТ1</v>
          </cell>
          <cell r="F42">
            <v>0</v>
          </cell>
          <cell r="G42">
            <v>0</v>
          </cell>
          <cell r="H42">
            <v>0</v>
          </cell>
          <cell r="I42">
            <v>0</v>
          </cell>
          <cell r="J42">
            <v>0</v>
          </cell>
          <cell r="K42">
            <v>0</v>
          </cell>
          <cell r="L42" t="e">
            <v>#NAME?</v>
          </cell>
          <cell r="M42" t="e">
            <v>#NAME?</v>
          </cell>
          <cell r="N42" t="e">
            <v>#NAME?</v>
          </cell>
          <cell r="O42">
            <v>0</v>
          </cell>
          <cell r="P42">
            <v>0</v>
          </cell>
          <cell r="Q42">
            <v>0</v>
          </cell>
        </row>
        <row r="43">
          <cell r="A43" t="str">
            <v>СЦТ2</v>
          </cell>
          <cell r="F43">
            <v>0</v>
          </cell>
          <cell r="G43">
            <v>0</v>
          </cell>
          <cell r="H43">
            <v>0</v>
          </cell>
          <cell r="I43">
            <v>0</v>
          </cell>
          <cell r="J43">
            <v>0</v>
          </cell>
          <cell r="K43">
            <v>0</v>
          </cell>
          <cell r="L43" t="e">
            <v>#NAME?</v>
          </cell>
          <cell r="M43" t="e">
            <v>#NAME?</v>
          </cell>
          <cell r="N43" t="e">
            <v>#NAME?</v>
          </cell>
          <cell r="O43">
            <v>0</v>
          </cell>
          <cell r="P43">
            <v>0</v>
          </cell>
          <cell r="Q43">
            <v>0</v>
          </cell>
        </row>
        <row r="44">
          <cell r="A44" t="str">
            <v>СЦТ3</v>
          </cell>
          <cell r="F44">
            <v>0</v>
          </cell>
          <cell r="G44">
            <v>0</v>
          </cell>
          <cell r="H44">
            <v>0</v>
          </cell>
          <cell r="I44">
            <v>0</v>
          </cell>
          <cell r="J44">
            <v>0</v>
          </cell>
          <cell r="K44">
            <v>0</v>
          </cell>
          <cell r="L44" t="e">
            <v>#NAME?</v>
          </cell>
          <cell r="M44" t="e">
            <v>#NAME?</v>
          </cell>
          <cell r="N44" t="e">
            <v>#NAME?</v>
          </cell>
          <cell r="O44">
            <v>0</v>
          </cell>
          <cell r="P44">
            <v>0</v>
          </cell>
          <cell r="Q44">
            <v>0</v>
          </cell>
        </row>
        <row r="45">
          <cell r="F45">
            <v>0</v>
          </cell>
          <cell r="G45">
            <v>0</v>
          </cell>
          <cell r="H45">
            <v>0</v>
          </cell>
          <cell r="I45">
            <v>0</v>
          </cell>
          <cell r="J45">
            <v>0</v>
          </cell>
          <cell r="K45">
            <v>0</v>
          </cell>
          <cell r="L45" t="e">
            <v>#NAME?</v>
          </cell>
          <cell r="M45" t="e">
            <v>#NAME?</v>
          </cell>
          <cell r="N45" t="e">
            <v>#NAME?</v>
          </cell>
          <cell r="O45">
            <v>0</v>
          </cell>
          <cell r="P45">
            <v>0</v>
          </cell>
          <cell r="Q45">
            <v>0</v>
          </cell>
        </row>
        <row r="48">
          <cell r="A48" t="str">
            <v>ГРЭС</v>
          </cell>
          <cell r="B48" t="str">
            <v>ГРЭС</v>
          </cell>
          <cell r="C48" t="str">
            <v>СЦТ1</v>
          </cell>
          <cell r="F48">
            <v>0</v>
          </cell>
          <cell r="L48" t="e">
            <v>#NAME?</v>
          </cell>
          <cell r="M48" t="e">
            <v>#NAME?</v>
          </cell>
          <cell r="N48" t="e">
            <v>#NAME?</v>
          </cell>
          <cell r="O48">
            <v>0</v>
          </cell>
        </row>
        <row r="49">
          <cell r="A49" t="str">
            <v>ТЭЦ-1</v>
          </cell>
          <cell r="B49" t="str">
            <v>ГРЭС</v>
          </cell>
          <cell r="C49" t="str">
            <v>СЦТ1</v>
          </cell>
          <cell r="F49">
            <v>0</v>
          </cell>
          <cell r="L49" t="e">
            <v>#NAME?</v>
          </cell>
          <cell r="M49" t="e">
            <v>#NAME?</v>
          </cell>
          <cell r="N49" t="e">
            <v>#NAME?</v>
          </cell>
          <cell r="O49">
            <v>0</v>
          </cell>
        </row>
        <row r="50">
          <cell r="A50" t="str">
            <v>ТЭЦ-2</v>
          </cell>
          <cell r="B50" t="str">
            <v>ГРЭС</v>
          </cell>
          <cell r="C50" t="str">
            <v>СЦТ1</v>
          </cell>
          <cell r="F50">
            <v>0</v>
          </cell>
          <cell r="L50" t="e">
            <v>#NAME?</v>
          </cell>
          <cell r="M50" t="e">
            <v>#NAME?</v>
          </cell>
          <cell r="N50" t="e">
            <v>#NAME?</v>
          </cell>
          <cell r="O50">
            <v>0</v>
          </cell>
        </row>
        <row r="51">
          <cell r="A51" t="str">
            <v>ТЭЦ-3</v>
          </cell>
          <cell r="B51" t="str">
            <v>ГРЭС</v>
          </cell>
          <cell r="C51" t="str">
            <v>СЦТ1</v>
          </cell>
          <cell r="F51">
            <v>0</v>
          </cell>
          <cell r="L51" t="e">
            <v>#NAME?</v>
          </cell>
          <cell r="M51" t="e">
            <v>#NAME?</v>
          </cell>
          <cell r="N51" t="e">
            <v>#NAME?</v>
          </cell>
          <cell r="O51">
            <v>0</v>
          </cell>
        </row>
        <row r="52">
          <cell r="A52" t="str">
            <v>ТЭЦ-4</v>
          </cell>
          <cell r="B52" t="str">
            <v>ГРЭС</v>
          </cell>
          <cell r="C52" t="str">
            <v>СЦТ1</v>
          </cell>
          <cell r="F52">
            <v>0</v>
          </cell>
          <cell r="L52" t="e">
            <v>#NAME?</v>
          </cell>
          <cell r="M52" t="e">
            <v>#NAME?</v>
          </cell>
          <cell r="N52" t="e">
            <v>#NAME?</v>
          </cell>
          <cell r="O52">
            <v>0</v>
          </cell>
        </row>
        <row r="53">
          <cell r="A53" t="str">
            <v>ТЭЦ-5</v>
          </cell>
          <cell r="B53" t="str">
            <v>ГРЭС</v>
          </cell>
          <cell r="C53" t="str">
            <v>СЦТ1</v>
          </cell>
          <cell r="F53">
            <v>0</v>
          </cell>
          <cell r="L53" t="e">
            <v>#NAME?</v>
          </cell>
          <cell r="M53" t="e">
            <v>#NAME?</v>
          </cell>
          <cell r="N53" t="e">
            <v>#NAME?</v>
          </cell>
          <cell r="O53">
            <v>0</v>
          </cell>
        </row>
        <row r="54">
          <cell r="B54" t="str">
            <v>ГРЭС</v>
          </cell>
          <cell r="C54" t="str">
            <v>СЦТ1</v>
          </cell>
          <cell r="F54">
            <v>0</v>
          </cell>
          <cell r="L54" t="e">
            <v>#NAME?</v>
          </cell>
          <cell r="M54" t="e">
            <v>#NAME?</v>
          </cell>
          <cell r="N54" t="e">
            <v>#NAME?</v>
          </cell>
          <cell r="O54">
            <v>0</v>
          </cell>
        </row>
        <row r="56">
          <cell r="B56">
            <v>0</v>
          </cell>
          <cell r="C56" t="str">
            <v>Всего</v>
          </cell>
          <cell r="F56">
            <v>0</v>
          </cell>
          <cell r="G56">
            <v>0</v>
          </cell>
          <cell r="H56">
            <v>0</v>
          </cell>
          <cell r="I56">
            <v>0</v>
          </cell>
          <cell r="J56">
            <v>0</v>
          </cell>
          <cell r="K56">
            <v>0</v>
          </cell>
          <cell r="L56" t="e">
            <v>#NAME?</v>
          </cell>
          <cell r="M56" t="e">
            <v>#NAME?</v>
          </cell>
          <cell r="N56" t="e">
            <v>#NAME?</v>
          </cell>
          <cell r="O56">
            <v>0</v>
          </cell>
          <cell r="P56">
            <v>0</v>
          </cell>
          <cell r="Q56">
            <v>0</v>
          </cell>
        </row>
        <row r="81">
          <cell r="F81">
            <v>0</v>
          </cell>
          <cell r="G81">
            <v>0</v>
          </cell>
          <cell r="H81">
            <v>0</v>
          </cell>
          <cell r="J81">
            <v>0</v>
          </cell>
          <cell r="K81">
            <v>0</v>
          </cell>
          <cell r="L81" t="e">
            <v>#NAME?</v>
          </cell>
          <cell r="M81" t="e">
            <v>#NAME?</v>
          </cell>
          <cell r="N81" t="e">
            <v>#NAME?</v>
          </cell>
          <cell r="P81">
            <v>0</v>
          </cell>
          <cell r="Q81">
            <v>0</v>
          </cell>
        </row>
        <row r="82">
          <cell r="A82" t="str">
            <v>итого</v>
          </cell>
          <cell r="I82">
            <v>19.223400000000002</v>
          </cell>
          <cell r="K82">
            <v>19.222704500068492</v>
          </cell>
          <cell r="O82">
            <v>28153.84363407865</v>
          </cell>
          <cell r="Q82">
            <v>28153.84363407865</v>
          </cell>
        </row>
      </sheetData>
      <sheetData sheetId="42" refreshError="1">
        <row r="8">
          <cell r="C8">
            <v>1502.76</v>
          </cell>
        </row>
        <row r="13">
          <cell r="C13">
            <v>5042.93</v>
          </cell>
          <cell r="D13">
            <v>777.76</v>
          </cell>
          <cell r="E13" t="e">
            <v>#NAME?</v>
          </cell>
          <cell r="G13">
            <v>187.834</v>
          </cell>
          <cell r="H13">
            <v>1643142.9057</v>
          </cell>
          <cell r="I13">
            <v>999625.99992000009</v>
          </cell>
          <cell r="J13">
            <v>2642768.9056200003</v>
          </cell>
        </row>
        <row r="14">
          <cell r="C14">
            <v>667.7</v>
          </cell>
          <cell r="D14">
            <v>140</v>
          </cell>
          <cell r="E14">
            <v>140</v>
          </cell>
        </row>
        <row r="15">
          <cell r="B15" t="str">
            <v>оптовый рынок</v>
          </cell>
          <cell r="C15">
            <v>3696.75</v>
          </cell>
          <cell r="D15">
            <v>571.74</v>
          </cell>
          <cell r="E15" t="e">
            <v>#NAME?</v>
          </cell>
          <cell r="F15">
            <v>117909</v>
          </cell>
          <cell r="G15">
            <v>304.06</v>
          </cell>
          <cell r="H15">
            <v>1124033.8049999999</v>
          </cell>
          <cell r="I15">
            <v>808959.49992000009</v>
          </cell>
          <cell r="J15">
            <v>1932993.30492</v>
          </cell>
        </row>
        <row r="16">
          <cell r="B16" t="str">
            <v>блокстанции</v>
          </cell>
          <cell r="C16">
            <v>431.35</v>
          </cell>
          <cell r="D16">
            <v>66.02</v>
          </cell>
          <cell r="E16" t="e">
            <v>#NAME?</v>
          </cell>
          <cell r="F16">
            <v>68750</v>
          </cell>
          <cell r="G16">
            <v>460.64</v>
          </cell>
          <cell r="H16">
            <v>198697.06400000001</v>
          </cell>
          <cell r="I16">
            <v>54466.5</v>
          </cell>
          <cell r="J16">
            <v>253163.56400000001</v>
          </cell>
        </row>
        <row r="17">
          <cell r="B17" t="str">
            <v>другие поставщики - всего</v>
          </cell>
          <cell r="C17">
            <v>914.82999999999993</v>
          </cell>
          <cell r="D17">
            <v>140</v>
          </cell>
          <cell r="E17" t="e">
            <v>#NAME?</v>
          </cell>
          <cell r="F17">
            <v>61.77</v>
          </cell>
          <cell r="G17">
            <v>19.22</v>
          </cell>
          <cell r="H17">
            <v>320412.0367</v>
          </cell>
          <cell r="I17">
            <v>136200</v>
          </cell>
          <cell r="J17">
            <v>456612.0367</v>
          </cell>
        </row>
        <row r="18">
          <cell r="C18">
            <v>11.518139955814636</v>
          </cell>
          <cell r="D18">
            <v>5.5859192158374409</v>
          </cell>
          <cell r="E18">
            <v>6.9363063376935985</v>
          </cell>
          <cell r="F18">
            <v>9.5845604322284537</v>
          </cell>
          <cell r="G18">
            <v>10.232439281493233</v>
          </cell>
          <cell r="H18">
            <v>11.063099364433459</v>
          </cell>
          <cell r="I18">
            <v>5.564065382703947</v>
          </cell>
          <cell r="J18">
            <v>7.9652425778421421</v>
          </cell>
        </row>
        <row r="19">
          <cell r="B19" t="str">
            <v>ПЭ-1</v>
          </cell>
          <cell r="C19">
            <v>326.69</v>
          </cell>
          <cell r="D19">
            <v>50</v>
          </cell>
          <cell r="E19" t="e">
            <v>#NAME?</v>
          </cell>
          <cell r="F19">
            <v>65000</v>
          </cell>
          <cell r="G19">
            <v>361.93</v>
          </cell>
          <cell r="H19">
            <v>118238.9117</v>
          </cell>
          <cell r="I19">
            <v>39000</v>
          </cell>
          <cell r="J19">
            <v>157238.9117</v>
          </cell>
        </row>
        <row r="20">
          <cell r="B20" t="str">
            <v>ЭСО-1</v>
          </cell>
          <cell r="C20">
            <v>588.14</v>
          </cell>
          <cell r="D20">
            <v>90</v>
          </cell>
          <cell r="E20" t="e">
            <v>#NAME?</v>
          </cell>
          <cell r="F20">
            <v>90000</v>
          </cell>
          <cell r="G20">
            <v>343.75</v>
          </cell>
          <cell r="H20">
            <v>202173.125</v>
          </cell>
          <cell r="I20">
            <v>97200</v>
          </cell>
          <cell r="J20">
            <v>299373.125</v>
          </cell>
        </row>
        <row r="21">
          <cell r="C21">
            <v>1264.069038959115</v>
          </cell>
          <cell r="D21">
            <v>0</v>
          </cell>
          <cell r="E21" t="e">
            <v>#NAME?</v>
          </cell>
          <cell r="F21">
            <v>389.39930445316583</v>
          </cell>
          <cell r="G21">
            <v>168.42440161292507</v>
          </cell>
          <cell r="H21">
            <v>0</v>
          </cell>
          <cell r="I21">
            <v>0</v>
          </cell>
          <cell r="J21">
            <v>0</v>
          </cell>
        </row>
        <row r="22">
          <cell r="C22">
            <v>57.3</v>
          </cell>
          <cell r="D22">
            <v>0</v>
          </cell>
          <cell r="E22">
            <v>0</v>
          </cell>
          <cell r="H22">
            <v>59.5</v>
          </cell>
          <cell r="I22">
            <v>59.5</v>
          </cell>
        </row>
        <row r="23">
          <cell r="C23">
            <v>0</v>
          </cell>
          <cell r="D23">
            <v>0</v>
          </cell>
          <cell r="E23" t="e">
            <v>#NAME?</v>
          </cell>
          <cell r="H23">
            <v>0</v>
          </cell>
          <cell r="I23">
            <v>0</v>
          </cell>
          <cell r="J23">
            <v>0</v>
          </cell>
        </row>
        <row r="25">
          <cell r="B25" t="str">
            <v>ПЭ-1</v>
          </cell>
          <cell r="E25" t="e">
            <v>#NAME?</v>
          </cell>
          <cell r="H25">
            <v>0</v>
          </cell>
          <cell r="I25">
            <v>0</v>
          </cell>
          <cell r="J25">
            <v>0</v>
          </cell>
        </row>
        <row r="26">
          <cell r="B26" t="str">
            <v>ЭСО-1</v>
          </cell>
          <cell r="E26" t="e">
            <v>#NAME?</v>
          </cell>
          <cell r="H26">
            <v>0</v>
          </cell>
          <cell r="I26">
            <v>0</v>
          </cell>
          <cell r="J26">
            <v>0</v>
          </cell>
        </row>
        <row r="27">
          <cell r="E27" t="e">
            <v>#NAME?</v>
          </cell>
          <cell r="H27">
            <v>0</v>
          </cell>
          <cell r="I27">
            <v>0</v>
          </cell>
          <cell r="J27">
            <v>0</v>
          </cell>
        </row>
        <row r="29">
          <cell r="H29">
            <v>1643142.9057</v>
          </cell>
          <cell r="I29">
            <v>999625.99992000009</v>
          </cell>
          <cell r="J29">
            <v>2642768.9056200003</v>
          </cell>
        </row>
        <row r="31">
          <cell r="C31">
            <v>5384.28</v>
          </cell>
          <cell r="D31">
            <v>825.79</v>
          </cell>
          <cell r="E31" t="e">
            <v>#NAME?</v>
          </cell>
          <cell r="H31">
            <v>1971079.1135999998</v>
          </cell>
          <cell r="I31">
            <v>1183866.3459000001</v>
          </cell>
          <cell r="J31">
            <v>3154945.4595000003</v>
          </cell>
        </row>
        <row r="33">
          <cell r="B33" t="str">
            <v>оптовый рынок</v>
          </cell>
          <cell r="C33">
            <v>3902.64</v>
          </cell>
          <cell r="D33">
            <v>600.1</v>
          </cell>
          <cell r="E33" t="e">
            <v>#NAME?</v>
          </cell>
          <cell r="F33">
            <v>131812</v>
          </cell>
          <cell r="G33">
            <v>340.24</v>
          </cell>
          <cell r="H33">
            <v>1327834.2335999999</v>
          </cell>
          <cell r="I33">
            <v>949204.57440000004</v>
          </cell>
          <cell r="J33">
            <v>2277038.8080000002</v>
          </cell>
        </row>
        <row r="34">
          <cell r="B34" t="str">
            <v>блокстанции</v>
          </cell>
          <cell r="C34">
            <v>562.54999999999995</v>
          </cell>
          <cell r="D34">
            <v>85.69</v>
          </cell>
          <cell r="E34" t="e">
            <v>#NAME?</v>
          </cell>
          <cell r="F34">
            <v>76862.5</v>
          </cell>
          <cell r="G34">
            <v>510</v>
          </cell>
          <cell r="H34">
            <v>286900.5</v>
          </cell>
          <cell r="I34">
            <v>79036.171499999997</v>
          </cell>
          <cell r="J34">
            <v>365936.6715</v>
          </cell>
        </row>
        <row r="35">
          <cell r="B35" t="str">
            <v>другие поставщики - всего</v>
          </cell>
          <cell r="C35">
            <v>919.09</v>
          </cell>
          <cell r="D35">
            <v>140</v>
          </cell>
          <cell r="E35" t="e">
            <v>#NAME?</v>
          </cell>
          <cell r="H35">
            <v>356344.38</v>
          </cell>
          <cell r="I35">
            <v>155625.60000000001</v>
          </cell>
          <cell r="J35">
            <v>511969.98</v>
          </cell>
        </row>
        <row r="36">
          <cell r="C36" t="str">
            <v/>
          </cell>
        </row>
        <row r="37">
          <cell r="B37" t="str">
            <v>ПЭ-1</v>
          </cell>
          <cell r="C37">
            <v>262.60000000000002</v>
          </cell>
          <cell r="D37">
            <v>40</v>
          </cell>
          <cell r="E37" t="e">
            <v>#NAME?</v>
          </cell>
          <cell r="F37">
            <v>72670</v>
          </cell>
          <cell r="G37">
            <v>402</v>
          </cell>
          <cell r="H37">
            <v>105565.20000000001</v>
          </cell>
          <cell r="I37">
            <v>34881.600000000006</v>
          </cell>
          <cell r="J37">
            <v>140446.80000000002</v>
          </cell>
        </row>
        <row r="38">
          <cell r="B38" t="str">
            <v>ЭСО-1</v>
          </cell>
          <cell r="C38">
            <v>656.49</v>
          </cell>
          <cell r="D38">
            <v>100</v>
          </cell>
          <cell r="E38" t="e">
            <v>#NAME?</v>
          </cell>
          <cell r="F38">
            <v>100620</v>
          </cell>
          <cell r="G38">
            <v>382</v>
          </cell>
          <cell r="H38">
            <v>250779.18</v>
          </cell>
          <cell r="I38">
            <v>120744</v>
          </cell>
          <cell r="J38">
            <v>371523.18</v>
          </cell>
        </row>
        <row r="39">
          <cell r="E39" t="e">
            <v>#NAME?</v>
          </cell>
          <cell r="H39">
            <v>0</v>
          </cell>
          <cell r="I39">
            <v>0</v>
          </cell>
          <cell r="J39">
            <v>0</v>
          </cell>
        </row>
        <row r="41">
          <cell r="C41">
            <v>0</v>
          </cell>
          <cell r="D41">
            <v>0</v>
          </cell>
          <cell r="E41" t="e">
            <v>#NAME?</v>
          </cell>
          <cell r="H41">
            <v>0</v>
          </cell>
          <cell r="I41">
            <v>0</v>
          </cell>
          <cell r="J41">
            <v>0</v>
          </cell>
        </row>
        <row r="43">
          <cell r="B43" t="str">
            <v>ПЭ-1</v>
          </cell>
          <cell r="E43" t="e">
            <v>#NAME?</v>
          </cell>
          <cell r="H43">
            <v>0</v>
          </cell>
          <cell r="I43">
            <v>0</v>
          </cell>
          <cell r="J43">
            <v>0</v>
          </cell>
        </row>
        <row r="44">
          <cell r="B44" t="str">
            <v>ЭСО-1</v>
          </cell>
          <cell r="E44" t="e">
            <v>#NAME?</v>
          </cell>
          <cell r="H44">
            <v>0</v>
          </cell>
          <cell r="I44">
            <v>0</v>
          </cell>
          <cell r="J44">
            <v>0</v>
          </cell>
        </row>
        <row r="45">
          <cell r="E45" t="e">
            <v>#NAME?</v>
          </cell>
          <cell r="H45">
            <v>0</v>
          </cell>
          <cell r="I45">
            <v>0</v>
          </cell>
          <cell r="J45">
            <v>0</v>
          </cell>
        </row>
        <row r="47">
          <cell r="H47">
            <v>1971079.1135999998</v>
          </cell>
          <cell r="I47">
            <v>1183866.3459000001</v>
          </cell>
          <cell r="J47">
            <v>3154945.4595000003</v>
          </cell>
        </row>
      </sheetData>
      <sheetData sheetId="43" refreshError="1">
        <row r="5">
          <cell r="C5" t="str">
            <v>Всего</v>
          </cell>
        </row>
        <row r="7">
          <cell r="E7">
            <v>785742.21591662988</v>
          </cell>
        </row>
        <row r="9">
          <cell r="C9">
            <v>8531.8198599999996</v>
          </cell>
          <cell r="D9">
            <v>45.26</v>
          </cell>
          <cell r="E9">
            <v>386150.16686359997</v>
          </cell>
        </row>
        <row r="10">
          <cell r="C10">
            <v>8531.8198599999996</v>
          </cell>
          <cell r="D10">
            <v>37.97</v>
          </cell>
          <cell r="E10">
            <v>323953.20008419995</v>
          </cell>
        </row>
        <row r="11">
          <cell r="C11">
            <v>8531.8198599999996</v>
          </cell>
          <cell r="D11">
            <v>8.8655000000000008</v>
          </cell>
          <cell r="E11">
            <v>75638.848968830003</v>
          </cell>
        </row>
        <row r="12">
          <cell r="C12">
            <v>8531.8198599999996</v>
          </cell>
          <cell r="D12">
            <v>673.9</v>
          </cell>
          <cell r="E12">
            <v>0</v>
          </cell>
        </row>
        <row r="13">
          <cell r="C13">
            <v>8531.8198599999996</v>
          </cell>
          <cell r="D13">
            <v>1545.1</v>
          </cell>
          <cell r="E13">
            <v>0</v>
          </cell>
        </row>
        <row r="14">
          <cell r="C14">
            <v>8531.8198599999996</v>
          </cell>
          <cell r="D14">
            <v>1795.1</v>
          </cell>
          <cell r="E14">
            <v>0</v>
          </cell>
        </row>
        <row r="17">
          <cell r="D17">
            <v>93.530000000000015</v>
          </cell>
          <cell r="E17">
            <v>806722.90324410016</v>
          </cell>
        </row>
        <row r="19">
          <cell r="C19">
            <v>8625.2849700000006</v>
          </cell>
          <cell r="D19">
            <v>41.42</v>
          </cell>
          <cell r="E19">
            <v>357259.30345740006</v>
          </cell>
        </row>
        <row r="20">
          <cell r="C20">
            <v>8625.2849700000006</v>
          </cell>
          <cell r="D20">
            <v>10.46</v>
          </cell>
          <cell r="E20">
            <v>90220.480786200016</v>
          </cell>
        </row>
        <row r="21">
          <cell r="C21">
            <v>8625.2849700000006</v>
          </cell>
          <cell r="D21">
            <v>40.71</v>
          </cell>
          <cell r="E21">
            <v>351135.35112870001</v>
          </cell>
        </row>
        <row r="22">
          <cell r="C22">
            <v>8625.2849700000006</v>
          </cell>
          <cell r="D22">
            <v>0.68</v>
          </cell>
          <cell r="E22">
            <v>5865.1937796000011</v>
          </cell>
        </row>
        <row r="23">
          <cell r="C23">
            <v>8625.2849700000006</v>
          </cell>
          <cell r="D23">
            <v>0.26</v>
          </cell>
          <cell r="E23">
            <v>2242.5740922000005</v>
          </cell>
        </row>
        <row r="24">
          <cell r="C24">
            <v>8625.2849700000006</v>
          </cell>
          <cell r="D24">
            <v>0</v>
          </cell>
          <cell r="E24">
            <v>0</v>
          </cell>
        </row>
      </sheetData>
      <sheetData sheetId="44" refreshError="1">
        <row r="6">
          <cell r="A6" t="str">
            <v>1</v>
          </cell>
          <cell r="B6" t="str">
            <v>Базовый период</v>
          </cell>
          <cell r="C6">
            <v>32.700000000000003</v>
          </cell>
          <cell r="D6">
            <v>4518.1000000000004</v>
          </cell>
          <cell r="E6">
            <v>268.14</v>
          </cell>
        </row>
        <row r="8">
          <cell r="B8" t="str">
            <v>ГЭС1</v>
          </cell>
          <cell r="C8">
            <v>32.700000000000003</v>
          </cell>
          <cell r="D8">
            <v>8.1999999999999993</v>
          </cell>
          <cell r="E8">
            <v>268.14</v>
          </cell>
        </row>
        <row r="9">
          <cell r="B9" t="str">
            <v>ГЭС2</v>
          </cell>
          <cell r="E9">
            <v>0</v>
          </cell>
        </row>
        <row r="10">
          <cell r="B10" t="str">
            <v>ГЭС-424</v>
          </cell>
          <cell r="C10">
            <v>3696.75</v>
          </cell>
          <cell r="D10">
            <v>3902.64</v>
          </cell>
          <cell r="E10">
            <v>0</v>
          </cell>
        </row>
        <row r="11">
          <cell r="C11">
            <v>422.15</v>
          </cell>
          <cell r="D11">
            <v>445.6</v>
          </cell>
          <cell r="E11">
            <v>0</v>
          </cell>
        </row>
        <row r="13">
          <cell r="A13" t="str">
            <v>2</v>
          </cell>
          <cell r="B13" t="str">
            <v>Период регулирования</v>
          </cell>
          <cell r="C13">
            <v>32.700000000000003</v>
          </cell>
          <cell r="D13">
            <v>919.09</v>
          </cell>
          <cell r="E13">
            <v>268.14</v>
          </cell>
        </row>
        <row r="15">
          <cell r="B15" t="str">
            <v>ГЭС1</v>
          </cell>
          <cell r="C15">
            <v>32.700000000000003</v>
          </cell>
          <cell r="D15">
            <v>8.1999999999999993</v>
          </cell>
          <cell r="E15">
            <v>268.14</v>
          </cell>
        </row>
        <row r="16">
          <cell r="B16" t="str">
            <v>ГЭС2</v>
          </cell>
          <cell r="C16">
            <v>61.2</v>
          </cell>
          <cell r="D16">
            <v>53.7</v>
          </cell>
          <cell r="E16">
            <v>0</v>
          </cell>
        </row>
        <row r="17">
          <cell r="B17" t="str">
            <v>ГЭС-424</v>
          </cell>
          <cell r="C17" t="str">
            <v>Всего</v>
          </cell>
          <cell r="D17" t="str">
            <v>Всего</v>
          </cell>
          <cell r="E17">
            <v>0</v>
          </cell>
        </row>
        <row r="18">
          <cell r="C18">
            <v>41.6</v>
          </cell>
          <cell r="D18">
            <v>44.4</v>
          </cell>
          <cell r="E18">
            <v>0</v>
          </cell>
        </row>
      </sheetData>
      <sheetData sheetId="45" refreshError="1">
        <row r="8">
          <cell r="D8">
            <v>5496.2690000000002</v>
          </cell>
        </row>
        <row r="10">
          <cell r="C10">
            <v>0</v>
          </cell>
          <cell r="D10">
            <v>0</v>
          </cell>
          <cell r="E10">
            <v>0</v>
          </cell>
          <cell r="F10">
            <v>0</v>
          </cell>
          <cell r="G10">
            <v>1816.4</v>
          </cell>
          <cell r="H10">
            <v>0</v>
          </cell>
          <cell r="I10">
            <v>13697.4</v>
          </cell>
          <cell r="J10">
            <v>10398.200000000001</v>
          </cell>
          <cell r="K10">
            <v>1482.8</v>
          </cell>
          <cell r="L10">
            <v>1816.4</v>
          </cell>
          <cell r="M10">
            <v>0</v>
          </cell>
          <cell r="N10">
            <v>13697.4</v>
          </cell>
          <cell r="O10">
            <v>0</v>
          </cell>
          <cell r="P10">
            <v>0</v>
          </cell>
        </row>
        <row r="11">
          <cell r="C11">
            <v>0</v>
          </cell>
          <cell r="D11">
            <v>1605.1</v>
          </cell>
          <cell r="E11">
            <v>0</v>
          </cell>
          <cell r="F11">
            <v>1605.1</v>
          </cell>
          <cell r="G11">
            <v>8760</v>
          </cell>
          <cell r="H11">
            <v>8760</v>
          </cell>
          <cell r="J11">
            <v>8760</v>
          </cell>
          <cell r="K11">
            <v>8760</v>
          </cell>
          <cell r="L11">
            <v>1605.1</v>
          </cell>
          <cell r="M11">
            <v>8760</v>
          </cell>
          <cell r="O11">
            <v>0</v>
          </cell>
          <cell r="P11">
            <v>0</v>
          </cell>
        </row>
        <row r="12">
          <cell r="C12">
            <v>0</v>
          </cell>
          <cell r="D12">
            <v>1319.2</v>
          </cell>
          <cell r="E12">
            <v>0</v>
          </cell>
          <cell r="F12">
            <v>1319.2</v>
          </cell>
          <cell r="G12">
            <v>0.38719999999999999</v>
          </cell>
          <cell r="H12">
            <v>0</v>
          </cell>
          <cell r="I12">
            <v>2.4159999999999999</v>
          </cell>
          <cell r="J12">
            <v>2.0287999999999999</v>
          </cell>
          <cell r="K12">
            <v>0</v>
          </cell>
          <cell r="L12">
            <v>1319.2</v>
          </cell>
          <cell r="M12">
            <v>0</v>
          </cell>
          <cell r="N12">
            <v>2.4159999999999999</v>
          </cell>
          <cell r="O12">
            <v>0</v>
          </cell>
          <cell r="P12">
            <v>0</v>
          </cell>
        </row>
        <row r="13">
          <cell r="C13">
            <v>0</v>
          </cell>
          <cell r="D13">
            <v>0</v>
          </cell>
          <cell r="E13">
            <v>0</v>
          </cell>
          <cell r="F13">
            <v>0</v>
          </cell>
          <cell r="G13">
            <v>387.2</v>
          </cell>
          <cell r="H13">
            <v>67.599999999999994</v>
          </cell>
          <cell r="J13">
            <v>1014.4</v>
          </cell>
          <cell r="K13">
            <v>0</v>
          </cell>
          <cell r="L13">
            <v>387.2</v>
          </cell>
          <cell r="M13">
            <v>67.599999999999994</v>
          </cell>
          <cell r="O13">
            <v>0</v>
          </cell>
          <cell r="P13">
            <v>0</v>
          </cell>
        </row>
        <row r="14">
          <cell r="C14">
            <v>0</v>
          </cell>
          <cell r="D14">
            <v>0</v>
          </cell>
          <cell r="E14">
            <v>0</v>
          </cell>
          <cell r="F14">
            <v>0</v>
          </cell>
          <cell r="G14">
            <v>1</v>
          </cell>
          <cell r="H14" t="e">
            <v>#NAME?</v>
          </cell>
          <cell r="J14">
            <v>2</v>
          </cell>
          <cell r="K14">
            <v>0</v>
          </cell>
          <cell r="L14">
            <v>1</v>
          </cell>
          <cell r="O14">
            <v>0</v>
          </cell>
          <cell r="P14">
            <v>0</v>
          </cell>
        </row>
        <row r="15">
          <cell r="C15">
            <v>0</v>
          </cell>
          <cell r="D15">
            <v>28153.84363407865</v>
          </cell>
          <cell r="E15">
            <v>0</v>
          </cell>
          <cell r="F15">
            <v>28153.84363407865</v>
          </cell>
          <cell r="G15">
            <v>0</v>
          </cell>
          <cell r="H15" t="e">
            <v>#REF!</v>
          </cell>
          <cell r="I15">
            <v>0</v>
          </cell>
          <cell r="J15">
            <v>0</v>
          </cell>
          <cell r="K15">
            <v>0</v>
          </cell>
          <cell r="L15">
            <v>28153.84363407865</v>
          </cell>
          <cell r="M15">
            <v>0</v>
          </cell>
          <cell r="N15">
            <v>0</v>
          </cell>
          <cell r="O15">
            <v>0</v>
          </cell>
          <cell r="P15">
            <v>0</v>
          </cell>
        </row>
        <row r="16">
          <cell r="D16">
            <v>4587.3968378237996</v>
          </cell>
          <cell r="E16">
            <v>0</v>
          </cell>
          <cell r="F16">
            <v>4587.3968378237996</v>
          </cell>
          <cell r="G16">
            <v>0</v>
          </cell>
          <cell r="H16">
            <v>0</v>
          </cell>
          <cell r="J16">
            <v>0</v>
          </cell>
          <cell r="K16">
            <v>0</v>
          </cell>
          <cell r="L16">
            <v>4587.3968378237996</v>
          </cell>
          <cell r="M16">
            <v>0</v>
          </cell>
          <cell r="O16">
            <v>0</v>
          </cell>
          <cell r="P16">
            <v>0</v>
          </cell>
        </row>
        <row r="17">
          <cell r="E17">
            <v>0</v>
          </cell>
          <cell r="F17">
            <v>0</v>
          </cell>
          <cell r="G17">
            <v>0</v>
          </cell>
          <cell r="H17">
            <v>0</v>
          </cell>
          <cell r="J17">
            <v>0</v>
          </cell>
          <cell r="K17">
            <v>0</v>
          </cell>
          <cell r="L17">
            <v>0</v>
          </cell>
          <cell r="M17">
            <v>0</v>
          </cell>
        </row>
        <row r="18">
          <cell r="C18">
            <v>0</v>
          </cell>
          <cell r="D18">
            <v>0</v>
          </cell>
          <cell r="E18">
            <v>0</v>
          </cell>
          <cell r="F18">
            <v>0</v>
          </cell>
          <cell r="G18">
            <v>0</v>
          </cell>
          <cell r="H18">
            <v>0</v>
          </cell>
          <cell r="I18">
            <v>1</v>
          </cell>
          <cell r="J18">
            <v>0</v>
          </cell>
          <cell r="K18">
            <v>1</v>
          </cell>
          <cell r="L18">
            <v>0</v>
          </cell>
          <cell r="M18">
            <v>0</v>
          </cell>
          <cell r="N18">
            <v>1</v>
          </cell>
          <cell r="O18">
            <v>0</v>
          </cell>
          <cell r="P18">
            <v>0</v>
          </cell>
        </row>
        <row r="19">
          <cell r="C19">
            <v>0</v>
          </cell>
          <cell r="D19">
            <v>15881.039253143997</v>
          </cell>
          <cell r="E19">
            <v>0</v>
          </cell>
          <cell r="F19">
            <v>15881.039253143997</v>
          </cell>
          <cell r="G19">
            <v>0</v>
          </cell>
          <cell r="H19">
            <v>0</v>
          </cell>
          <cell r="I19">
            <v>0</v>
          </cell>
          <cell r="J19">
            <v>0</v>
          </cell>
          <cell r="K19">
            <v>0</v>
          </cell>
          <cell r="L19">
            <v>15881.039253143997</v>
          </cell>
          <cell r="M19">
            <v>0</v>
          </cell>
          <cell r="N19">
            <v>0</v>
          </cell>
        </row>
        <row r="20">
          <cell r="C20">
            <v>0</v>
          </cell>
          <cell r="D20">
            <v>0</v>
          </cell>
          <cell r="E20">
            <v>0</v>
          </cell>
          <cell r="F20">
            <v>0</v>
          </cell>
          <cell r="K20">
            <v>500</v>
          </cell>
          <cell r="O20">
            <v>0</v>
          </cell>
          <cell r="P20">
            <v>0</v>
          </cell>
        </row>
        <row r="21">
          <cell r="C21">
            <v>0</v>
          </cell>
          <cell r="D21">
            <v>4160.83248</v>
          </cell>
          <cell r="E21">
            <v>0</v>
          </cell>
          <cell r="F21">
            <v>4160.83248</v>
          </cell>
          <cell r="K21">
            <v>2</v>
          </cell>
          <cell r="L21">
            <v>4160.83248</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row>
        <row r="23">
          <cell r="C23">
            <v>0</v>
          </cell>
          <cell r="D23">
            <v>0</v>
          </cell>
          <cell r="E23">
            <v>0</v>
          </cell>
          <cell r="F23">
            <v>0</v>
          </cell>
          <cell r="G23">
            <v>0</v>
          </cell>
          <cell r="H23">
            <v>0</v>
          </cell>
          <cell r="I23">
            <v>0</v>
          </cell>
          <cell r="J23">
            <v>0</v>
          </cell>
          <cell r="K23">
            <v>0</v>
          </cell>
          <cell r="L23">
            <v>0</v>
          </cell>
          <cell r="M23">
            <v>0</v>
          </cell>
          <cell r="N23">
            <v>0</v>
          </cell>
        </row>
        <row r="24">
          <cell r="C24">
            <v>0</v>
          </cell>
          <cell r="D24">
            <v>5827.6</v>
          </cell>
          <cell r="E24">
            <v>0</v>
          </cell>
          <cell r="F24">
            <v>5827.6</v>
          </cell>
          <cell r="G24">
            <v>0</v>
          </cell>
          <cell r="H24" t="e">
            <v>#NAME?</v>
          </cell>
          <cell r="I24">
            <v>0</v>
          </cell>
          <cell r="J24">
            <v>0</v>
          </cell>
          <cell r="K24">
            <v>0</v>
          </cell>
          <cell r="L24">
            <v>5827.6</v>
          </cell>
          <cell r="M24">
            <v>0</v>
          </cell>
          <cell r="N24">
            <v>0</v>
          </cell>
          <cell r="O24">
            <v>0</v>
          </cell>
          <cell r="P24">
            <v>0</v>
          </cell>
        </row>
        <row r="25">
          <cell r="C25" t="str">
            <v>СК</v>
          </cell>
          <cell r="D25">
            <v>1704.9</v>
          </cell>
          <cell r="E25">
            <v>0</v>
          </cell>
          <cell r="F25">
            <v>0</v>
          </cell>
          <cell r="G25">
            <v>0</v>
          </cell>
          <cell r="H25">
            <v>0</v>
          </cell>
          <cell r="I25">
            <v>0</v>
          </cell>
          <cell r="J25">
            <v>0</v>
          </cell>
          <cell r="K25">
            <v>0</v>
          </cell>
          <cell r="L25">
            <v>0</v>
          </cell>
          <cell r="M25">
            <v>0</v>
          </cell>
          <cell r="N25">
            <v>0</v>
          </cell>
          <cell r="O25">
            <v>0</v>
          </cell>
          <cell r="P25">
            <v>0</v>
          </cell>
        </row>
        <row r="26">
          <cell r="C26">
            <v>0</v>
          </cell>
          <cell r="D26">
            <v>0</v>
          </cell>
          <cell r="E26">
            <v>0</v>
          </cell>
          <cell r="F26">
            <v>0</v>
          </cell>
          <cell r="G26">
            <v>0</v>
          </cell>
          <cell r="H26" t="e">
            <v>#NAME?</v>
          </cell>
          <cell r="J26" t="e">
            <v>#NAME?</v>
          </cell>
          <cell r="K26">
            <v>0</v>
          </cell>
          <cell r="N26" t="e">
            <v>#NAME?</v>
          </cell>
          <cell r="O26">
            <v>0</v>
          </cell>
          <cell r="P26">
            <v>0</v>
          </cell>
        </row>
        <row r="27">
          <cell r="C27">
            <v>0</v>
          </cell>
          <cell r="D27">
            <v>0</v>
          </cell>
          <cell r="E27">
            <v>0</v>
          </cell>
          <cell r="F27">
            <v>0</v>
          </cell>
          <cell r="G27">
            <v>0</v>
          </cell>
          <cell r="H27" t="e">
            <v>#NAME?</v>
          </cell>
          <cell r="I27">
            <v>0</v>
          </cell>
          <cell r="J27" t="e">
            <v>#NAME?</v>
          </cell>
          <cell r="K27">
            <v>0</v>
          </cell>
          <cell r="N27" t="e">
            <v>#NAME?</v>
          </cell>
          <cell r="O27">
            <v>0</v>
          </cell>
          <cell r="P27">
            <v>0</v>
          </cell>
        </row>
        <row r="28">
          <cell r="C28">
            <v>0</v>
          </cell>
          <cell r="D28">
            <v>61.233507081174444</v>
          </cell>
          <cell r="E28">
            <v>0</v>
          </cell>
          <cell r="F28">
            <v>61.233507081174444</v>
          </cell>
          <cell r="L28">
            <v>61.233507081174444</v>
          </cell>
        </row>
        <row r="29">
          <cell r="C29">
            <v>0</v>
          </cell>
          <cell r="D29">
            <v>0</v>
          </cell>
          <cell r="E29">
            <v>0</v>
          </cell>
          <cell r="F29">
            <v>0</v>
          </cell>
          <cell r="G29">
            <v>0</v>
          </cell>
          <cell r="H29">
            <v>0</v>
          </cell>
          <cell r="I29">
            <v>37.992824999999996</v>
          </cell>
          <cell r="J29">
            <v>37.992824999999996</v>
          </cell>
          <cell r="K29">
            <v>0</v>
          </cell>
          <cell r="L29">
            <v>0</v>
          </cell>
          <cell r="M29">
            <v>0</v>
          </cell>
          <cell r="N29">
            <v>37.992824999999996</v>
          </cell>
        </row>
        <row r="30">
          <cell r="C30">
            <v>0</v>
          </cell>
          <cell r="D30">
            <v>0</v>
          </cell>
          <cell r="E30">
            <v>0</v>
          </cell>
          <cell r="F30">
            <v>0</v>
          </cell>
          <cell r="G30">
            <v>0</v>
          </cell>
          <cell r="H30">
            <v>0</v>
          </cell>
          <cell r="I30">
            <v>37.992824999999996</v>
          </cell>
          <cell r="J30">
            <v>37.992824999999996</v>
          </cell>
          <cell r="K30">
            <v>0</v>
          </cell>
          <cell r="L30">
            <v>0</v>
          </cell>
          <cell r="M30">
            <v>0</v>
          </cell>
          <cell r="N30">
            <v>37.992824999999996</v>
          </cell>
          <cell r="O30">
            <v>0</v>
          </cell>
          <cell r="P30">
            <v>0</v>
          </cell>
        </row>
        <row r="31">
          <cell r="C31">
            <v>0</v>
          </cell>
          <cell r="D31">
            <v>0</v>
          </cell>
          <cell r="E31">
            <v>0</v>
          </cell>
          <cell r="F31">
            <v>0</v>
          </cell>
          <cell r="J31">
            <v>22.5</v>
          </cell>
        </row>
        <row r="32">
          <cell r="C32">
            <v>0</v>
          </cell>
          <cell r="D32">
            <v>0</v>
          </cell>
          <cell r="E32">
            <v>0</v>
          </cell>
          <cell r="F32">
            <v>0</v>
          </cell>
          <cell r="J32">
            <v>1688.57</v>
          </cell>
        </row>
        <row r="33">
          <cell r="C33">
            <v>0</v>
          </cell>
          <cell r="D33">
            <v>0</v>
          </cell>
          <cell r="E33">
            <v>0</v>
          </cell>
          <cell r="F33">
            <v>0</v>
          </cell>
          <cell r="G33">
            <v>0</v>
          </cell>
          <cell r="H33">
            <v>0</v>
          </cell>
          <cell r="I33">
            <v>0</v>
          </cell>
          <cell r="J33">
            <v>0</v>
          </cell>
          <cell r="K33">
            <v>0</v>
          </cell>
          <cell r="L33">
            <v>0</v>
          </cell>
          <cell r="M33">
            <v>0</v>
          </cell>
          <cell r="N33">
            <v>0</v>
          </cell>
          <cell r="O33">
            <v>7.427007892999999</v>
          </cell>
          <cell r="P33">
            <v>7.427007892999999</v>
          </cell>
        </row>
        <row r="34">
          <cell r="C34">
            <v>0</v>
          </cell>
          <cell r="D34">
            <v>0</v>
          </cell>
          <cell r="E34">
            <v>0</v>
          </cell>
          <cell r="F34">
            <v>0</v>
          </cell>
        </row>
        <row r="35">
          <cell r="C35">
            <v>0</v>
          </cell>
          <cell r="D35">
            <v>5766.4</v>
          </cell>
          <cell r="E35">
            <v>0</v>
          </cell>
          <cell r="F35">
            <v>5766.4</v>
          </cell>
          <cell r="L35">
            <v>5766.4</v>
          </cell>
          <cell r="O35">
            <v>0</v>
          </cell>
          <cell r="P35">
            <v>0</v>
          </cell>
        </row>
        <row r="36">
          <cell r="N36">
            <v>245.8</v>
          </cell>
          <cell r="O36">
            <v>2.0360670939999999</v>
          </cell>
          <cell r="P36">
            <v>2.0360670939999999</v>
          </cell>
        </row>
        <row r="37">
          <cell r="D37">
            <v>638.1</v>
          </cell>
          <cell r="E37">
            <v>419.25664999999998</v>
          </cell>
          <cell r="F37">
            <v>638.1</v>
          </cell>
          <cell r="G37">
            <v>411.41679830000004</v>
          </cell>
          <cell r="H37">
            <v>141.87715933999999</v>
          </cell>
          <cell r="I37">
            <v>1008.51243144</v>
          </cell>
          <cell r="J37">
            <v>419.68699499999997</v>
          </cell>
          <cell r="K37">
            <v>49.291632</v>
          </cell>
          <cell r="L37">
            <v>638.1</v>
          </cell>
          <cell r="M37">
            <v>143.26676634200001</v>
          </cell>
          <cell r="N37">
            <v>954.51330414199992</v>
          </cell>
          <cell r="O37">
            <v>0</v>
          </cell>
          <cell r="P37">
            <v>0</v>
          </cell>
        </row>
        <row r="38">
          <cell r="D38">
            <v>2348.8000000000002</v>
          </cell>
          <cell r="E38">
            <v>419.25664999999998</v>
          </cell>
          <cell r="F38">
            <v>2348.8000000000002</v>
          </cell>
          <cell r="G38">
            <v>411.41679830000004</v>
          </cell>
          <cell r="H38">
            <v>0</v>
          </cell>
          <cell r="I38">
            <v>866.63527210000007</v>
          </cell>
          <cell r="J38">
            <v>419.68699499999997</v>
          </cell>
          <cell r="K38">
            <v>49.291632</v>
          </cell>
          <cell r="L38">
            <v>2348.8000000000002</v>
          </cell>
          <cell r="M38">
            <v>0</v>
          </cell>
          <cell r="N38">
            <v>811.24653779999994</v>
          </cell>
          <cell r="O38">
            <v>0.12332277000000001</v>
          </cell>
          <cell r="P38">
            <v>0.12332277000000001</v>
          </cell>
        </row>
        <row r="39">
          <cell r="D39">
            <v>513.79999999999995</v>
          </cell>
          <cell r="E39">
            <v>4.5999999999999996</v>
          </cell>
          <cell r="F39">
            <v>513.79999999999995</v>
          </cell>
          <cell r="G39">
            <v>10.07</v>
          </cell>
          <cell r="J39">
            <v>4.55</v>
          </cell>
          <cell r="K39">
            <v>3.93</v>
          </cell>
          <cell r="L39">
            <v>513.79999999999995</v>
          </cell>
          <cell r="N39">
            <v>219.7</v>
          </cell>
          <cell r="O39">
            <v>1.0957757199999998</v>
          </cell>
          <cell r="P39">
            <v>1.0957757199999998</v>
          </cell>
        </row>
        <row r="40">
          <cell r="D40">
            <v>70.400000000000006</v>
          </cell>
          <cell r="E40">
            <v>9114.2749999999996</v>
          </cell>
          <cell r="F40">
            <v>70.400000000000006</v>
          </cell>
          <cell r="G40">
            <v>4085.5690000000004</v>
          </cell>
          <cell r="J40">
            <v>9223.89</v>
          </cell>
          <cell r="K40">
            <v>1254.24</v>
          </cell>
          <cell r="L40">
            <v>70.400000000000006</v>
          </cell>
          <cell r="N40">
            <v>205.1</v>
          </cell>
          <cell r="O40">
            <v>0.28383788999999998</v>
          </cell>
          <cell r="P40">
            <v>0.28383788999999998</v>
          </cell>
        </row>
        <row r="41">
          <cell r="D41">
            <v>76.78</v>
          </cell>
          <cell r="E41">
            <v>0</v>
          </cell>
          <cell r="F41">
            <v>76.78</v>
          </cell>
          <cell r="G41">
            <v>0</v>
          </cell>
          <cell r="H41">
            <v>141.87715933999999</v>
          </cell>
          <cell r="I41">
            <v>141.87715933999999</v>
          </cell>
          <cell r="J41">
            <v>0</v>
          </cell>
          <cell r="K41">
            <v>0</v>
          </cell>
          <cell r="L41">
            <v>76.78</v>
          </cell>
          <cell r="M41">
            <v>143.26676634200001</v>
          </cell>
          <cell r="N41">
            <v>143.26676634200001</v>
          </cell>
          <cell r="O41">
            <v>0.19254060000000001</v>
          </cell>
          <cell r="P41">
            <v>0.19254060000000001</v>
          </cell>
        </row>
        <row r="42">
          <cell r="D42">
            <v>35.1</v>
          </cell>
          <cell r="F42">
            <v>35.1</v>
          </cell>
          <cell r="H42">
            <v>8.27</v>
          </cell>
          <cell r="L42">
            <v>35.1</v>
          </cell>
          <cell r="M42">
            <v>8.3510000000000009</v>
          </cell>
          <cell r="N42">
            <v>219.7</v>
          </cell>
          <cell r="O42">
            <v>0.37177633999999998</v>
          </cell>
          <cell r="P42">
            <v>0.37177633999999998</v>
          </cell>
        </row>
        <row r="43">
          <cell r="D43">
            <v>1472.3000000000002</v>
          </cell>
          <cell r="F43">
            <v>1472.3000000000002</v>
          </cell>
          <cell r="H43">
            <v>17155.642</v>
          </cell>
          <cell r="L43">
            <v>1472.3000000000002</v>
          </cell>
          <cell r="M43">
            <v>17155.642</v>
          </cell>
          <cell r="N43">
            <v>215.1</v>
          </cell>
          <cell r="O43">
            <v>0.40205201399999985</v>
          </cell>
          <cell r="P43">
            <v>0.40205201399999985</v>
          </cell>
        </row>
        <row r="44">
          <cell r="D44">
            <v>0</v>
          </cell>
          <cell r="F44">
            <v>0</v>
          </cell>
          <cell r="L44">
            <v>0</v>
          </cell>
          <cell r="N44">
            <v>223.1</v>
          </cell>
          <cell r="O44">
            <v>0.51739120999999999</v>
          </cell>
          <cell r="P44">
            <v>0.51739120999999999</v>
          </cell>
        </row>
        <row r="45">
          <cell r="D45">
            <v>531.1</v>
          </cell>
          <cell r="E45">
            <v>32.899000000000001</v>
          </cell>
          <cell r="F45">
            <v>531.1</v>
          </cell>
          <cell r="G45">
            <v>5.6</v>
          </cell>
          <cell r="I45">
            <v>50.910000000000004</v>
          </cell>
          <cell r="J45">
            <v>32.743499999999997</v>
          </cell>
          <cell r="K45">
            <v>12.566800000000001</v>
          </cell>
          <cell r="L45">
            <v>531.1</v>
          </cell>
          <cell r="N45">
            <v>50.910299999999999</v>
          </cell>
          <cell r="O45">
            <v>1.431178E-2</v>
          </cell>
          <cell r="P45">
            <v>1.431178E-2</v>
          </cell>
        </row>
        <row r="46">
          <cell r="C46">
            <v>0</v>
          </cell>
          <cell r="D46">
            <v>531.1</v>
          </cell>
          <cell r="E46">
            <v>0</v>
          </cell>
          <cell r="F46">
            <v>80</v>
          </cell>
          <cell r="L46">
            <v>80</v>
          </cell>
          <cell r="N46">
            <v>206</v>
          </cell>
          <cell r="O46">
            <v>0.13799939999999997</v>
          </cell>
          <cell r="P46">
            <v>0.13799939999999997</v>
          </cell>
        </row>
        <row r="47">
          <cell r="C47">
            <v>0</v>
          </cell>
          <cell r="D47">
            <v>80</v>
          </cell>
          <cell r="E47">
            <v>0</v>
          </cell>
          <cell r="F47">
            <v>80</v>
          </cell>
          <cell r="I47">
            <v>0</v>
          </cell>
          <cell r="L47">
            <v>80</v>
          </cell>
          <cell r="N47">
            <v>0</v>
          </cell>
          <cell r="O47">
            <v>0</v>
          </cell>
          <cell r="P47">
            <v>0</v>
          </cell>
        </row>
        <row r="48">
          <cell r="O48">
            <v>0</v>
          </cell>
          <cell r="P48">
            <v>0</v>
          </cell>
        </row>
        <row r="49">
          <cell r="C49">
            <v>0</v>
          </cell>
          <cell r="D49">
            <v>60215.812205046437</v>
          </cell>
          <cell r="E49">
            <v>0</v>
          </cell>
          <cell r="F49">
            <v>60215.812205046437</v>
          </cell>
          <cell r="G49">
            <v>455.91022518000005</v>
          </cell>
          <cell r="H49">
            <v>141.87715933999999</v>
          </cell>
          <cell r="I49">
            <v>0</v>
          </cell>
          <cell r="J49">
            <v>0</v>
          </cell>
          <cell r="K49">
            <v>0</v>
          </cell>
          <cell r="L49">
            <v>60215.812205046437</v>
          </cell>
          <cell r="M49">
            <v>0</v>
          </cell>
          <cell r="N49">
            <v>0</v>
          </cell>
          <cell r="O49">
            <v>0</v>
          </cell>
          <cell r="P49">
            <v>0</v>
          </cell>
        </row>
        <row r="50">
          <cell r="C50">
            <v>0</v>
          </cell>
          <cell r="D50">
            <v>1319.2</v>
          </cell>
          <cell r="E50">
            <v>0</v>
          </cell>
          <cell r="F50">
            <v>1319.2</v>
          </cell>
          <cell r="I50">
            <v>0</v>
          </cell>
          <cell r="J50">
            <v>0</v>
          </cell>
          <cell r="K50">
            <v>0</v>
          </cell>
          <cell r="L50">
            <v>1319.2</v>
          </cell>
          <cell r="M50">
            <v>0</v>
          </cell>
          <cell r="N50">
            <v>0</v>
          </cell>
          <cell r="O50">
            <v>0</v>
          </cell>
          <cell r="P50">
            <v>0</v>
          </cell>
        </row>
        <row r="51">
          <cell r="C51">
            <v>0</v>
          </cell>
          <cell r="D51">
            <v>0</v>
          </cell>
          <cell r="E51">
            <v>0</v>
          </cell>
          <cell r="F51">
            <v>0</v>
          </cell>
          <cell r="N51">
            <v>223.1</v>
          </cell>
          <cell r="O51">
            <v>0.27108881000000001</v>
          </cell>
          <cell r="P51">
            <v>0.27108881000000001</v>
          </cell>
        </row>
        <row r="52">
          <cell r="C52">
            <v>0</v>
          </cell>
          <cell r="D52">
            <v>0</v>
          </cell>
          <cell r="E52">
            <v>0</v>
          </cell>
          <cell r="F52">
            <v>0</v>
          </cell>
          <cell r="N52">
            <v>219.3</v>
          </cell>
          <cell r="O52">
            <v>1.38518652</v>
          </cell>
          <cell r="P52">
            <v>1.38518652</v>
          </cell>
        </row>
        <row r="53">
          <cell r="C53">
            <v>0</v>
          </cell>
          <cell r="D53">
            <v>60215.812205046437</v>
          </cell>
          <cell r="E53">
            <v>0</v>
          </cell>
          <cell r="F53">
            <v>60215.812205046437</v>
          </cell>
          <cell r="I53">
            <v>0</v>
          </cell>
          <cell r="J53">
            <v>0</v>
          </cell>
          <cell r="K53">
            <v>0</v>
          </cell>
          <cell r="L53">
            <v>60215.812205046437</v>
          </cell>
          <cell r="M53">
            <v>0</v>
          </cell>
          <cell r="N53">
            <v>0</v>
          </cell>
          <cell r="O53">
            <v>0</v>
          </cell>
          <cell r="P53">
            <v>0</v>
          </cell>
        </row>
        <row r="54">
          <cell r="N54">
            <v>219.7</v>
          </cell>
          <cell r="O54">
            <v>0.14568526699999998</v>
          </cell>
          <cell r="P54">
            <v>0.14568526699999998</v>
          </cell>
        </row>
        <row r="55">
          <cell r="C55">
            <v>0</v>
          </cell>
          <cell r="D55">
            <v>0</v>
          </cell>
        </row>
        <row r="56">
          <cell r="C56">
            <v>0</v>
          </cell>
          <cell r="D56">
            <v>0</v>
          </cell>
        </row>
        <row r="57">
          <cell r="C57">
            <v>0</v>
          </cell>
          <cell r="D57">
            <v>0</v>
          </cell>
          <cell r="E57">
            <v>0</v>
          </cell>
          <cell r="F57">
            <v>0</v>
          </cell>
        </row>
        <row r="58">
          <cell r="C58">
            <v>0</v>
          </cell>
          <cell r="D58">
            <v>0</v>
          </cell>
          <cell r="I58">
            <v>0</v>
          </cell>
          <cell r="J58">
            <v>0</v>
          </cell>
        </row>
        <row r="59">
          <cell r="C59">
            <v>0</v>
          </cell>
          <cell r="D59">
            <v>60215.812205046437</v>
          </cell>
        </row>
        <row r="60">
          <cell r="C60">
            <v>0</v>
          </cell>
          <cell r="D60">
            <v>60215.812205046437</v>
          </cell>
          <cell r="K60">
            <v>0</v>
          </cell>
          <cell r="L60">
            <v>60215.812205046437</v>
          </cell>
        </row>
        <row r="61">
          <cell r="C61">
            <v>0</v>
          </cell>
          <cell r="D61">
            <v>0</v>
          </cell>
          <cell r="M61">
            <v>0</v>
          </cell>
          <cell r="N61">
            <v>0</v>
          </cell>
        </row>
        <row r="62">
          <cell r="C62">
            <v>0</v>
          </cell>
          <cell r="D62">
            <v>0</v>
          </cell>
          <cell r="O62">
            <v>0</v>
          </cell>
          <cell r="P62">
            <v>0</v>
          </cell>
        </row>
      </sheetData>
      <sheetData sheetId="46" refreshError="1">
        <row r="7">
          <cell r="E7">
            <v>185</v>
          </cell>
          <cell r="F7">
            <v>800</v>
          </cell>
          <cell r="G7">
            <v>0</v>
          </cell>
          <cell r="H7">
            <v>0</v>
          </cell>
          <cell r="I7">
            <v>185</v>
          </cell>
        </row>
        <row r="8">
          <cell r="D8">
            <v>9966.375</v>
          </cell>
          <cell r="E8">
            <v>185</v>
          </cell>
          <cell r="F8">
            <v>4085.5690000000004</v>
          </cell>
          <cell r="G8">
            <v>1133.9949999999999</v>
          </cell>
          <cell r="H8">
            <v>10347.99</v>
          </cell>
          <cell r="I8">
            <v>185</v>
          </cell>
          <cell r="J8">
            <v>1254.24</v>
          </cell>
          <cell r="K8">
            <v>4055.3070000000002</v>
          </cell>
          <cell r="L8">
            <v>1146.2550000000001</v>
          </cell>
        </row>
        <row r="9">
          <cell r="D9">
            <v>0</v>
          </cell>
          <cell r="E9">
            <v>876.64400000000001</v>
          </cell>
          <cell r="F9">
            <v>3889.5690000000004</v>
          </cell>
          <cell r="G9">
            <v>1133.9949999999999</v>
          </cell>
          <cell r="H9">
            <v>0</v>
          </cell>
          <cell r="I9">
            <v>0</v>
          </cell>
          <cell r="J9">
            <v>1149.24</v>
          </cell>
          <cell r="K9">
            <v>3897.7070000000003</v>
          </cell>
          <cell r="L9">
            <v>1146.2550000000001</v>
          </cell>
        </row>
        <row r="10">
          <cell r="E10">
            <v>1794</v>
          </cell>
          <cell r="F10">
            <v>300</v>
          </cell>
          <cell r="G10">
            <v>0</v>
          </cell>
          <cell r="H10">
            <v>0</v>
          </cell>
          <cell r="I10">
            <v>1794</v>
          </cell>
        </row>
        <row r="11">
          <cell r="E11">
            <v>876.64400000000001</v>
          </cell>
          <cell r="F11">
            <v>3506.55</v>
          </cell>
          <cell r="G11">
            <v>0</v>
          </cell>
          <cell r="H11">
            <v>0</v>
          </cell>
          <cell r="J11">
            <v>1149.24</v>
          </cell>
          <cell r="K11">
            <v>3279.78</v>
          </cell>
        </row>
        <row r="12">
          <cell r="E12">
            <v>1655</v>
          </cell>
          <cell r="F12">
            <v>383.01900000000001</v>
          </cell>
          <cell r="G12">
            <v>0</v>
          </cell>
          <cell r="H12">
            <v>0</v>
          </cell>
          <cell r="I12">
            <v>1794</v>
          </cell>
          <cell r="K12">
            <v>617.92700000000002</v>
          </cell>
        </row>
        <row r="13">
          <cell r="E13">
            <v>1794</v>
          </cell>
          <cell r="F13">
            <v>290</v>
          </cell>
          <cell r="G13">
            <v>1133.9949999999999</v>
          </cell>
          <cell r="H13">
            <v>0</v>
          </cell>
          <cell r="L13">
            <v>1146.2550000000001</v>
          </cell>
        </row>
        <row r="14">
          <cell r="D14">
            <v>4827.9850000000006</v>
          </cell>
          <cell r="E14">
            <v>1.67</v>
          </cell>
          <cell r="F14">
            <v>0</v>
          </cell>
          <cell r="G14">
            <v>0</v>
          </cell>
          <cell r="H14">
            <v>4518.1099999999997</v>
          </cell>
          <cell r="I14">
            <v>1.67</v>
          </cell>
          <cell r="J14">
            <v>0</v>
          </cell>
          <cell r="K14">
            <v>0</v>
          </cell>
          <cell r="L14">
            <v>0</v>
          </cell>
        </row>
        <row r="15">
          <cell r="D15">
            <v>5138.3900000000003</v>
          </cell>
          <cell r="E15">
            <v>2995.98</v>
          </cell>
          <cell r="F15">
            <v>0</v>
          </cell>
          <cell r="G15">
            <v>0</v>
          </cell>
          <cell r="H15">
            <v>0</v>
          </cell>
          <cell r="I15">
            <v>2995.98</v>
          </cell>
          <cell r="J15">
            <v>0</v>
          </cell>
          <cell r="K15">
            <v>0</v>
          </cell>
          <cell r="L15">
            <v>0</v>
          </cell>
          <cell r="M15">
            <v>0</v>
          </cell>
        </row>
        <row r="16">
          <cell r="D16">
            <v>0</v>
          </cell>
          <cell r="E16">
            <v>0</v>
          </cell>
          <cell r="F16">
            <v>0</v>
          </cell>
          <cell r="G16">
            <v>0</v>
          </cell>
          <cell r="H16">
            <v>0</v>
          </cell>
          <cell r="I16">
            <v>0</v>
          </cell>
          <cell r="J16">
            <v>0</v>
          </cell>
          <cell r="K16">
            <v>0</v>
          </cell>
          <cell r="L16">
            <v>0</v>
          </cell>
        </row>
        <row r="17">
          <cell r="D17">
            <v>598.75050643999998</v>
          </cell>
          <cell r="E17">
            <v>5.9</v>
          </cell>
          <cell r="F17">
            <v>455.91022518000005</v>
          </cell>
          <cell r="G17">
            <v>141.87715933999999</v>
          </cell>
          <cell r="H17">
            <v>1223.3460612219999</v>
          </cell>
          <cell r="I17">
            <v>5.9</v>
          </cell>
          <cell r="J17">
            <v>94.292605759999987</v>
          </cell>
          <cell r="K17">
            <v>386.76133768</v>
          </cell>
          <cell r="L17">
            <v>143.26676634200001</v>
          </cell>
        </row>
        <row r="18">
          <cell r="D18">
            <v>6.0077059757434377</v>
          </cell>
          <cell r="E18">
            <v>176.76282000000003</v>
          </cell>
          <cell r="F18">
            <v>0</v>
          </cell>
          <cell r="G18">
            <v>0</v>
          </cell>
          <cell r="H18">
            <v>0</v>
          </cell>
          <cell r="I18">
            <v>176.76282000000003</v>
          </cell>
          <cell r="J18">
            <v>0</v>
          </cell>
          <cell r="K18">
            <v>0</v>
          </cell>
          <cell r="L18">
            <v>0</v>
          </cell>
          <cell r="M18">
            <v>0</v>
          </cell>
        </row>
        <row r="19">
          <cell r="D19">
            <v>0</v>
          </cell>
          <cell r="E19">
            <v>19.456631250000001</v>
          </cell>
          <cell r="F19">
            <v>40.373339999999999</v>
          </cell>
          <cell r="G19">
            <v>1.37102875</v>
          </cell>
          <cell r="H19">
            <v>50.737598820020011</v>
          </cell>
          <cell r="I19">
            <v>0</v>
          </cell>
          <cell r="J19">
            <v>9.2418750000000003</v>
          </cell>
          <cell r="K19">
            <v>40.106883150020003</v>
          </cell>
          <cell r="L19">
            <v>1.38884067000001</v>
          </cell>
        </row>
        <row r="20">
          <cell r="D20">
            <v>9367.6244935600007</v>
          </cell>
          <cell r="E20">
            <v>40</v>
          </cell>
          <cell r="F20">
            <v>3589.2854348200003</v>
          </cell>
          <cell r="G20">
            <v>990.74681190999991</v>
          </cell>
          <cell r="H20">
            <v>45.54</v>
          </cell>
          <cell r="I20">
            <v>40</v>
          </cell>
          <cell r="J20">
            <v>1150.7055192400001</v>
          </cell>
          <cell r="K20">
            <v>3628.4387791699801</v>
          </cell>
          <cell r="L20">
            <v>1001.5993929880001</v>
          </cell>
        </row>
        <row r="21">
          <cell r="D21">
            <v>4561.9240719999998</v>
          </cell>
          <cell r="E21">
            <v>1269.0971279999999</v>
          </cell>
          <cell r="F21">
            <v>0</v>
          </cell>
          <cell r="G21">
            <v>0</v>
          </cell>
          <cell r="H21">
            <v>0</v>
          </cell>
          <cell r="I21">
            <v>1269.0971279999999</v>
          </cell>
          <cell r="J21">
            <v>0</v>
          </cell>
          <cell r="K21">
            <v>0</v>
          </cell>
          <cell r="L21">
            <v>0</v>
          </cell>
          <cell r="M21">
            <v>0</v>
          </cell>
        </row>
        <row r="22">
          <cell r="F22">
            <v>130</v>
          </cell>
          <cell r="G22">
            <v>4619.63</v>
          </cell>
          <cell r="H22">
            <v>6005.5190000000002</v>
          </cell>
        </row>
        <row r="23">
          <cell r="D23">
            <v>852.1</v>
          </cell>
          <cell r="E23">
            <v>40</v>
          </cell>
          <cell r="F23">
            <v>190</v>
          </cell>
          <cell r="G23">
            <v>347.58</v>
          </cell>
          <cell r="H23">
            <v>861.5</v>
          </cell>
          <cell r="I23">
            <v>40</v>
          </cell>
        </row>
        <row r="24">
          <cell r="D24">
            <v>422.15</v>
          </cell>
          <cell r="E24">
            <v>1198.3920000000001</v>
          </cell>
          <cell r="F24">
            <v>0</v>
          </cell>
          <cell r="G24">
            <v>0</v>
          </cell>
          <cell r="H24">
            <v>0</v>
          </cell>
          <cell r="I24">
            <v>1198.3920000000001</v>
          </cell>
          <cell r="J24">
            <v>0</v>
          </cell>
          <cell r="K24">
            <v>0</v>
          </cell>
          <cell r="L24">
            <v>0</v>
          </cell>
          <cell r="M24">
            <v>0</v>
          </cell>
        </row>
        <row r="25">
          <cell r="D25">
            <v>0</v>
          </cell>
          <cell r="F25">
            <v>3000</v>
          </cell>
          <cell r="G25">
            <v>0</v>
          </cell>
          <cell r="H25">
            <v>0</v>
          </cell>
          <cell r="I25">
            <v>0</v>
          </cell>
        </row>
        <row r="26">
          <cell r="E26">
            <v>12.5</v>
          </cell>
          <cell r="F26">
            <v>2300</v>
          </cell>
          <cell r="G26">
            <v>0</v>
          </cell>
          <cell r="H26">
            <v>0</v>
          </cell>
          <cell r="I26">
            <v>12.5</v>
          </cell>
        </row>
        <row r="27">
          <cell r="E27">
            <v>374.4975</v>
          </cell>
          <cell r="F27">
            <v>0</v>
          </cell>
          <cell r="G27">
            <v>0</v>
          </cell>
          <cell r="H27">
            <v>0</v>
          </cell>
          <cell r="I27">
            <v>374.4975</v>
          </cell>
          <cell r="J27">
            <v>0</v>
          </cell>
          <cell r="K27">
            <v>0</v>
          </cell>
          <cell r="L27">
            <v>0</v>
          </cell>
          <cell r="M27">
            <v>0</v>
          </cell>
        </row>
        <row r="28">
          <cell r="F28">
            <v>170</v>
          </cell>
          <cell r="G28">
            <v>270.7</v>
          </cell>
          <cell r="H28">
            <v>460.19</v>
          </cell>
        </row>
        <row r="29">
          <cell r="E29">
            <v>7.9</v>
          </cell>
          <cell r="F29">
            <v>140</v>
          </cell>
          <cell r="G29">
            <v>28.7</v>
          </cell>
          <cell r="H29">
            <v>40.18</v>
          </cell>
          <cell r="I29">
            <v>7.9</v>
          </cell>
        </row>
        <row r="30">
          <cell r="E30">
            <v>236.68242000000001</v>
          </cell>
          <cell r="F30">
            <v>120</v>
          </cell>
          <cell r="G30">
            <v>4053.52</v>
          </cell>
          <cell r="H30">
            <v>4864.2240000000002</v>
          </cell>
          <cell r="I30">
            <v>236.68242000000001</v>
          </cell>
        </row>
        <row r="31">
          <cell r="F31">
            <v>180</v>
          </cell>
          <cell r="G31">
            <v>63.4</v>
          </cell>
          <cell r="H31">
            <v>114.12</v>
          </cell>
        </row>
        <row r="32">
          <cell r="E32">
            <v>15</v>
          </cell>
          <cell r="F32">
            <v>150</v>
          </cell>
          <cell r="G32">
            <v>293.60000000000002</v>
          </cell>
          <cell r="H32">
            <v>440.4</v>
          </cell>
          <cell r="I32">
            <v>15</v>
          </cell>
        </row>
        <row r="33">
          <cell r="E33">
            <v>902.20941720000008</v>
          </cell>
          <cell r="F33">
            <v>0</v>
          </cell>
          <cell r="G33">
            <v>0</v>
          </cell>
          <cell r="H33">
            <v>0</v>
          </cell>
          <cell r="I33">
            <v>902.20941720000008</v>
          </cell>
          <cell r="J33">
            <v>0</v>
          </cell>
          <cell r="K33">
            <v>0</v>
          </cell>
          <cell r="L33">
            <v>0</v>
          </cell>
          <cell r="M33">
            <v>0</v>
          </cell>
        </row>
        <row r="34">
          <cell r="E34">
            <v>7153.6212851999999</v>
          </cell>
          <cell r="F34">
            <v>0</v>
          </cell>
          <cell r="G34">
            <v>0</v>
          </cell>
          <cell r="H34">
            <v>0</v>
          </cell>
          <cell r="I34">
            <v>7153.6212851999999</v>
          </cell>
          <cell r="J34">
            <v>0</v>
          </cell>
          <cell r="K34">
            <v>0</v>
          </cell>
          <cell r="L34">
            <v>0</v>
          </cell>
          <cell r="M34">
            <v>0</v>
          </cell>
        </row>
        <row r="35">
          <cell r="F35">
            <v>110</v>
          </cell>
          <cell r="G35">
            <v>20279.781999999999</v>
          </cell>
          <cell r="H35">
            <v>22307.760200000001</v>
          </cell>
        </row>
        <row r="36">
          <cell r="E36">
            <v>0</v>
          </cell>
          <cell r="F36">
            <v>470</v>
          </cell>
          <cell r="G36">
            <v>44</v>
          </cell>
          <cell r="H36">
            <v>206.8</v>
          </cell>
        </row>
        <row r="37">
          <cell r="D37">
            <v>0</v>
          </cell>
          <cell r="E37">
            <v>0</v>
          </cell>
          <cell r="F37">
            <v>350</v>
          </cell>
          <cell r="G37">
            <v>69.17</v>
          </cell>
          <cell r="H37">
            <v>242.095</v>
          </cell>
        </row>
        <row r="38">
          <cell r="D38">
            <v>0</v>
          </cell>
          <cell r="E38">
            <v>15881.039253143997</v>
          </cell>
          <cell r="F38">
            <v>0</v>
          </cell>
          <cell r="G38">
            <v>0</v>
          </cell>
          <cell r="H38">
            <v>0</v>
          </cell>
          <cell r="I38">
            <v>15881.039253143997</v>
          </cell>
          <cell r="J38">
            <v>0</v>
          </cell>
          <cell r="K38">
            <v>0</v>
          </cell>
          <cell r="L38">
            <v>0</v>
          </cell>
          <cell r="M38">
            <v>0</v>
          </cell>
        </row>
        <row r="39">
          <cell r="H39">
            <v>28185.625200000002</v>
          </cell>
        </row>
        <row r="40">
          <cell r="D40">
            <v>0</v>
          </cell>
          <cell r="E40">
            <v>0</v>
          </cell>
          <cell r="F40">
            <v>0</v>
          </cell>
          <cell r="G40">
            <v>0</v>
          </cell>
          <cell r="H40">
            <v>0</v>
          </cell>
          <cell r="I40">
            <v>0</v>
          </cell>
          <cell r="J40">
            <v>0</v>
          </cell>
          <cell r="K40">
            <v>0</v>
          </cell>
          <cell r="L40">
            <v>0</v>
          </cell>
          <cell r="M40">
            <v>0</v>
          </cell>
        </row>
        <row r="41">
          <cell r="D41" t="e">
            <v>#DIV/0!</v>
          </cell>
          <cell r="E41">
            <v>0</v>
          </cell>
          <cell r="F41">
            <v>220</v>
          </cell>
          <cell r="G41">
            <v>6880.5780000000004</v>
          </cell>
          <cell r="H41">
            <v>15137.271600000002</v>
          </cell>
        </row>
        <row r="42">
          <cell r="D42">
            <v>0</v>
          </cell>
          <cell r="E42">
            <v>0</v>
          </cell>
          <cell r="F42">
            <v>150</v>
          </cell>
          <cell r="G42">
            <v>7459.5619999999999</v>
          </cell>
          <cell r="H42">
            <v>11189.343000000001</v>
          </cell>
        </row>
        <row r="43">
          <cell r="D43">
            <v>0</v>
          </cell>
          <cell r="E43">
            <v>0</v>
          </cell>
          <cell r="F43">
            <v>270</v>
          </cell>
          <cell r="G43">
            <v>692.50199999999995</v>
          </cell>
          <cell r="H43">
            <v>1869.7553999999998</v>
          </cell>
        </row>
        <row r="44">
          <cell r="D44">
            <v>0</v>
          </cell>
          <cell r="E44">
            <v>0</v>
          </cell>
          <cell r="F44">
            <v>0</v>
          </cell>
          <cell r="G44">
            <v>0</v>
          </cell>
          <cell r="H44">
            <v>0</v>
          </cell>
          <cell r="I44">
            <v>0</v>
          </cell>
          <cell r="J44">
            <v>0</v>
          </cell>
          <cell r="K44">
            <v>0</v>
          </cell>
          <cell r="L44">
            <v>0</v>
          </cell>
          <cell r="M44">
            <v>0</v>
          </cell>
        </row>
        <row r="46">
          <cell r="D46">
            <v>0</v>
          </cell>
          <cell r="E46">
            <v>185</v>
          </cell>
          <cell r="F46">
            <v>0</v>
          </cell>
          <cell r="G46">
            <v>0</v>
          </cell>
          <cell r="H46">
            <v>0</v>
          </cell>
          <cell r="I46">
            <v>185</v>
          </cell>
          <cell r="J46">
            <v>0</v>
          </cell>
          <cell r="K46">
            <v>0</v>
          </cell>
          <cell r="L46">
            <v>0</v>
          </cell>
          <cell r="M46">
            <v>0</v>
          </cell>
        </row>
        <row r="48">
          <cell r="D48">
            <v>0</v>
          </cell>
          <cell r="E48">
            <v>0</v>
          </cell>
          <cell r="F48">
            <v>0</v>
          </cell>
          <cell r="G48">
            <v>0</v>
          </cell>
          <cell r="H48">
            <v>0</v>
          </cell>
          <cell r="I48">
            <v>0</v>
          </cell>
          <cell r="J48">
            <v>0</v>
          </cell>
          <cell r="K48">
            <v>0</v>
          </cell>
          <cell r="L48">
            <v>0</v>
          </cell>
          <cell r="M48">
            <v>0</v>
          </cell>
        </row>
        <row r="49">
          <cell r="D49">
            <v>0</v>
          </cell>
          <cell r="E49">
            <v>15881.039253143997</v>
          </cell>
          <cell r="F49">
            <v>0</v>
          </cell>
          <cell r="G49">
            <v>0</v>
          </cell>
          <cell r="H49">
            <v>0</v>
          </cell>
          <cell r="I49">
            <v>15881.039253143997</v>
          </cell>
          <cell r="J49">
            <v>0</v>
          </cell>
          <cell r="K49">
            <v>0</v>
          </cell>
          <cell r="L49">
            <v>0</v>
          </cell>
          <cell r="M49">
            <v>0</v>
          </cell>
        </row>
        <row r="50">
          <cell r="D50" t="e">
            <v>#DIV/0!</v>
          </cell>
          <cell r="E50">
            <v>7153.621285199999</v>
          </cell>
          <cell r="F50" t="e">
            <v>#DIV/0!</v>
          </cell>
          <cell r="G50" t="e">
            <v>#DIV/0!</v>
          </cell>
          <cell r="H50" t="e">
            <v>#DIV/0!</v>
          </cell>
          <cell r="I50">
            <v>7153.621285199999</v>
          </cell>
          <cell r="J50" t="e">
            <v>#DIV/0!</v>
          </cell>
          <cell r="K50" t="e">
            <v>#DIV/0!</v>
          </cell>
          <cell r="L50" t="e">
            <v>#DIV/0!</v>
          </cell>
          <cell r="M50" t="e">
            <v>#DIV/0!</v>
          </cell>
        </row>
      </sheetData>
      <sheetData sheetId="47" refreshError="1">
        <row r="7">
          <cell r="C7">
            <v>0</v>
          </cell>
          <cell r="D7">
            <v>0</v>
          </cell>
          <cell r="F7">
            <v>1000</v>
          </cell>
          <cell r="G7">
            <v>0</v>
          </cell>
          <cell r="H7">
            <v>0</v>
          </cell>
        </row>
        <row r="8">
          <cell r="C8">
            <v>0</v>
          </cell>
          <cell r="D8">
            <v>0</v>
          </cell>
          <cell r="E8">
            <v>157.86500000000001</v>
          </cell>
          <cell r="F8">
            <v>644.47400000000005</v>
          </cell>
          <cell r="G8">
            <v>187.834</v>
          </cell>
          <cell r="H8">
            <v>1508.8899999999999</v>
          </cell>
          <cell r="I8">
            <v>1468.8899999999999</v>
          </cell>
          <cell r="J8">
            <v>161.577</v>
          </cell>
          <cell r="K8">
            <v>641.02300000000002</v>
          </cell>
          <cell r="L8">
            <v>189.71799999999999</v>
          </cell>
        </row>
        <row r="9">
          <cell r="C9">
            <v>0</v>
          </cell>
          <cell r="D9">
            <v>0</v>
          </cell>
          <cell r="E9">
            <v>137.86500000000001</v>
          </cell>
          <cell r="F9">
            <v>614.47400000000005</v>
          </cell>
          <cell r="G9">
            <v>187.834</v>
          </cell>
          <cell r="H9">
            <v>0</v>
          </cell>
          <cell r="I9">
            <v>0</v>
          </cell>
          <cell r="J9">
            <v>145.577</v>
          </cell>
          <cell r="K9">
            <v>617.02300000000002</v>
          </cell>
          <cell r="L9">
            <v>189.71799999999999</v>
          </cell>
        </row>
        <row r="10">
          <cell r="C10">
            <v>0</v>
          </cell>
          <cell r="D10">
            <v>0</v>
          </cell>
          <cell r="F10">
            <v>250</v>
          </cell>
          <cell r="G10">
            <v>0</v>
          </cell>
          <cell r="H10">
            <v>0</v>
          </cell>
        </row>
        <row r="11">
          <cell r="C11" t="e">
            <v>#DIV/0!</v>
          </cell>
          <cell r="D11" t="e">
            <v>#DIV/0!</v>
          </cell>
          <cell r="E11">
            <v>137.86500000000001</v>
          </cell>
          <cell r="F11">
            <v>551.5</v>
          </cell>
          <cell r="G11">
            <v>14</v>
          </cell>
          <cell r="H11">
            <v>2940</v>
          </cell>
          <cell r="J11">
            <v>145.577</v>
          </cell>
          <cell r="K11">
            <v>551.5</v>
          </cell>
        </row>
        <row r="12">
          <cell r="C12">
            <v>0</v>
          </cell>
          <cell r="D12">
            <v>0</v>
          </cell>
          <cell r="F12">
            <v>62.973999999999997</v>
          </cell>
          <cell r="G12">
            <v>269</v>
          </cell>
          <cell r="H12">
            <v>28245</v>
          </cell>
          <cell r="K12">
            <v>65.522999999999996</v>
          </cell>
        </row>
      </sheetData>
      <sheetData sheetId="48">
        <row r="7">
          <cell r="F7">
            <v>1000</v>
          </cell>
        </row>
      </sheetData>
      <sheetData sheetId="49" refreshError="1">
        <row r="7">
          <cell r="C7" t="e">
            <v>#NAME?</v>
          </cell>
          <cell r="D7" t="e">
            <v>#NAME?</v>
          </cell>
        </row>
        <row r="8">
          <cell r="C8">
            <v>32236</v>
          </cell>
          <cell r="D8">
            <v>35748</v>
          </cell>
        </row>
        <row r="9">
          <cell r="C9">
            <v>177680.99</v>
          </cell>
          <cell r="D9">
            <v>205689.125</v>
          </cell>
        </row>
        <row r="10">
          <cell r="C10">
            <v>0</v>
          </cell>
          <cell r="D10">
            <v>0</v>
          </cell>
        </row>
        <row r="11">
          <cell r="C11">
            <v>63787.475409999999</v>
          </cell>
          <cell r="D11">
            <v>54301.929000000004</v>
          </cell>
        </row>
        <row r="12">
          <cell r="C12">
            <v>999394.4</v>
          </cell>
          <cell r="D12">
            <v>1011809</v>
          </cell>
        </row>
        <row r="14">
          <cell r="C14">
            <v>491336</v>
          </cell>
          <cell r="D14">
            <v>490670</v>
          </cell>
        </row>
        <row r="15">
          <cell r="C15">
            <v>261704.4</v>
          </cell>
          <cell r="D15">
            <v>283722</v>
          </cell>
        </row>
        <row r="16">
          <cell r="C16">
            <v>246354</v>
          </cell>
          <cell r="D16">
            <v>237417</v>
          </cell>
        </row>
        <row r="17">
          <cell r="C17">
            <v>3157.9</v>
          </cell>
          <cell r="D17">
            <v>4785</v>
          </cell>
        </row>
        <row r="18">
          <cell r="C18">
            <v>178336</v>
          </cell>
          <cell r="D18">
            <v>196392.3</v>
          </cell>
        </row>
        <row r="19">
          <cell r="C19">
            <v>1386799.9159166298</v>
          </cell>
          <cell r="D19">
            <v>1375578.7592441002</v>
          </cell>
        </row>
        <row r="21">
          <cell r="C21">
            <v>0</v>
          </cell>
          <cell r="D21">
            <v>0</v>
          </cell>
        </row>
        <row r="22">
          <cell r="C22">
            <v>19808.7</v>
          </cell>
          <cell r="D22">
            <v>21789</v>
          </cell>
        </row>
        <row r="23">
          <cell r="C23">
            <v>4212</v>
          </cell>
          <cell r="D23">
            <v>3703.8559999999998</v>
          </cell>
        </row>
        <row r="24">
          <cell r="C24">
            <v>785742.21591662988</v>
          </cell>
          <cell r="D24">
            <v>806722.90324410016</v>
          </cell>
        </row>
        <row r="25">
          <cell r="C25">
            <v>21700</v>
          </cell>
          <cell r="D25">
            <v>26625</v>
          </cell>
        </row>
        <row r="26">
          <cell r="C26">
            <v>33481</v>
          </cell>
          <cell r="D26">
            <v>36049</v>
          </cell>
        </row>
        <row r="28">
          <cell r="B28" t="str">
            <v>Налог на землю</v>
          </cell>
          <cell r="C28" t="e">
            <v>#NAME?</v>
          </cell>
          <cell r="D28" t="e">
            <v>#NAME?</v>
          </cell>
        </row>
        <row r="29">
          <cell r="B29" t="str">
            <v>Транспортный налог</v>
          </cell>
          <cell r="C29" t="e">
            <v>#NAME?</v>
          </cell>
          <cell r="D29" t="e">
            <v>#NAME?</v>
          </cell>
        </row>
        <row r="30">
          <cell r="B30" t="str">
            <v>БП №2</v>
          </cell>
          <cell r="C30" t="e">
            <v>#NAME?</v>
          </cell>
          <cell r="D30" t="e">
            <v>#NAME?</v>
          </cell>
        </row>
        <row r="32">
          <cell r="C32">
            <v>521856</v>
          </cell>
          <cell r="D32">
            <v>480689</v>
          </cell>
        </row>
        <row r="34">
          <cell r="B34" t="str">
            <v>Арендная плата</v>
          </cell>
          <cell r="C34" t="e">
            <v>#NAME?</v>
          </cell>
          <cell r="D34" t="e">
            <v>#NAME?</v>
          </cell>
        </row>
        <row r="35">
          <cell r="B35" t="str">
            <v>БП №7</v>
          </cell>
          <cell r="C35" t="e">
            <v>#NAME?</v>
          </cell>
          <cell r="D35" t="e">
            <v>#NAME?</v>
          </cell>
        </row>
        <row r="37">
          <cell r="C37">
            <v>268.14</v>
          </cell>
          <cell r="D37">
            <v>268.14</v>
          </cell>
        </row>
        <row r="38">
          <cell r="C38">
            <v>2642768.9056200003</v>
          </cell>
          <cell r="D38">
            <v>3154945.4595000003</v>
          </cell>
        </row>
        <row r="39">
          <cell r="C39">
            <v>999625.99992000009</v>
          </cell>
          <cell r="D39">
            <v>1183866.3459000001</v>
          </cell>
        </row>
        <row r="40">
          <cell r="C40">
            <v>1643142.9057</v>
          </cell>
          <cell r="D40">
            <v>1971079.1135999998</v>
          </cell>
        </row>
        <row r="41">
          <cell r="C41">
            <v>0</v>
          </cell>
          <cell r="D41">
            <v>15875</v>
          </cell>
        </row>
        <row r="42">
          <cell r="C42">
            <v>0</v>
          </cell>
          <cell r="D42">
            <v>118075</v>
          </cell>
        </row>
        <row r="43">
          <cell r="C43" t="e">
            <v>#NAME?</v>
          </cell>
          <cell r="D43" t="e">
            <v>#NAME?</v>
          </cell>
        </row>
        <row r="44">
          <cell r="C44">
            <v>8953.8450000000012</v>
          </cell>
          <cell r="D44">
            <v>9070.7799999999988</v>
          </cell>
        </row>
        <row r="45">
          <cell r="C45" t="e">
            <v>#NAME?</v>
          </cell>
          <cell r="D45" t="e">
            <v>#NAME?</v>
          </cell>
        </row>
        <row r="47">
          <cell r="C47" t="e">
            <v>#NAME?</v>
          </cell>
          <cell r="D47" t="e">
            <v>#NAME?</v>
          </cell>
        </row>
        <row r="49">
          <cell r="C49" t="e">
            <v>#NAME?</v>
          </cell>
          <cell r="D49" t="e">
            <v>#NAME?</v>
          </cell>
        </row>
        <row r="50">
          <cell r="C50">
            <v>2.9946911075632864E-2</v>
          </cell>
          <cell r="D50">
            <v>2.9560853642134417E-2</v>
          </cell>
        </row>
        <row r="51">
          <cell r="C51">
            <v>183.51254748099836</v>
          </cell>
          <cell r="D51">
            <v>217.29984781904093</v>
          </cell>
        </row>
        <row r="52">
          <cell r="C52" t="e">
            <v>#NAME?</v>
          </cell>
          <cell r="D52" t="e">
            <v>#NAME?</v>
          </cell>
        </row>
        <row r="54">
          <cell r="C54" t="e">
            <v>#NAME?</v>
          </cell>
          <cell r="D54" t="e">
            <v>#NAME?</v>
          </cell>
        </row>
        <row r="55">
          <cell r="C55">
            <v>1370249.827</v>
          </cell>
          <cell r="D55">
            <v>1314612.4720000001</v>
          </cell>
        </row>
        <row r="56">
          <cell r="C56">
            <v>999625.99992000009</v>
          </cell>
          <cell r="D56">
            <v>1183866.3459000001</v>
          </cell>
        </row>
        <row r="57">
          <cell r="C57">
            <v>282005.15716408589</v>
          </cell>
          <cell r="D57">
            <v>284616.53498434921</v>
          </cell>
        </row>
        <row r="58">
          <cell r="C58" t="e">
            <v>#NAME?</v>
          </cell>
          <cell r="D58" t="e">
            <v>#NAME?</v>
          </cell>
        </row>
      </sheetData>
      <sheetData sheetId="50" refreshError="1">
        <row r="4">
          <cell r="F4" t="str">
            <v>ГРЭС</v>
          </cell>
          <cell r="H4" t="str">
            <v>ТЭЦ-1</v>
          </cell>
          <cell r="J4" t="str">
            <v>ТЭЦ-2</v>
          </cell>
          <cell r="L4" t="str">
            <v>ТЭЦ-3</v>
          </cell>
          <cell r="N4" t="str">
            <v>ТЭЦ-4</v>
          </cell>
          <cell r="P4" t="str">
            <v>ТЭЦ-5</v>
          </cell>
          <cell r="R4" t="str">
            <v>ГЭС1</v>
          </cell>
          <cell r="T4" t="str">
            <v>ГЭС2</v>
          </cell>
          <cell r="V4" t="str">
            <v>ГЭС-424</v>
          </cell>
        </row>
        <row r="8">
          <cell r="C8" t="e">
            <v>#NAME?</v>
          </cell>
          <cell r="D8" t="e">
            <v>#NAME?</v>
          </cell>
          <cell r="F8" t="e">
            <v>#NAME?</v>
          </cell>
          <cell r="G8" t="e">
            <v>#NAME?</v>
          </cell>
          <cell r="H8" t="e">
            <v>#NAME?</v>
          </cell>
          <cell r="I8" t="e">
            <v>#NAME?</v>
          </cell>
          <cell r="J8" t="e">
            <v>#NAME?</v>
          </cell>
          <cell r="K8" t="e">
            <v>#NAME?</v>
          </cell>
          <cell r="L8" t="e">
            <v>#NAME?</v>
          </cell>
          <cell r="M8" t="e">
            <v>#NAME?</v>
          </cell>
          <cell r="N8" t="e">
            <v>#NAME?</v>
          </cell>
          <cell r="O8" t="e">
            <v>#NAME?</v>
          </cell>
          <cell r="P8" t="e">
            <v>#NAME?</v>
          </cell>
          <cell r="Q8" t="e">
            <v>#NAME?</v>
          </cell>
          <cell r="R8" t="e">
            <v>#NAME?</v>
          </cell>
          <cell r="S8" t="e">
            <v>#NAME?</v>
          </cell>
          <cell r="T8" t="e">
            <v>#NAME?</v>
          </cell>
          <cell r="U8" t="e">
            <v>#NAME?</v>
          </cell>
          <cell r="V8" t="e">
            <v>#NAME?</v>
          </cell>
          <cell r="W8" t="e">
            <v>#NAME?</v>
          </cell>
          <cell r="X8" t="e">
            <v>#NAME?</v>
          </cell>
          <cell r="Y8" t="e">
            <v>#NAME?</v>
          </cell>
        </row>
        <row r="9">
          <cell r="C9">
            <v>32236</v>
          </cell>
          <cell r="D9">
            <v>35748</v>
          </cell>
          <cell r="F9">
            <v>1898.99</v>
          </cell>
          <cell r="G9">
            <v>2278</v>
          </cell>
          <cell r="H9">
            <v>487.01</v>
          </cell>
          <cell r="I9">
            <v>348</v>
          </cell>
          <cell r="J9">
            <v>10002</v>
          </cell>
          <cell r="K9">
            <v>10764</v>
          </cell>
          <cell r="L9">
            <v>13613</v>
          </cell>
          <cell r="M9">
            <v>15654</v>
          </cell>
          <cell r="N9">
            <v>2945</v>
          </cell>
          <cell r="O9">
            <v>3304</v>
          </cell>
          <cell r="P9">
            <v>3290</v>
          </cell>
          <cell r="Q9">
            <v>3400</v>
          </cell>
        </row>
        <row r="10">
          <cell r="C10">
            <v>42027.99</v>
          </cell>
          <cell r="D10">
            <v>49941.125</v>
          </cell>
          <cell r="F10">
            <v>3013.22</v>
          </cell>
          <cell r="G10">
            <v>3710.4749999999995</v>
          </cell>
          <cell r="H10">
            <v>772.77</v>
          </cell>
          <cell r="I10">
            <v>903.02499999999998</v>
          </cell>
          <cell r="J10">
            <v>7786</v>
          </cell>
          <cell r="K10">
            <v>9447.4249999999993</v>
          </cell>
          <cell r="L10">
            <v>7672</v>
          </cell>
          <cell r="M10">
            <v>8905.2000000000007</v>
          </cell>
          <cell r="N10">
            <v>11910</v>
          </cell>
          <cell r="O10">
            <v>14044</v>
          </cell>
          <cell r="P10">
            <v>10110</v>
          </cell>
          <cell r="Q10">
            <v>12023</v>
          </cell>
          <cell r="R10">
            <v>764</v>
          </cell>
          <cell r="S10">
            <v>908</v>
          </cell>
        </row>
        <row r="11">
          <cell r="C11">
            <v>0</v>
          </cell>
          <cell r="D11">
            <v>0</v>
          </cell>
        </row>
        <row r="12">
          <cell r="C12">
            <v>15088.048409999999</v>
          </cell>
          <cell r="D12">
            <v>13184.457</v>
          </cell>
          <cell r="F12">
            <v>1081.7459799999999</v>
          </cell>
          <cell r="G12">
            <v>979.56539999999995</v>
          </cell>
          <cell r="H12">
            <v>277.42442999999997</v>
          </cell>
          <cell r="I12">
            <v>238.39860000000002</v>
          </cell>
          <cell r="J12">
            <v>2795.174</v>
          </cell>
          <cell r="K12">
            <v>2494.1201999999998</v>
          </cell>
          <cell r="L12">
            <v>2754.248</v>
          </cell>
          <cell r="M12">
            <v>2350.9728000000005</v>
          </cell>
          <cell r="N12">
            <v>4275.6899999999996</v>
          </cell>
          <cell r="O12">
            <v>3707.616</v>
          </cell>
          <cell r="P12">
            <v>3629.49</v>
          </cell>
          <cell r="Q12">
            <v>3174.0720000000001</v>
          </cell>
          <cell r="R12">
            <v>274.27600000000001</v>
          </cell>
          <cell r="S12">
            <v>239.71200000000002</v>
          </cell>
        </row>
        <row r="13">
          <cell r="C13">
            <v>264025</v>
          </cell>
          <cell r="D13">
            <v>279399</v>
          </cell>
          <cell r="F13">
            <v>14118.2</v>
          </cell>
          <cell r="G13">
            <v>15522</v>
          </cell>
          <cell r="H13">
            <v>3887.8</v>
          </cell>
          <cell r="I13">
            <v>4055</v>
          </cell>
          <cell r="J13">
            <v>70295</v>
          </cell>
          <cell r="K13">
            <v>62963</v>
          </cell>
          <cell r="L13">
            <v>44273</v>
          </cell>
          <cell r="M13">
            <v>46350</v>
          </cell>
          <cell r="N13">
            <v>53640</v>
          </cell>
          <cell r="O13">
            <v>71063</v>
          </cell>
          <cell r="P13">
            <v>75665</v>
          </cell>
          <cell r="Q13">
            <v>77302</v>
          </cell>
          <cell r="R13">
            <v>2146</v>
          </cell>
          <cell r="S13">
            <v>2144</v>
          </cell>
          <cell r="T13">
            <v>0</v>
          </cell>
          <cell r="U13">
            <v>0</v>
          </cell>
          <cell r="V13">
            <v>0</v>
          </cell>
          <cell r="W13">
            <v>0</v>
          </cell>
          <cell r="X13">
            <v>0</v>
          </cell>
          <cell r="Y13">
            <v>0</v>
          </cell>
        </row>
        <row r="15">
          <cell r="C15">
            <v>61477</v>
          </cell>
          <cell r="D15">
            <v>64153</v>
          </cell>
          <cell r="F15">
            <v>3481.2</v>
          </cell>
          <cell r="G15">
            <v>3824</v>
          </cell>
          <cell r="H15">
            <v>892.8</v>
          </cell>
          <cell r="I15">
            <v>930</v>
          </cell>
          <cell r="J15">
            <v>15006</v>
          </cell>
          <cell r="K15">
            <v>15846</v>
          </cell>
          <cell r="L15">
            <v>16328</v>
          </cell>
          <cell r="M15">
            <v>16650</v>
          </cell>
          <cell r="N15">
            <v>9967</v>
          </cell>
          <cell r="O15">
            <v>10951</v>
          </cell>
          <cell r="P15">
            <v>15490</v>
          </cell>
          <cell r="Q15">
            <v>15640</v>
          </cell>
          <cell r="R15">
            <v>312</v>
          </cell>
          <cell r="S15">
            <v>312</v>
          </cell>
        </row>
        <row r="16">
          <cell r="C16">
            <v>167902</v>
          </cell>
          <cell r="D16">
            <v>174795</v>
          </cell>
          <cell r="F16">
            <v>9485</v>
          </cell>
          <cell r="G16">
            <v>10276</v>
          </cell>
          <cell r="H16">
            <v>2433</v>
          </cell>
          <cell r="I16">
            <v>2501</v>
          </cell>
          <cell r="J16">
            <v>49552</v>
          </cell>
          <cell r="K16">
            <v>40505</v>
          </cell>
          <cell r="L16">
            <v>23687</v>
          </cell>
          <cell r="M16">
            <v>25016</v>
          </cell>
          <cell r="N16">
            <v>37866</v>
          </cell>
          <cell r="O16">
            <v>51687</v>
          </cell>
          <cell r="P16">
            <v>43420</v>
          </cell>
          <cell r="Q16">
            <v>43420</v>
          </cell>
          <cell r="R16">
            <v>1459</v>
          </cell>
          <cell r="S16">
            <v>1390</v>
          </cell>
        </row>
        <row r="17">
          <cell r="C17">
            <v>34646</v>
          </cell>
          <cell r="D17">
            <v>40451</v>
          </cell>
          <cell r="F17">
            <v>1152</v>
          </cell>
          <cell r="G17">
            <v>1422</v>
          </cell>
          <cell r="H17">
            <v>562</v>
          </cell>
          <cell r="I17">
            <v>624</v>
          </cell>
          <cell r="J17">
            <v>5737</v>
          </cell>
          <cell r="K17">
            <v>6612</v>
          </cell>
          <cell r="L17">
            <v>4258</v>
          </cell>
          <cell r="M17">
            <v>4684</v>
          </cell>
          <cell r="N17">
            <v>5807</v>
          </cell>
          <cell r="O17">
            <v>8425</v>
          </cell>
          <cell r="P17">
            <v>16755</v>
          </cell>
          <cell r="Q17">
            <v>18242</v>
          </cell>
          <cell r="R17">
            <v>375</v>
          </cell>
          <cell r="S17">
            <v>442</v>
          </cell>
        </row>
        <row r="18">
          <cell r="C18">
            <v>56.9</v>
          </cell>
          <cell r="D18">
            <v>149</v>
          </cell>
          <cell r="F18">
            <v>45.3</v>
          </cell>
          <cell r="G18">
            <v>120</v>
          </cell>
          <cell r="H18">
            <v>11.6</v>
          </cell>
          <cell r="I18">
            <v>29</v>
          </cell>
          <cell r="J18">
            <v>0</v>
          </cell>
          <cell r="K18">
            <v>0</v>
          </cell>
          <cell r="L18">
            <v>0</v>
          </cell>
          <cell r="M18">
            <v>0</v>
          </cell>
          <cell r="N18">
            <v>0</v>
          </cell>
          <cell r="O18">
            <v>0</v>
          </cell>
          <cell r="P18">
            <v>0</v>
          </cell>
          <cell r="Q18">
            <v>0</v>
          </cell>
          <cell r="R18">
            <v>0</v>
          </cell>
          <cell r="S18">
            <v>0</v>
          </cell>
        </row>
        <row r="19">
          <cell r="C19">
            <v>99348</v>
          </cell>
          <cell r="D19">
            <v>110337.3</v>
          </cell>
          <cell r="F19">
            <v>5773</v>
          </cell>
          <cell r="G19">
            <v>6350</v>
          </cell>
          <cell r="H19">
            <v>1480</v>
          </cell>
          <cell r="I19">
            <v>1628.5</v>
          </cell>
          <cell r="J19">
            <v>18157</v>
          </cell>
          <cell r="K19">
            <v>20770</v>
          </cell>
          <cell r="L19">
            <v>16118</v>
          </cell>
          <cell r="M19">
            <v>17729.8</v>
          </cell>
          <cell r="N19">
            <v>22353</v>
          </cell>
          <cell r="O19">
            <v>26650</v>
          </cell>
          <cell r="P19">
            <v>34707</v>
          </cell>
          <cell r="Q19">
            <v>36388</v>
          </cell>
          <cell r="R19">
            <v>760</v>
          </cell>
          <cell r="S19">
            <v>821</v>
          </cell>
        </row>
        <row r="20">
          <cell r="C20">
            <v>232618.7</v>
          </cell>
          <cell r="D20">
            <v>254517.85599999997</v>
          </cell>
          <cell r="F20">
            <v>12673.016669731565</v>
          </cell>
          <cell r="G20">
            <v>14394.779999999999</v>
          </cell>
          <cell r="H20">
            <v>4644.6833302684345</v>
          </cell>
          <cell r="I20">
            <v>4041.1239999999998</v>
          </cell>
          <cell r="J20">
            <v>47035</v>
          </cell>
          <cell r="K20">
            <v>45398</v>
          </cell>
          <cell r="L20">
            <v>26177</v>
          </cell>
          <cell r="M20">
            <v>29194.135999999999</v>
          </cell>
          <cell r="N20">
            <v>66558</v>
          </cell>
          <cell r="O20">
            <v>73209.815999999992</v>
          </cell>
          <cell r="P20">
            <v>72021</v>
          </cell>
          <cell r="Q20">
            <v>83809</v>
          </cell>
          <cell r="R20">
            <v>3510</v>
          </cell>
          <cell r="S20">
            <v>4471</v>
          </cell>
          <cell r="T20">
            <v>0</v>
          </cell>
          <cell r="U20">
            <v>0</v>
          </cell>
          <cell r="V20">
            <v>0</v>
          </cell>
          <cell r="W20">
            <v>0</v>
          </cell>
          <cell r="X20">
            <v>0</v>
          </cell>
          <cell r="Y20">
            <v>0</v>
          </cell>
        </row>
        <row r="22">
          <cell r="C22">
            <v>0</v>
          </cell>
          <cell r="D22">
            <v>0</v>
          </cell>
        </row>
        <row r="23">
          <cell r="C23">
            <v>3560.7</v>
          </cell>
          <cell r="D23">
            <v>3917</v>
          </cell>
          <cell r="F23">
            <v>201.7</v>
          </cell>
          <cell r="G23">
            <v>222</v>
          </cell>
          <cell r="H23">
            <v>52</v>
          </cell>
          <cell r="I23">
            <v>57</v>
          </cell>
          <cell r="J23">
            <v>869</v>
          </cell>
          <cell r="K23">
            <v>956</v>
          </cell>
          <cell r="L23">
            <v>946</v>
          </cell>
          <cell r="M23">
            <v>1040</v>
          </cell>
          <cell r="N23">
            <v>577</v>
          </cell>
          <cell r="O23">
            <v>635</v>
          </cell>
          <cell r="P23">
            <v>897</v>
          </cell>
          <cell r="Q23">
            <v>987</v>
          </cell>
          <cell r="R23">
            <v>18</v>
          </cell>
          <cell r="S23">
            <v>20</v>
          </cell>
        </row>
        <row r="24">
          <cell r="C24">
            <v>3583</v>
          </cell>
          <cell r="D24">
            <v>3005.8559999999998</v>
          </cell>
          <cell r="F24">
            <v>245.92900944568527</v>
          </cell>
          <cell r="G24">
            <v>192.78</v>
          </cell>
          <cell r="H24">
            <v>63.070990554314733</v>
          </cell>
          <cell r="I24">
            <v>47.123999999999995</v>
          </cell>
          <cell r="J24">
            <v>910</v>
          </cell>
          <cell r="K24">
            <v>1052</v>
          </cell>
          <cell r="L24">
            <v>481</v>
          </cell>
          <cell r="M24">
            <v>374.13599999999997</v>
          </cell>
          <cell r="N24">
            <v>547</v>
          </cell>
          <cell r="O24">
            <v>459.81599999999997</v>
          </cell>
          <cell r="P24">
            <v>1310</v>
          </cell>
          <cell r="Q24">
            <v>858</v>
          </cell>
          <cell r="R24">
            <v>26</v>
          </cell>
          <cell r="S24">
            <v>22</v>
          </cell>
        </row>
        <row r="25">
          <cell r="C25">
            <v>21700</v>
          </cell>
          <cell r="D25">
            <v>26625</v>
          </cell>
          <cell r="F25">
            <v>1227</v>
          </cell>
          <cell r="G25">
            <v>1505</v>
          </cell>
          <cell r="H25">
            <v>315</v>
          </cell>
          <cell r="I25">
            <v>386</v>
          </cell>
          <cell r="J25">
            <v>6409</v>
          </cell>
          <cell r="K25">
            <v>7864</v>
          </cell>
          <cell r="L25">
            <v>3063</v>
          </cell>
          <cell r="M25">
            <v>3758</v>
          </cell>
          <cell r="N25">
            <v>4897</v>
          </cell>
          <cell r="O25">
            <v>6008</v>
          </cell>
          <cell r="P25">
            <v>5540</v>
          </cell>
          <cell r="Q25">
            <v>6797</v>
          </cell>
          <cell r="R25">
            <v>249</v>
          </cell>
          <cell r="S25">
            <v>307</v>
          </cell>
        </row>
        <row r="26">
          <cell r="C26">
            <v>16757</v>
          </cell>
          <cell r="D26">
            <v>17911</v>
          </cell>
          <cell r="F26">
            <v>780.38766028588043</v>
          </cell>
          <cell r="G26">
            <v>868</v>
          </cell>
          <cell r="H26">
            <v>200.61233971411957</v>
          </cell>
          <cell r="I26">
            <v>212</v>
          </cell>
          <cell r="J26">
            <v>4986</v>
          </cell>
          <cell r="K26">
            <v>5501</v>
          </cell>
          <cell r="L26">
            <v>3414</v>
          </cell>
          <cell r="M26">
            <v>3755</v>
          </cell>
          <cell r="N26">
            <v>6151</v>
          </cell>
          <cell r="O26">
            <v>6802</v>
          </cell>
          <cell r="P26">
            <v>940</v>
          </cell>
          <cell r="Q26">
            <v>431</v>
          </cell>
          <cell r="R26">
            <v>285</v>
          </cell>
          <cell r="S26">
            <v>342</v>
          </cell>
          <cell r="T26">
            <v>0</v>
          </cell>
          <cell r="U26">
            <v>0</v>
          </cell>
          <cell r="V26">
            <v>0</v>
          </cell>
          <cell r="W26">
            <v>0</v>
          </cell>
          <cell r="X26">
            <v>0</v>
          </cell>
          <cell r="Y26">
            <v>0</v>
          </cell>
        </row>
        <row r="28">
          <cell r="B28" t="str">
            <v>Налог на землю</v>
          </cell>
          <cell r="C28">
            <v>16710</v>
          </cell>
          <cell r="D28">
            <v>17862</v>
          </cell>
          <cell r="E28">
            <v>226.4</v>
          </cell>
          <cell r="F28">
            <v>778</v>
          </cell>
          <cell r="G28">
            <v>866</v>
          </cell>
          <cell r="H28">
            <v>200</v>
          </cell>
          <cell r="I28">
            <v>211</v>
          </cell>
          <cell r="J28">
            <v>4985</v>
          </cell>
          <cell r="K28">
            <v>5500</v>
          </cell>
          <cell r="L28">
            <v>3413</v>
          </cell>
          <cell r="M28">
            <v>3754</v>
          </cell>
          <cell r="N28">
            <v>6146</v>
          </cell>
          <cell r="O28">
            <v>6796</v>
          </cell>
          <cell r="P28">
            <v>906</v>
          </cell>
          <cell r="Q28">
            <v>397</v>
          </cell>
          <cell r="R28">
            <v>282</v>
          </cell>
          <cell r="S28">
            <v>338</v>
          </cell>
        </row>
        <row r="29">
          <cell r="B29" t="str">
            <v>Транспортный налог</v>
          </cell>
          <cell r="C29">
            <v>47</v>
          </cell>
          <cell r="D29">
            <v>49</v>
          </cell>
          <cell r="E29">
            <v>672.6</v>
          </cell>
          <cell r="F29">
            <v>2.3876602858804392</v>
          </cell>
          <cell r="G29">
            <v>2</v>
          </cell>
          <cell r="H29">
            <v>0.61233971411956079</v>
          </cell>
          <cell r="I29">
            <v>1</v>
          </cell>
          <cell r="J29">
            <v>1</v>
          </cell>
          <cell r="K29">
            <v>1</v>
          </cell>
          <cell r="L29">
            <v>1</v>
          </cell>
          <cell r="M29">
            <v>1</v>
          </cell>
          <cell r="N29">
            <v>5</v>
          </cell>
          <cell r="O29">
            <v>6</v>
          </cell>
          <cell r="P29">
            <v>34</v>
          </cell>
          <cell r="Q29">
            <v>34</v>
          </cell>
          <cell r="R29">
            <v>3</v>
          </cell>
          <cell r="S29">
            <v>4</v>
          </cell>
        </row>
        <row r="30">
          <cell r="C30">
            <v>0</v>
          </cell>
          <cell r="D30">
            <v>0</v>
          </cell>
          <cell r="E30">
            <v>49</v>
          </cell>
        </row>
        <row r="32">
          <cell r="C32">
            <v>187018</v>
          </cell>
          <cell r="D32">
            <v>203059</v>
          </cell>
          <cell r="F32">
            <v>10218</v>
          </cell>
          <cell r="G32">
            <v>11607</v>
          </cell>
          <cell r="H32">
            <v>4014</v>
          </cell>
          <cell r="I32">
            <v>3339</v>
          </cell>
          <cell r="J32">
            <v>33861</v>
          </cell>
          <cell r="K32">
            <v>30025</v>
          </cell>
          <cell r="L32">
            <v>18273</v>
          </cell>
          <cell r="M32">
            <v>20267</v>
          </cell>
          <cell r="N32">
            <v>54386</v>
          </cell>
          <cell r="O32">
            <v>59305</v>
          </cell>
          <cell r="P32">
            <v>63334</v>
          </cell>
          <cell r="Q32">
            <v>74736</v>
          </cell>
          <cell r="R32">
            <v>2932</v>
          </cell>
          <cell r="S32">
            <v>3780</v>
          </cell>
        </row>
        <row r="34">
          <cell r="B34" t="str">
            <v>Арендная плата</v>
          </cell>
          <cell r="C34">
            <v>45</v>
          </cell>
          <cell r="D34">
            <v>57</v>
          </cell>
          <cell r="F34">
            <v>0</v>
          </cell>
          <cell r="G34">
            <v>0</v>
          </cell>
          <cell r="H34">
            <v>0</v>
          </cell>
          <cell r="I34">
            <v>0</v>
          </cell>
          <cell r="J34">
            <v>0</v>
          </cell>
          <cell r="K34">
            <v>0</v>
          </cell>
          <cell r="L34">
            <v>0</v>
          </cell>
          <cell r="M34">
            <v>0</v>
          </cell>
          <cell r="N34">
            <v>0</v>
          </cell>
          <cell r="O34">
            <v>0</v>
          </cell>
          <cell r="P34">
            <v>45</v>
          </cell>
          <cell r="Q34">
            <v>57</v>
          </cell>
          <cell r="R34">
            <v>0</v>
          </cell>
          <cell r="S34">
            <v>0</v>
          </cell>
        </row>
        <row r="35">
          <cell r="C35">
            <v>0</v>
          </cell>
          <cell r="D35">
            <v>0</v>
          </cell>
        </row>
        <row r="37">
          <cell r="C37" t="e">
            <v>#NAME?</v>
          </cell>
          <cell r="D37" t="e">
            <v>#NAME?</v>
          </cell>
          <cell r="F37" t="e">
            <v>#NAME?</v>
          </cell>
          <cell r="G37" t="e">
            <v>#NAME?</v>
          </cell>
          <cell r="H37" t="e">
            <v>#NAME?</v>
          </cell>
          <cell r="I37" t="e">
            <v>#NAME?</v>
          </cell>
          <cell r="J37" t="e">
            <v>#NAME?</v>
          </cell>
          <cell r="K37" t="e">
            <v>#NAME?</v>
          </cell>
          <cell r="L37" t="e">
            <v>#NAME?</v>
          </cell>
          <cell r="M37" t="e">
            <v>#NAME?</v>
          </cell>
          <cell r="N37" t="e">
            <v>#NAME?</v>
          </cell>
          <cell r="O37" t="e">
            <v>#NAME?</v>
          </cell>
          <cell r="P37" t="e">
            <v>#NAME?</v>
          </cell>
          <cell r="Q37" t="e">
            <v>#NAME?</v>
          </cell>
          <cell r="R37" t="e">
            <v>#NAME?</v>
          </cell>
          <cell r="S37" t="e">
            <v>#NAME?</v>
          </cell>
          <cell r="T37" t="e">
            <v>#NAME?</v>
          </cell>
          <cell r="U37" t="e">
            <v>#NAME?</v>
          </cell>
          <cell r="V37" t="e">
            <v>#NAME?</v>
          </cell>
          <cell r="W37" t="e">
            <v>#NAME?</v>
          </cell>
          <cell r="X37" t="e">
            <v>#NAME?</v>
          </cell>
          <cell r="Y37" t="e">
            <v>#NAME?</v>
          </cell>
        </row>
        <row r="38">
          <cell r="C38">
            <v>0</v>
          </cell>
          <cell r="D38">
            <v>15875</v>
          </cell>
          <cell r="G38">
            <v>764</v>
          </cell>
          <cell r="I38">
            <v>184</v>
          </cell>
          <cell r="K38">
            <v>2800</v>
          </cell>
          <cell r="M38">
            <v>2115</v>
          </cell>
          <cell r="O38">
            <v>4958</v>
          </cell>
          <cell r="Q38">
            <v>4930</v>
          </cell>
          <cell r="S38">
            <v>124</v>
          </cell>
        </row>
        <row r="39">
          <cell r="C39">
            <v>0</v>
          </cell>
          <cell r="D39">
            <v>98383</v>
          </cell>
          <cell r="G39">
            <v>4950</v>
          </cell>
          <cell r="I39">
            <v>1227</v>
          </cell>
          <cell r="K39">
            <v>18164</v>
          </cell>
          <cell r="M39">
            <v>13904</v>
          </cell>
          <cell r="O39">
            <v>29872</v>
          </cell>
          <cell r="Q39">
            <v>29941</v>
          </cell>
          <cell r="S39">
            <v>325</v>
          </cell>
        </row>
        <row r="40">
          <cell r="C40" t="e">
            <v>#NAME?</v>
          </cell>
          <cell r="D40" t="e">
            <v>#NAME?</v>
          </cell>
          <cell r="F40" t="e">
            <v>#NAME?</v>
          </cell>
          <cell r="G40" t="e">
            <v>#NAME?</v>
          </cell>
          <cell r="H40" t="e">
            <v>#NAME?</v>
          </cell>
          <cell r="I40" t="e">
            <v>#NAME?</v>
          </cell>
          <cell r="J40" t="e">
            <v>#NAME?</v>
          </cell>
          <cell r="K40" t="e">
            <v>#NAME?</v>
          </cell>
          <cell r="L40" t="e">
            <v>#NAME?</v>
          </cell>
          <cell r="M40" t="e">
            <v>#NAME?</v>
          </cell>
          <cell r="N40" t="e">
            <v>#NAME?</v>
          </cell>
          <cell r="O40" t="e">
            <v>#NAME?</v>
          </cell>
          <cell r="P40" t="e">
            <v>#NAME?</v>
          </cell>
          <cell r="Q40" t="e">
            <v>#NAME?</v>
          </cell>
          <cell r="R40" t="e">
            <v>#NAME?</v>
          </cell>
          <cell r="S40" t="e">
            <v>#NAME?</v>
          </cell>
          <cell r="T40" t="e">
            <v>#NAME?</v>
          </cell>
          <cell r="U40" t="e">
            <v>#NAME?</v>
          </cell>
          <cell r="V40" t="e">
            <v>#NAME?</v>
          </cell>
          <cell r="W40" t="e">
            <v>#NAME?</v>
          </cell>
          <cell r="X40" t="e">
            <v>#NAME?</v>
          </cell>
          <cell r="Y40" t="e">
            <v>#NAME?</v>
          </cell>
        </row>
        <row r="41">
          <cell r="C41" t="e">
            <v>#NAME?</v>
          </cell>
          <cell r="D41" t="e">
            <v>#NAME?</v>
          </cell>
          <cell r="F41" t="e">
            <v>#NAME?</v>
          </cell>
          <cell r="G41" t="e">
            <v>#NAME?</v>
          </cell>
          <cell r="H41" t="e">
            <v>#NAME?</v>
          </cell>
          <cell r="I41" t="e">
            <v>#NAME?</v>
          </cell>
          <cell r="J41" t="e">
            <v>#NAME?</v>
          </cell>
          <cell r="K41" t="e">
            <v>#NAME?</v>
          </cell>
          <cell r="L41" t="e">
            <v>#NAME?</v>
          </cell>
          <cell r="M41" t="e">
            <v>#NAME?</v>
          </cell>
          <cell r="N41" t="e">
            <v>#NAME?</v>
          </cell>
          <cell r="O41" t="e">
            <v>#NAME?</v>
          </cell>
          <cell r="P41" t="e">
            <v>#NAME?</v>
          </cell>
          <cell r="Q41" t="e">
            <v>#NAME?</v>
          </cell>
          <cell r="R41" t="e">
            <v>#NAME?</v>
          </cell>
          <cell r="S41" t="e">
            <v>#NAME?</v>
          </cell>
          <cell r="T41" t="e">
            <v>#NAME?</v>
          </cell>
          <cell r="U41" t="e">
            <v>#NAME?</v>
          </cell>
          <cell r="V41" t="e">
            <v>#NAME?</v>
          </cell>
          <cell r="W41" t="e">
            <v>#NAME?</v>
          </cell>
          <cell r="X41" t="e">
            <v>#NAME?</v>
          </cell>
          <cell r="Y41" t="e">
            <v>#NAME?</v>
          </cell>
        </row>
        <row r="42">
          <cell r="C42" t="e">
            <v>#NAME?</v>
          </cell>
          <cell r="D42" t="e">
            <v>#NAME?</v>
          </cell>
          <cell r="F42" t="e">
            <v>#NAME?</v>
          </cell>
          <cell r="G42" t="e">
            <v>#NAME?</v>
          </cell>
          <cell r="H42" t="e">
            <v>#NAME?</v>
          </cell>
          <cell r="I42" t="e">
            <v>#NAME?</v>
          </cell>
          <cell r="J42" t="e">
            <v>#NAME?</v>
          </cell>
          <cell r="K42" t="e">
            <v>#NAME?</v>
          </cell>
          <cell r="L42" t="e">
            <v>#NAME?</v>
          </cell>
          <cell r="M42" t="e">
            <v>#NAME?</v>
          </cell>
          <cell r="N42" t="e">
            <v>#NAME?</v>
          </cell>
          <cell r="O42" t="e">
            <v>#NAME?</v>
          </cell>
          <cell r="P42" t="e">
            <v>#NAME?</v>
          </cell>
          <cell r="Q42" t="e">
            <v>#NAME?</v>
          </cell>
          <cell r="R42" t="e">
            <v>#NAME?</v>
          </cell>
          <cell r="S42" t="e">
            <v>#NAME?</v>
          </cell>
          <cell r="T42" t="e">
            <v>#NAME?</v>
          </cell>
          <cell r="U42" t="e">
            <v>#NAME?</v>
          </cell>
          <cell r="V42" t="e">
            <v>#NAME?</v>
          </cell>
          <cell r="W42" t="e">
            <v>#NAME?</v>
          </cell>
          <cell r="X42" t="e">
            <v>#NAME?</v>
          </cell>
          <cell r="Y42" t="e">
            <v>#NAME?</v>
          </cell>
        </row>
        <row r="44">
          <cell r="C44" t="e">
            <v>#NAME?</v>
          </cell>
          <cell r="D44" t="e">
            <v>#NAME?</v>
          </cell>
          <cell r="F44" t="e">
            <v>#NAME?</v>
          </cell>
          <cell r="G44" t="e">
            <v>#NAME?</v>
          </cell>
          <cell r="H44" t="e">
            <v>#NAME?</v>
          </cell>
          <cell r="I44" t="e">
            <v>#NAME?</v>
          </cell>
          <cell r="J44" t="e">
            <v>#NAME?</v>
          </cell>
          <cell r="K44" t="e">
            <v>#NAME?</v>
          </cell>
          <cell r="L44" t="e">
            <v>#NAME?</v>
          </cell>
          <cell r="M44" t="e">
            <v>#NAME?</v>
          </cell>
          <cell r="N44" t="e">
            <v>#NAME?</v>
          </cell>
          <cell r="O44" t="e">
            <v>#NAME?</v>
          </cell>
          <cell r="P44" t="e">
            <v>#NAME?</v>
          </cell>
          <cell r="Q44" t="e">
            <v>#NAME?</v>
          </cell>
          <cell r="R44" t="e">
            <v>#NAME?</v>
          </cell>
          <cell r="S44" t="e">
            <v>#NAME?</v>
          </cell>
          <cell r="T44" t="e">
            <v>#NAME?</v>
          </cell>
          <cell r="U44" t="e">
            <v>#NAME?</v>
          </cell>
          <cell r="V44" t="e">
            <v>#NAME?</v>
          </cell>
          <cell r="W44" t="e">
            <v>#NAME?</v>
          </cell>
          <cell r="X44" t="e">
            <v>#NAME?</v>
          </cell>
          <cell r="Y44" t="e">
            <v>#NAME?</v>
          </cell>
        </row>
        <row r="46">
          <cell r="C46" t="e">
            <v>#NAME?</v>
          </cell>
          <cell r="D46" t="e">
            <v>#NAME?</v>
          </cell>
          <cell r="F46" t="e">
            <v>#NAME?</v>
          </cell>
          <cell r="G46" t="e">
            <v>#NAME?</v>
          </cell>
          <cell r="H46" t="e">
            <v>#NAME?</v>
          </cell>
          <cell r="I46" t="e">
            <v>#NAME?</v>
          </cell>
          <cell r="J46" t="e">
            <v>#NAME?</v>
          </cell>
          <cell r="K46" t="e">
            <v>#NAME?</v>
          </cell>
          <cell r="L46" t="e">
            <v>#NAME?</v>
          </cell>
          <cell r="M46" t="e">
            <v>#NAME?</v>
          </cell>
          <cell r="N46" t="e">
            <v>#NAME?</v>
          </cell>
          <cell r="O46" t="e">
            <v>#NAME?</v>
          </cell>
          <cell r="P46" t="e">
            <v>#NAME?</v>
          </cell>
          <cell r="Q46" t="e">
            <v>#NAME?</v>
          </cell>
          <cell r="R46" t="e">
            <v>#NAME?</v>
          </cell>
          <cell r="S46" t="e">
            <v>#NAME?</v>
          </cell>
          <cell r="T46" t="e">
            <v>#NAME?</v>
          </cell>
          <cell r="U46" t="e">
            <v>#NAME?</v>
          </cell>
          <cell r="V46" t="e">
            <v>#NAME?</v>
          </cell>
          <cell r="W46" t="e">
            <v>#NAME?</v>
          </cell>
          <cell r="X46" t="e">
            <v>#NAME?</v>
          </cell>
          <cell r="Y46" t="e">
            <v>#NAME?</v>
          </cell>
        </row>
        <row r="47">
          <cell r="C47" t="e">
            <v>#NAME?</v>
          </cell>
          <cell r="D47" t="e">
            <v>#NAME?</v>
          </cell>
          <cell r="F47" t="e">
            <v>#NAME?</v>
          </cell>
          <cell r="G47" t="e">
            <v>#NAME?</v>
          </cell>
          <cell r="H47" t="e">
            <v>#NAME?</v>
          </cell>
          <cell r="I47" t="e">
            <v>#NAME?</v>
          </cell>
          <cell r="J47" t="e">
            <v>#NAME?</v>
          </cell>
          <cell r="K47" t="e">
            <v>#NAME?</v>
          </cell>
          <cell r="L47" t="e">
            <v>#NAME?</v>
          </cell>
          <cell r="M47" t="e">
            <v>#NAME?</v>
          </cell>
          <cell r="N47" t="e">
            <v>#NAME?</v>
          </cell>
          <cell r="O47" t="e">
            <v>#NAME?</v>
          </cell>
          <cell r="P47" t="e">
            <v>#NAME?</v>
          </cell>
          <cell r="Q47" t="e">
            <v>#NAME?</v>
          </cell>
          <cell r="R47" t="e">
            <v>#NAME?</v>
          </cell>
          <cell r="S47" t="e">
            <v>#NAME?</v>
          </cell>
          <cell r="T47" t="e">
            <v>#NAME?</v>
          </cell>
          <cell r="U47" t="e">
            <v>#NAME?</v>
          </cell>
          <cell r="V47" t="e">
            <v>#NAME?</v>
          </cell>
          <cell r="W47" t="e">
            <v>#NAME?</v>
          </cell>
          <cell r="X47" t="e">
            <v>#NAME?</v>
          </cell>
          <cell r="Y47" t="e">
            <v>#NAME?</v>
          </cell>
        </row>
        <row r="48">
          <cell r="C48" t="e">
            <v>#NAME?</v>
          </cell>
          <cell r="D48" t="e">
            <v>#NAME?</v>
          </cell>
          <cell r="F48" t="e">
            <v>#NAME?</v>
          </cell>
          <cell r="G48" t="e">
            <v>#NAME?</v>
          </cell>
          <cell r="H48" t="e">
            <v>#NAME?</v>
          </cell>
          <cell r="I48" t="e">
            <v>#NAME?</v>
          </cell>
          <cell r="J48" t="e">
            <v>#NAME?</v>
          </cell>
          <cell r="K48" t="e">
            <v>#NAME?</v>
          </cell>
          <cell r="L48" t="e">
            <v>#NAME?</v>
          </cell>
          <cell r="M48" t="e">
            <v>#NAME?</v>
          </cell>
          <cell r="N48" t="e">
            <v>#NAME?</v>
          </cell>
          <cell r="O48" t="e">
            <v>#NAME?</v>
          </cell>
          <cell r="P48" t="e">
            <v>#NAME?</v>
          </cell>
          <cell r="Q48" t="e">
            <v>#NAME?</v>
          </cell>
          <cell r="R48" t="e">
            <v>#NAME?</v>
          </cell>
          <cell r="S48" t="e">
            <v>#NAME?</v>
          </cell>
          <cell r="T48" t="e">
            <v>#NAME?</v>
          </cell>
          <cell r="U48" t="e">
            <v>#NAME?</v>
          </cell>
          <cell r="V48" t="e">
            <v>#NAME?</v>
          </cell>
          <cell r="W48" t="e">
            <v>#NAME?</v>
          </cell>
          <cell r="X48" t="e">
            <v>#NAME?</v>
          </cell>
          <cell r="Y48" t="e">
            <v>#NAME?</v>
          </cell>
        </row>
        <row r="50">
          <cell r="C50">
            <v>183750</v>
          </cell>
          <cell r="D50">
            <v>197230</v>
          </cell>
          <cell r="F50">
            <v>6647</v>
          </cell>
          <cell r="G50">
            <v>6968</v>
          </cell>
          <cell r="H50">
            <v>1705</v>
          </cell>
          <cell r="I50">
            <v>1746</v>
          </cell>
          <cell r="J50">
            <v>25290</v>
          </cell>
          <cell r="K50">
            <v>26107</v>
          </cell>
          <cell r="L50">
            <v>18367</v>
          </cell>
          <cell r="M50">
            <v>19403</v>
          </cell>
          <cell r="N50">
            <v>42767</v>
          </cell>
          <cell r="O50">
            <v>46080</v>
          </cell>
          <cell r="P50">
            <v>44487</v>
          </cell>
          <cell r="Q50">
            <v>48463</v>
          </cell>
          <cell r="R50">
            <v>44487</v>
          </cell>
          <cell r="S50">
            <v>48463</v>
          </cell>
        </row>
      </sheetData>
      <sheetData sheetId="51" refreshError="1">
        <row r="9">
          <cell r="C9">
            <v>135653</v>
          </cell>
          <cell r="E9">
            <v>155748</v>
          </cell>
        </row>
        <row r="11">
          <cell r="C11">
            <v>48699.426999999996</v>
          </cell>
          <cell r="E11">
            <v>41117.472000000002</v>
          </cell>
        </row>
        <row r="12">
          <cell r="C12">
            <v>735369.4</v>
          </cell>
          <cell r="D12">
            <v>0</v>
          </cell>
          <cell r="E12">
            <v>732410</v>
          </cell>
          <cell r="F12">
            <v>0</v>
          </cell>
        </row>
        <row r="14">
          <cell r="C14">
            <v>429859</v>
          </cell>
          <cell r="D14">
            <v>0</v>
          </cell>
          <cell r="E14">
            <v>426517</v>
          </cell>
          <cell r="F14">
            <v>0</v>
          </cell>
        </row>
        <row r="15">
          <cell r="B15" t="str">
            <v>ВН</v>
          </cell>
          <cell r="C15">
            <v>230892</v>
          </cell>
          <cell r="E15">
            <v>228008</v>
          </cell>
        </row>
        <row r="16">
          <cell r="B16" t="str">
            <v>СН1</v>
          </cell>
          <cell r="C16">
            <v>70567</v>
          </cell>
          <cell r="E16">
            <v>71120</v>
          </cell>
        </row>
        <row r="17">
          <cell r="B17" t="str">
            <v>СН2</v>
          </cell>
          <cell r="C17">
            <v>62188</v>
          </cell>
          <cell r="E17">
            <v>62362</v>
          </cell>
        </row>
        <row r="18">
          <cell r="B18" t="str">
            <v>НН</v>
          </cell>
          <cell r="C18">
            <v>66212</v>
          </cell>
          <cell r="E18">
            <v>65027</v>
          </cell>
        </row>
        <row r="19">
          <cell r="C19">
            <v>93802.4</v>
          </cell>
          <cell r="E19">
            <v>108927</v>
          </cell>
        </row>
        <row r="20">
          <cell r="C20">
            <v>211708</v>
          </cell>
          <cell r="E20">
            <v>196966</v>
          </cell>
        </row>
        <row r="21">
          <cell r="C21">
            <v>3101</v>
          </cell>
          <cell r="E21">
            <v>4636</v>
          </cell>
        </row>
        <row r="22">
          <cell r="C22">
            <v>78988</v>
          </cell>
          <cell r="E22">
            <v>86055</v>
          </cell>
        </row>
        <row r="23">
          <cell r="C23">
            <v>368439</v>
          </cell>
          <cell r="D23">
            <v>114799</v>
          </cell>
          <cell r="E23">
            <v>314338</v>
          </cell>
          <cell r="F23">
            <v>121706.45</v>
          </cell>
        </row>
        <row r="26">
          <cell r="C26">
            <v>16248</v>
          </cell>
          <cell r="E26">
            <v>17872</v>
          </cell>
        </row>
        <row r="27">
          <cell r="C27">
            <v>629</v>
          </cell>
          <cell r="D27">
            <v>16</v>
          </cell>
          <cell r="E27">
            <v>698</v>
          </cell>
          <cell r="F27">
            <v>18</v>
          </cell>
        </row>
        <row r="29">
          <cell r="C29">
            <v>16724</v>
          </cell>
          <cell r="D29">
            <v>6</v>
          </cell>
          <cell r="E29">
            <v>18138</v>
          </cell>
          <cell r="F29">
            <v>25</v>
          </cell>
        </row>
        <row r="31">
          <cell r="B31" t="str">
            <v>Налог на землю</v>
          </cell>
          <cell r="C31">
            <v>15778</v>
          </cell>
          <cell r="D31">
            <v>6</v>
          </cell>
          <cell r="E31">
            <v>17109</v>
          </cell>
          <cell r="F31">
            <v>25</v>
          </cell>
        </row>
        <row r="32">
          <cell r="B32" t="str">
            <v>Транспортный налог</v>
          </cell>
          <cell r="C32">
            <v>946</v>
          </cell>
          <cell r="E32">
            <v>1029</v>
          </cell>
        </row>
        <row r="35">
          <cell r="C35">
            <v>334838</v>
          </cell>
          <cell r="D35">
            <v>114777</v>
          </cell>
          <cell r="E35">
            <v>277630</v>
          </cell>
          <cell r="F35">
            <v>121663.45</v>
          </cell>
        </row>
        <row r="37">
          <cell r="B37" t="str">
            <v>Арендная плата</v>
          </cell>
          <cell r="C37">
            <v>1765</v>
          </cell>
          <cell r="D37">
            <v>1008</v>
          </cell>
          <cell r="E37">
            <v>2646</v>
          </cell>
          <cell r="F37">
            <v>1848</v>
          </cell>
        </row>
        <row r="41">
          <cell r="E41">
            <v>19692</v>
          </cell>
        </row>
        <row r="42">
          <cell r="C42">
            <v>1370249.827</v>
          </cell>
          <cell r="D42">
            <v>114799</v>
          </cell>
          <cell r="E42">
            <v>1314612.4720000001</v>
          </cell>
          <cell r="F42">
            <v>121706.45</v>
          </cell>
        </row>
        <row r="44">
          <cell r="B44" t="str">
            <v>ВН</v>
          </cell>
          <cell r="C44">
            <v>517508.40558286582</v>
          </cell>
          <cell r="E44">
            <v>498685.59987737384</v>
          </cell>
        </row>
        <row r="45">
          <cell r="B45" t="str">
            <v>СН1</v>
          </cell>
          <cell r="C45">
            <v>230861.66338997523</v>
          </cell>
          <cell r="E45">
            <v>222500.63946938221</v>
          </cell>
        </row>
        <row r="46">
          <cell r="B46" t="str">
            <v>СН2</v>
          </cell>
          <cell r="C46">
            <v>390492.98763888772</v>
          </cell>
          <cell r="E46">
            <v>372409.87008318212</v>
          </cell>
        </row>
        <row r="47">
          <cell r="B47" t="str">
            <v>НН</v>
          </cell>
          <cell r="C47">
            <v>231386.77038827119</v>
          </cell>
          <cell r="E47">
            <v>221016.36257006187</v>
          </cell>
        </row>
        <row r="48">
          <cell r="C48">
            <v>8953.8450000000012</v>
          </cell>
          <cell r="E48">
            <v>9070.7799999999988</v>
          </cell>
        </row>
        <row r="49">
          <cell r="C49">
            <v>153.03479421410577</v>
          </cell>
          <cell r="E49">
            <v>144.92827210008403</v>
          </cell>
        </row>
        <row r="50">
          <cell r="C50">
            <v>1370249.827</v>
          </cell>
          <cell r="E50">
            <v>1314612.4720000001</v>
          </cell>
        </row>
        <row r="52">
          <cell r="C52">
            <v>98255.157164085904</v>
          </cell>
          <cell r="E52">
            <v>87386.5349843492</v>
          </cell>
        </row>
        <row r="53">
          <cell r="C53">
            <v>785742.21591662988</v>
          </cell>
          <cell r="E53">
            <v>806722.90324410016</v>
          </cell>
        </row>
      </sheetData>
      <sheetData sheetId="52" refreshError="1">
        <row r="7">
          <cell r="D7">
            <v>28153.84363407865</v>
          </cell>
        </row>
        <row r="8">
          <cell r="D8">
            <v>285.89734357375312</v>
          </cell>
        </row>
        <row r="9">
          <cell r="D9">
            <v>15881.040000000005</v>
          </cell>
        </row>
        <row r="10">
          <cell r="D10">
            <v>0</v>
          </cell>
        </row>
        <row r="11">
          <cell r="D11">
            <v>4160.83248</v>
          </cell>
        </row>
        <row r="12">
          <cell r="D12">
            <v>5906.5968378237994</v>
          </cell>
        </row>
        <row r="14">
          <cell r="D14">
            <v>0</v>
          </cell>
        </row>
        <row r="15">
          <cell r="D15">
            <v>1319.2</v>
          </cell>
        </row>
        <row r="16">
          <cell r="D16">
            <v>4587.3968378237996</v>
          </cell>
        </row>
        <row r="17">
          <cell r="D17">
            <v>0</v>
          </cell>
        </row>
        <row r="18">
          <cell r="D18">
            <v>0</v>
          </cell>
        </row>
        <row r="19">
          <cell r="D19">
            <v>5827.6335070811738</v>
          </cell>
        </row>
        <row r="21">
          <cell r="D21">
            <v>0</v>
          </cell>
        </row>
        <row r="22">
          <cell r="D22">
            <v>0</v>
          </cell>
        </row>
        <row r="23">
          <cell r="D23">
            <v>61.233507081174444</v>
          </cell>
        </row>
        <row r="24">
          <cell r="D24">
            <v>0</v>
          </cell>
        </row>
        <row r="25">
          <cell r="D25">
            <v>0</v>
          </cell>
        </row>
        <row r="28">
          <cell r="B28" t="str">
            <v>Налог на землю</v>
          </cell>
          <cell r="D28">
            <v>0</v>
          </cell>
        </row>
        <row r="29">
          <cell r="B29" t="str">
            <v>Транспортный налог</v>
          </cell>
          <cell r="D29">
            <v>0</v>
          </cell>
        </row>
        <row r="30">
          <cell r="D30">
            <v>0</v>
          </cell>
        </row>
        <row r="32">
          <cell r="D32">
            <v>5766.4</v>
          </cell>
        </row>
        <row r="40">
          <cell r="B40" t="str">
            <v>Арендная плата</v>
          </cell>
          <cell r="D40">
            <v>1472.3000000000002</v>
          </cell>
        </row>
        <row r="41">
          <cell r="D41">
            <v>0</v>
          </cell>
        </row>
        <row r="49">
          <cell r="D49">
            <v>0</v>
          </cell>
        </row>
        <row r="50">
          <cell r="D50">
            <v>0</v>
          </cell>
        </row>
        <row r="51">
          <cell r="D51">
            <v>60215.81</v>
          </cell>
        </row>
        <row r="52">
          <cell r="D52">
            <v>40.453900000000004</v>
          </cell>
        </row>
        <row r="53">
          <cell r="D53">
            <v>1488.5044458012699</v>
          </cell>
        </row>
        <row r="55">
          <cell r="D55">
            <v>695.94881171107477</v>
          </cell>
        </row>
        <row r="57">
          <cell r="D57">
            <v>695.94881171107477</v>
          </cell>
        </row>
        <row r="58">
          <cell r="D58">
            <v>0</v>
          </cell>
        </row>
        <row r="59">
          <cell r="D59">
            <v>32061.966365921347</v>
          </cell>
        </row>
        <row r="61">
          <cell r="D61">
            <v>30742.835156996694</v>
          </cell>
        </row>
        <row r="62">
          <cell r="D62">
            <v>0</v>
          </cell>
        </row>
        <row r="63">
          <cell r="D63">
            <v>0</v>
          </cell>
        </row>
      </sheetData>
      <sheetData sheetId="53" refreshError="1">
        <row r="4">
          <cell r="F4" t="str">
            <v>Центральная</v>
          </cell>
          <cell r="H4" t="str">
            <v>Парковая</v>
          </cell>
          <cell r="J4" t="str">
            <v>Агрохимия</v>
          </cell>
          <cell r="L4" t="str">
            <v>Заря</v>
          </cell>
          <cell r="N4" t="str">
            <v xml:space="preserve">Школа №1 </v>
          </cell>
          <cell r="P4" t="str">
            <v>Тополек</v>
          </cell>
          <cell r="AP4" t="str">
            <v>У-Катунская</v>
          </cell>
        </row>
        <row r="9">
          <cell r="C9">
            <v>0</v>
          </cell>
          <cell r="D9">
            <v>28153.84363407865</v>
          </cell>
          <cell r="G9">
            <v>6410.3968013354352</v>
          </cell>
          <cell r="I9">
            <v>3387.3629574186666</v>
          </cell>
          <cell r="K9">
            <v>281.54081585095895</v>
          </cell>
          <cell r="M9">
            <v>1426.5087701980929</v>
          </cell>
          <cell r="O9">
            <v>2501.6109368810953</v>
          </cell>
          <cell r="Q9">
            <v>647.99023829917803</v>
          </cell>
          <cell r="S9">
            <v>439.56227717260271</v>
          </cell>
          <cell r="U9">
            <v>848.75010574027397</v>
          </cell>
          <cell r="W9">
            <v>1181.1828697775343</v>
          </cell>
          <cell r="Y9">
            <v>315.04695899178074</v>
          </cell>
          <cell r="AA9">
            <v>32.673205584657538</v>
          </cell>
          <cell r="AC9">
            <v>115.27590954082191</v>
          </cell>
          <cell r="AE9">
            <v>648.52693411333325</v>
          </cell>
          <cell r="AG9">
            <v>2156.4588381016665</v>
          </cell>
          <cell r="AI9">
            <v>2041.6269316560004</v>
          </cell>
          <cell r="AK9">
            <v>618.88461259397263</v>
          </cell>
          <cell r="AM9">
            <v>3162.3238996865753</v>
          </cell>
          <cell r="AO9">
            <v>465.95445391033286</v>
          </cell>
          <cell r="AQ9">
            <v>1472.1661172256674</v>
          </cell>
        </row>
        <row r="10">
          <cell r="C10">
            <v>0</v>
          </cell>
          <cell r="D10">
            <v>285.89734357375312</v>
          </cell>
          <cell r="G10">
            <v>46.946506962115301</v>
          </cell>
          <cell r="I10">
            <v>40.365080158947286</v>
          </cell>
          <cell r="K10">
            <v>4.9012421138924367</v>
          </cell>
          <cell r="M10">
            <v>12.535562573513269</v>
          </cell>
          <cell r="O10">
            <v>17.746945262751471</v>
          </cell>
          <cell r="Q10">
            <v>7.3090431218023335</v>
          </cell>
          <cell r="S10">
            <v>4.9342272476268114</v>
          </cell>
          <cell r="U10">
            <v>6.2869241964439233</v>
          </cell>
          <cell r="W10">
            <v>10.047056444097437</v>
          </cell>
          <cell r="Y10">
            <v>4.0896715383207622</v>
          </cell>
          <cell r="AA10">
            <v>7.8239482200000002E-2</v>
          </cell>
          <cell r="AC10">
            <v>3.1725063901028148</v>
          </cell>
          <cell r="AE10">
            <v>6.8954835385479072</v>
          </cell>
          <cell r="AG10">
            <v>31.198692527020757</v>
          </cell>
          <cell r="AI10">
            <v>22.461900750472804</v>
          </cell>
          <cell r="AK10">
            <v>7.1812049008870105</v>
          </cell>
          <cell r="AM10">
            <v>35.080715257825034</v>
          </cell>
          <cell r="AO10">
            <v>5.7240879516874745</v>
          </cell>
          <cell r="AQ10">
            <v>18.942253155498239</v>
          </cell>
        </row>
        <row r="11">
          <cell r="C11">
            <v>0</v>
          </cell>
          <cell r="D11">
            <v>15881.040000000005</v>
          </cell>
          <cell r="G11">
            <v>2518.04</v>
          </cell>
          <cell r="I11">
            <v>2070.4</v>
          </cell>
          <cell r="K11">
            <v>398.1</v>
          </cell>
          <cell r="M11">
            <v>1271.3</v>
          </cell>
          <cell r="O11">
            <v>1331</v>
          </cell>
          <cell r="Q11">
            <v>441.5</v>
          </cell>
          <cell r="S11">
            <v>387.9</v>
          </cell>
          <cell r="U11">
            <v>686.7</v>
          </cell>
          <cell r="W11">
            <v>624.20000000000005</v>
          </cell>
          <cell r="Y11">
            <v>296.7</v>
          </cell>
          <cell r="AA11">
            <v>90.7</v>
          </cell>
          <cell r="AC11">
            <v>228.9</v>
          </cell>
          <cell r="AE11">
            <v>337.5</v>
          </cell>
          <cell r="AG11">
            <v>1136.5</v>
          </cell>
          <cell r="AI11">
            <v>1016.8</v>
          </cell>
          <cell r="AK11">
            <v>461.2</v>
          </cell>
          <cell r="AM11">
            <v>1303.2</v>
          </cell>
          <cell r="AO11">
            <v>550.1</v>
          </cell>
          <cell r="AQ11">
            <v>730.3</v>
          </cell>
        </row>
        <row r="12">
          <cell r="C12">
            <v>0</v>
          </cell>
          <cell r="D12">
            <v>0</v>
          </cell>
        </row>
        <row r="13">
          <cell r="C13">
            <v>0</v>
          </cell>
          <cell r="D13">
            <v>4160.83248</v>
          </cell>
          <cell r="G13">
            <v>659.72648000000004</v>
          </cell>
          <cell r="I13">
            <v>542.4448000000001</v>
          </cell>
          <cell r="K13">
            <v>104.30220000000001</v>
          </cell>
          <cell r="M13">
            <v>333.0806</v>
          </cell>
          <cell r="O13">
            <v>348.72200000000004</v>
          </cell>
          <cell r="Q13">
            <v>115.673</v>
          </cell>
          <cell r="S13">
            <v>101.6298</v>
          </cell>
          <cell r="U13">
            <v>179.91540000000001</v>
          </cell>
          <cell r="W13">
            <v>163.54040000000001</v>
          </cell>
          <cell r="Y13">
            <v>77.735399999999998</v>
          </cell>
          <cell r="AA13">
            <v>23.763400000000001</v>
          </cell>
          <cell r="AC13">
            <v>59.971800000000002</v>
          </cell>
          <cell r="AE13">
            <v>88.424999999999997</v>
          </cell>
          <cell r="AG13">
            <v>297.76300000000003</v>
          </cell>
          <cell r="AI13">
            <v>266.40159999999997</v>
          </cell>
          <cell r="AK13">
            <v>120.8344</v>
          </cell>
          <cell r="AM13">
            <v>341.4384</v>
          </cell>
          <cell r="AO13">
            <v>144.12620000000001</v>
          </cell>
          <cell r="AQ13">
            <v>191.33859999999999</v>
          </cell>
        </row>
        <row r="14">
          <cell r="C14">
            <v>0</v>
          </cell>
          <cell r="D14">
            <v>5906.5968378237994</v>
          </cell>
          <cell r="F14">
            <v>0</v>
          </cell>
          <cell r="G14">
            <v>1132.56693745705</v>
          </cell>
          <cell r="H14">
            <v>0</v>
          </cell>
          <cell r="I14">
            <v>799.9504867078399</v>
          </cell>
          <cell r="J14">
            <v>0</v>
          </cell>
          <cell r="K14">
            <v>47.128836024270001</v>
          </cell>
          <cell r="L14">
            <v>0</v>
          </cell>
          <cell r="M14">
            <v>420.43709522946</v>
          </cell>
          <cell r="N14">
            <v>0</v>
          </cell>
          <cell r="O14">
            <v>576.22486561547998</v>
          </cell>
          <cell r="P14">
            <v>0</v>
          </cell>
          <cell r="Q14">
            <v>122.63455399897001</v>
          </cell>
          <cell r="R14">
            <v>0</v>
          </cell>
          <cell r="S14">
            <v>85.473312108599984</v>
          </cell>
          <cell r="T14">
            <v>0</v>
          </cell>
          <cell r="U14">
            <v>157.45852466005999</v>
          </cell>
          <cell r="V14">
            <v>0</v>
          </cell>
          <cell r="W14">
            <v>194.82244683792999</v>
          </cell>
          <cell r="X14">
            <v>0</v>
          </cell>
          <cell r="Y14">
            <v>62.970444196769996</v>
          </cell>
          <cell r="Z14">
            <v>0</v>
          </cell>
          <cell r="AA14">
            <v>5.3632916437099993</v>
          </cell>
          <cell r="AB14">
            <v>0</v>
          </cell>
          <cell r="AC14">
            <v>21.00952649796</v>
          </cell>
          <cell r="AD14">
            <v>0</v>
          </cell>
          <cell r="AE14">
            <v>113.58403325859999</v>
          </cell>
          <cell r="AF14">
            <v>0</v>
          </cell>
          <cell r="AG14">
            <v>403.15780114643002</v>
          </cell>
          <cell r="AH14">
            <v>0</v>
          </cell>
          <cell r="AI14">
            <v>476.09136721153999</v>
          </cell>
          <cell r="AJ14">
            <v>0</v>
          </cell>
          <cell r="AK14">
            <v>107.36197453873</v>
          </cell>
          <cell r="AL14">
            <v>0</v>
          </cell>
          <cell r="AM14">
            <v>697.99431814371997</v>
          </cell>
          <cell r="AN14">
            <v>0</v>
          </cell>
          <cell r="AO14">
            <v>148.94647229079001</v>
          </cell>
          <cell r="AP14">
            <v>0</v>
          </cell>
          <cell r="AQ14">
            <v>333.42055025589002</v>
          </cell>
        </row>
        <row r="15">
          <cell r="D15">
            <v>173.09</v>
          </cell>
        </row>
        <row r="16">
          <cell r="C16">
            <v>0</v>
          </cell>
          <cell r="D16">
            <v>0</v>
          </cell>
        </row>
        <row r="17">
          <cell r="C17">
            <v>0</v>
          </cell>
          <cell r="D17">
            <v>1319.2</v>
          </cell>
          <cell r="G17">
            <v>195.1</v>
          </cell>
          <cell r="I17">
            <v>167.7</v>
          </cell>
          <cell r="K17">
            <v>0</v>
          </cell>
          <cell r="M17">
            <v>208.9</v>
          </cell>
          <cell r="O17">
            <v>181.1</v>
          </cell>
          <cell r="Q17">
            <v>13</v>
          </cell>
          <cell r="S17">
            <v>15.6</v>
          </cell>
          <cell r="U17">
            <v>23.4</v>
          </cell>
          <cell r="W17">
            <v>11.1</v>
          </cell>
          <cell r="Y17">
            <v>9.9</v>
          </cell>
          <cell r="AA17">
            <v>0</v>
          </cell>
          <cell r="AC17">
            <v>0</v>
          </cell>
          <cell r="AE17">
            <v>4.0999999999999996</v>
          </cell>
          <cell r="AG17">
            <v>29.7</v>
          </cell>
          <cell r="AI17">
            <v>80</v>
          </cell>
          <cell r="AK17">
            <v>11.1</v>
          </cell>
          <cell r="AM17">
            <v>197.6</v>
          </cell>
          <cell r="AO17">
            <v>73.900000000000006</v>
          </cell>
          <cell r="AQ17">
            <v>97</v>
          </cell>
        </row>
        <row r="18">
          <cell r="C18">
            <v>0</v>
          </cell>
          <cell r="D18">
            <v>4587.3968378237996</v>
          </cell>
          <cell r="G18">
            <v>937.46693745704999</v>
          </cell>
          <cell r="I18">
            <v>632.25048670783997</v>
          </cell>
          <cell r="K18">
            <v>47.128836024270001</v>
          </cell>
          <cell r="M18">
            <v>211.53709522945999</v>
          </cell>
          <cell r="O18">
            <v>395.12486561547996</v>
          </cell>
          <cell r="Q18">
            <v>109.63455399897001</v>
          </cell>
          <cell r="S18">
            <v>69.87331210859999</v>
          </cell>
          <cell r="U18">
            <v>134.05852466005999</v>
          </cell>
          <cell r="W18">
            <v>183.72244683792999</v>
          </cell>
          <cell r="Y18">
            <v>53.070444196769998</v>
          </cell>
          <cell r="AA18">
            <v>5.3632916437099993</v>
          </cell>
          <cell r="AC18">
            <v>21.00952649796</v>
          </cell>
          <cell r="AE18">
            <v>109.48403325859999</v>
          </cell>
          <cell r="AG18">
            <v>373.45780114643003</v>
          </cell>
          <cell r="AI18">
            <v>396.09136721153999</v>
          </cell>
          <cell r="AK18">
            <v>96.261974538730001</v>
          </cell>
          <cell r="AM18">
            <v>500.39431814372</v>
          </cell>
          <cell r="AO18">
            <v>75.046472290790007</v>
          </cell>
          <cell r="AQ18">
            <v>236.42055025588999</v>
          </cell>
        </row>
        <row r="19">
          <cell r="C19">
            <v>0</v>
          </cell>
          <cell r="D19">
            <v>0</v>
          </cell>
        </row>
        <row r="20">
          <cell r="C20">
            <v>0</v>
          </cell>
          <cell r="D20">
            <v>0</v>
          </cell>
        </row>
        <row r="21">
          <cell r="C21">
            <v>0</v>
          </cell>
          <cell r="D21">
            <v>5827.6</v>
          </cell>
          <cell r="F21">
            <v>0</v>
          </cell>
          <cell r="G21">
            <v>1342.2089508451245</v>
          </cell>
          <cell r="H21">
            <v>0</v>
          </cell>
          <cell r="I21">
            <v>795.11830799947779</v>
          </cell>
          <cell r="J21">
            <v>0</v>
          </cell>
          <cell r="K21">
            <v>222.16150232134078</v>
          </cell>
          <cell r="L21">
            <v>0</v>
          </cell>
          <cell r="M21">
            <v>291.71489004367243</v>
          </cell>
          <cell r="N21">
            <v>0</v>
          </cell>
          <cell r="O21">
            <v>450.76908224870851</v>
          </cell>
          <cell r="P21">
            <v>0</v>
          </cell>
          <cell r="Q21">
            <v>154.55142774300745</v>
          </cell>
          <cell r="R21">
            <v>0</v>
          </cell>
          <cell r="S21">
            <v>176.69418427049803</v>
          </cell>
          <cell r="T21">
            <v>0</v>
          </cell>
          <cell r="U21">
            <v>202.99474069786351</v>
          </cell>
          <cell r="V21">
            <v>0</v>
          </cell>
          <cell r="W21">
            <v>167.34293437411469</v>
          </cell>
          <cell r="X21">
            <v>0</v>
          </cell>
          <cell r="Y21">
            <v>58.938733141395929</v>
          </cell>
          <cell r="Z21">
            <v>0</v>
          </cell>
          <cell r="AA21">
            <v>10.778509727897402</v>
          </cell>
          <cell r="AB21">
            <v>0</v>
          </cell>
          <cell r="AC21">
            <v>49.480118679852716</v>
          </cell>
          <cell r="AD21">
            <v>0</v>
          </cell>
          <cell r="AE21">
            <v>110.39467645298568</v>
          </cell>
          <cell r="AF21">
            <v>0</v>
          </cell>
          <cell r="AG21">
            <v>452.72754639406679</v>
          </cell>
          <cell r="AH21">
            <v>0</v>
          </cell>
          <cell r="AI21">
            <v>248.29113746426924</v>
          </cell>
          <cell r="AJ21">
            <v>0</v>
          </cell>
          <cell r="AK21">
            <v>241.97571991519075</v>
          </cell>
          <cell r="AL21">
            <v>0</v>
          </cell>
          <cell r="AM21">
            <v>433.60148764106413</v>
          </cell>
          <cell r="AN21">
            <v>0</v>
          </cell>
          <cell r="AO21">
            <v>222.69794241237938</v>
          </cell>
          <cell r="AP21">
            <v>0</v>
          </cell>
          <cell r="AQ21">
            <v>195.22300146622749</v>
          </cell>
        </row>
        <row r="22">
          <cell r="D22">
            <v>0</v>
          </cell>
        </row>
        <row r="23">
          <cell r="C23">
            <v>0</v>
          </cell>
          <cell r="D23">
            <v>0</v>
          </cell>
        </row>
        <row r="24">
          <cell r="C24">
            <v>0</v>
          </cell>
          <cell r="D24">
            <v>0</v>
          </cell>
        </row>
        <row r="25">
          <cell r="C25">
            <v>0</v>
          </cell>
          <cell r="D25">
            <v>61.233507081174444</v>
          </cell>
          <cell r="G25">
            <v>12.481872884283248</v>
          </cell>
          <cell r="I25">
            <v>8.4622867012089813</v>
          </cell>
          <cell r="K25">
            <v>0.63467150259067351</v>
          </cell>
          <cell r="M25">
            <v>2.856021761658031</v>
          </cell>
          <cell r="O25">
            <v>5.2889291882556133</v>
          </cell>
          <cell r="Q25">
            <v>1.4809001727115716</v>
          </cell>
          <cell r="S25">
            <v>0.95200725388601048</v>
          </cell>
          <cell r="U25">
            <v>1.7982359240069083</v>
          </cell>
          <cell r="W25">
            <v>2.4329074265975819</v>
          </cell>
          <cell r="Y25">
            <v>0.7404500863557858</v>
          </cell>
          <cell r="AA25">
            <v>6.6421416234887745E-2</v>
          </cell>
          <cell r="AC25">
            <v>0.13284283246977549</v>
          </cell>
          <cell r="AE25">
            <v>1.4809001727115716</v>
          </cell>
          <cell r="AG25">
            <v>4.9715934369602763</v>
          </cell>
          <cell r="AI25">
            <v>5.2889291882556133</v>
          </cell>
          <cell r="AK25">
            <v>1.269343005181347</v>
          </cell>
          <cell r="AM25">
            <v>6.664050777202073</v>
          </cell>
          <cell r="AO25">
            <v>1.0577858376511227</v>
          </cell>
          <cell r="AQ25">
            <v>3.1733575129533675</v>
          </cell>
        </row>
        <row r="26">
          <cell r="C26">
            <v>0</v>
          </cell>
          <cell r="D26">
            <v>0</v>
          </cell>
        </row>
        <row r="27">
          <cell r="C27">
            <v>0</v>
          </cell>
          <cell r="D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9">
          <cell r="C29">
            <v>0</v>
          </cell>
          <cell r="D29">
            <v>0</v>
          </cell>
        </row>
        <row r="30">
          <cell r="B30" t="str">
            <v>Налог на землю</v>
          </cell>
          <cell r="C30">
            <v>0</v>
          </cell>
          <cell r="D30">
            <v>0</v>
          </cell>
        </row>
        <row r="31">
          <cell r="B31" t="str">
            <v>Транспортный налог</v>
          </cell>
          <cell r="C31">
            <v>0</v>
          </cell>
          <cell r="D31">
            <v>0</v>
          </cell>
        </row>
        <row r="32">
          <cell r="C32">
            <v>0</v>
          </cell>
          <cell r="D32">
            <v>0</v>
          </cell>
        </row>
        <row r="34">
          <cell r="C34">
            <v>0</v>
          </cell>
          <cell r="D34">
            <v>5766.4</v>
          </cell>
          <cell r="G34">
            <v>1329.7270779608411</v>
          </cell>
          <cell r="I34">
            <v>786.6560212982688</v>
          </cell>
          <cell r="K34">
            <v>221.52683081875011</v>
          </cell>
          <cell r="M34">
            <v>288.85886828201438</v>
          </cell>
          <cell r="O34">
            <v>445.48015306045289</v>
          </cell>
          <cell r="Q34">
            <v>153.07052757029587</v>
          </cell>
          <cell r="S34">
            <v>175.742177016612</v>
          </cell>
          <cell r="U34">
            <v>201.19650477385659</v>
          </cell>
          <cell r="W34">
            <v>164.91002694751711</v>
          </cell>
          <cell r="Y34">
            <v>58.198283055040143</v>
          </cell>
          <cell r="AA34">
            <v>10.712088311662514</v>
          </cell>
          <cell r="AC34">
            <v>49.347275847382939</v>
          </cell>
          <cell r="AE34">
            <v>108.91377628027411</v>
          </cell>
          <cell r="AG34">
            <v>447.7559529571065</v>
          </cell>
          <cell r="AI34">
            <v>243.00220827601362</v>
          </cell>
          <cell r="AK34">
            <v>240.7063769100094</v>
          </cell>
          <cell r="AM34">
            <v>426.93743686386205</v>
          </cell>
          <cell r="AO34">
            <v>221.64015657472825</v>
          </cell>
          <cell r="AQ34">
            <v>192.04964395327411</v>
          </cell>
        </row>
        <row r="36">
          <cell r="C36">
            <v>0</v>
          </cell>
          <cell r="D36">
            <v>638.12621479999984</v>
          </cell>
          <cell r="G36">
            <v>232.98721600000002</v>
          </cell>
          <cell r="I36">
            <v>79.579808</v>
          </cell>
          <cell r="K36">
            <v>120.70685</v>
          </cell>
          <cell r="M36">
            <v>19.999468719999999</v>
          </cell>
          <cell r="O36">
            <v>29.363027100000004</v>
          </cell>
          <cell r="Q36">
            <v>9.8235940000000017</v>
          </cell>
          <cell r="AQ36">
            <v>0</v>
          </cell>
        </row>
        <row r="37">
          <cell r="C37">
            <v>0</v>
          </cell>
          <cell r="D37">
            <v>2348.7999999999997</v>
          </cell>
          <cell r="G37">
            <v>480.3</v>
          </cell>
          <cell r="I37">
            <v>323.7</v>
          </cell>
          <cell r="K37">
            <v>24.1</v>
          </cell>
          <cell r="M37">
            <v>108.3</v>
          </cell>
          <cell r="O37">
            <v>202.3</v>
          </cell>
          <cell r="Q37">
            <v>56.1</v>
          </cell>
          <cell r="AQ37">
            <v>120.8</v>
          </cell>
        </row>
        <row r="38">
          <cell r="C38">
            <v>0</v>
          </cell>
          <cell r="D38">
            <v>513.79999999999995</v>
          </cell>
          <cell r="G38">
            <v>64</v>
          </cell>
          <cell r="I38">
            <v>60.4</v>
          </cell>
          <cell r="K38">
            <v>16.100000000000001</v>
          </cell>
          <cell r="M38">
            <v>36.799999999999997</v>
          </cell>
          <cell r="O38">
            <v>36.799999999999997</v>
          </cell>
          <cell r="Q38">
            <v>16.7</v>
          </cell>
          <cell r="AQ38">
            <v>31.4</v>
          </cell>
        </row>
        <row r="39">
          <cell r="C39">
            <v>0</v>
          </cell>
          <cell r="D39">
            <v>70.402000000000015</v>
          </cell>
          <cell r="G39">
            <v>10.16</v>
          </cell>
          <cell r="I39">
            <v>5.5590000000000002</v>
          </cell>
          <cell r="K39">
            <v>2.637</v>
          </cell>
          <cell r="M39">
            <v>7.7880000000000003</v>
          </cell>
          <cell r="O39">
            <v>7.306</v>
          </cell>
          <cell r="Q39">
            <v>2.476</v>
          </cell>
          <cell r="AQ39">
            <v>1.944</v>
          </cell>
        </row>
        <row r="40">
          <cell r="C40">
            <v>0</v>
          </cell>
          <cell r="D40">
            <v>76.777022123999998</v>
          </cell>
          <cell r="G40">
            <v>8.1430174980000007</v>
          </cell>
          <cell r="I40">
            <v>8.1430174980000007</v>
          </cell>
          <cell r="K40">
            <v>2.3265764279999996</v>
          </cell>
          <cell r="M40">
            <v>4.9439749094999987</v>
          </cell>
          <cell r="O40">
            <v>4.9439749094999987</v>
          </cell>
          <cell r="Q40">
            <v>2.6173984815</v>
          </cell>
          <cell r="AQ40">
            <v>4.6531528559999993</v>
          </cell>
        </row>
        <row r="41">
          <cell r="C41">
            <v>0</v>
          </cell>
          <cell r="D41">
            <v>35.104300000000002</v>
          </cell>
          <cell r="G41">
            <v>7.1542442141623486</v>
          </cell>
          <cell r="I41">
            <v>4.8503350604490496</v>
          </cell>
          <cell r="K41">
            <v>0.36377512953367869</v>
          </cell>
          <cell r="M41">
            <v>1.6369880829015544</v>
          </cell>
          <cell r="O41">
            <v>3.0314594127806558</v>
          </cell>
          <cell r="Q41">
            <v>0.84880863557858355</v>
          </cell>
          <cell r="AQ41">
            <v>1.7582464594127802</v>
          </cell>
        </row>
        <row r="42">
          <cell r="B42" t="str">
            <v>Арендная плата</v>
          </cell>
          <cell r="C42">
            <v>0</v>
          </cell>
          <cell r="D42">
            <v>1472.3000000000002</v>
          </cell>
          <cell r="G42">
            <v>402.1</v>
          </cell>
          <cell r="I42">
            <v>220.2</v>
          </cell>
          <cell r="K42">
            <v>48.6</v>
          </cell>
          <cell r="M42">
            <v>81.600000000000009</v>
          </cell>
          <cell r="O42">
            <v>109.10000000000001</v>
          </cell>
          <cell r="Q42">
            <v>49.9</v>
          </cell>
          <cell r="S42">
            <v>71.400000000000006</v>
          </cell>
          <cell r="U42">
            <v>70.3</v>
          </cell>
          <cell r="W42">
            <v>7.6</v>
          </cell>
          <cell r="Y42">
            <v>4.4000000000000004</v>
          </cell>
          <cell r="AA42">
            <v>0</v>
          </cell>
          <cell r="AC42">
            <v>18.899999999999999</v>
          </cell>
          <cell r="AE42">
            <v>16.7</v>
          </cell>
          <cell r="AG42">
            <v>152.5</v>
          </cell>
          <cell r="AI42">
            <v>59.1</v>
          </cell>
          <cell r="AK42">
            <v>0.8</v>
          </cell>
          <cell r="AM42">
            <v>44.400000000000006</v>
          </cell>
          <cell r="AO42">
            <v>114.7</v>
          </cell>
          <cell r="AQ42">
            <v>0</v>
          </cell>
        </row>
        <row r="43">
          <cell r="C43">
            <v>0</v>
          </cell>
          <cell r="D43">
            <v>0</v>
          </cell>
        </row>
        <row r="44">
          <cell r="C44">
            <v>0</v>
          </cell>
          <cell r="D44">
            <v>0</v>
          </cell>
        </row>
        <row r="45">
          <cell r="C45">
            <v>0</v>
          </cell>
          <cell r="D45">
            <v>531.10000000000014</v>
          </cell>
          <cell r="G45">
            <v>108.53403533312611</v>
          </cell>
          <cell r="I45">
            <v>73.197991227161268</v>
          </cell>
          <cell r="K45">
            <v>5.4562806963009018</v>
          </cell>
          <cell r="M45">
            <v>24.490436569612822</v>
          </cell>
          <cell r="O45">
            <v>45.745075812523751</v>
          </cell>
          <cell r="Q45">
            <v>12.692800227955654</v>
          </cell>
          <cell r="AQ45">
            <v>27.371286740579563</v>
          </cell>
        </row>
        <row r="46">
          <cell r="C46">
            <v>0</v>
          </cell>
          <cell r="D46">
            <v>80.025451593962629</v>
          </cell>
          <cell r="G46">
            <v>16.348564915552792</v>
          </cell>
          <cell r="I46">
            <v>11.025869512658446</v>
          </cell>
          <cell r="K46">
            <v>1.2363485649155528</v>
          </cell>
          <cell r="M46">
            <v>3.3</v>
          </cell>
          <cell r="O46">
            <v>6.8906158256484646</v>
          </cell>
          <cell r="Q46">
            <v>1.9119262252616309</v>
          </cell>
          <cell r="AQ46">
            <v>4.1229578972818013</v>
          </cell>
        </row>
        <row r="48">
          <cell r="C48">
            <v>0</v>
          </cell>
          <cell r="D48">
            <v>0</v>
          </cell>
        </row>
        <row r="49">
          <cell r="C49">
            <v>0</v>
          </cell>
          <cell r="D49">
            <v>0</v>
          </cell>
        </row>
        <row r="50">
          <cell r="C50">
            <v>0</v>
          </cell>
          <cell r="D50">
            <v>60215.81</v>
          </cell>
          <cell r="F50">
            <v>0</v>
          </cell>
          <cell r="G50">
            <v>11914.785676599724</v>
          </cell>
          <cell r="H50">
            <v>0</v>
          </cell>
          <cell r="I50">
            <v>7467.941632284932</v>
          </cell>
          <cell r="J50">
            <v>0</v>
          </cell>
          <cell r="K50">
            <v>1058.1345963104623</v>
          </cell>
          <cell r="L50">
            <v>0</v>
          </cell>
          <cell r="M50">
            <v>3546.6769180447386</v>
          </cell>
          <cell r="N50">
            <v>0</v>
          </cell>
          <cell r="O50">
            <v>5044.9738300080353</v>
          </cell>
          <cell r="P50">
            <v>0</v>
          </cell>
          <cell r="Q50">
            <v>1476.6582631629578</v>
          </cell>
          <cell r="R50">
            <v>0</v>
          </cell>
          <cell r="S50">
            <v>1180.5938007993277</v>
          </cell>
          <cell r="T50">
            <v>0</v>
          </cell>
          <cell r="U50">
            <v>2058.7056952946414</v>
          </cell>
          <cell r="V50">
            <v>0</v>
          </cell>
          <cell r="W50">
            <v>2330.0393091936767</v>
          </cell>
          <cell r="X50">
            <v>0</v>
          </cell>
          <cell r="Y50">
            <v>805.58120786826748</v>
          </cell>
          <cell r="Z50">
            <v>0</v>
          </cell>
          <cell r="AA50">
            <v>163.35664643846494</v>
          </cell>
          <cell r="AB50">
            <v>0</v>
          </cell>
          <cell r="AC50">
            <v>477.80986110873744</v>
          </cell>
          <cell r="AD50">
            <v>0</v>
          </cell>
          <cell r="AE50">
            <v>1301.226127363467</v>
          </cell>
          <cell r="AF50">
            <v>0</v>
          </cell>
          <cell r="AG50">
            <v>4448.1058781691836</v>
          </cell>
          <cell r="AH50">
            <v>0</v>
          </cell>
          <cell r="AI50">
            <v>3991.6729370822823</v>
          </cell>
          <cell r="AJ50">
            <v>0</v>
          </cell>
          <cell r="AK50">
            <v>1546.3379119487804</v>
          </cell>
          <cell r="AL50">
            <v>0</v>
          </cell>
          <cell r="AM50">
            <v>5776.0388207291844</v>
          </cell>
          <cell r="AN50">
            <v>0</v>
          </cell>
          <cell r="AO50">
            <v>1463.6491565651897</v>
          </cell>
          <cell r="AP50">
            <v>0</v>
          </cell>
          <cell r="AQ50">
            <v>2844.3905221032828</v>
          </cell>
        </row>
        <row r="51">
          <cell r="C51" t="e">
            <v>#NAME?</v>
          </cell>
          <cell r="D51">
            <v>40.453900000000004</v>
          </cell>
          <cell r="F51" t="e">
            <v>#NAME?</v>
          </cell>
          <cell r="G51">
            <v>9.6254999999999988</v>
          </cell>
          <cell r="H51" t="e">
            <v>#NAME?</v>
          </cell>
          <cell r="I51">
            <v>5.0296000000000003</v>
          </cell>
          <cell r="J51" t="e">
            <v>#NAME?</v>
          </cell>
          <cell r="K51">
            <v>0.34739999999999999</v>
          </cell>
          <cell r="L51" t="e">
            <v>#NAME?</v>
          </cell>
          <cell r="M51">
            <v>1.9510999999999998</v>
          </cell>
          <cell r="N51" t="e">
            <v>#NAME?</v>
          </cell>
          <cell r="O51">
            <v>3.5194999999999999</v>
          </cell>
          <cell r="P51" t="e">
            <v>#NAME?</v>
          </cell>
          <cell r="Q51">
            <v>0.79549999999999998</v>
          </cell>
          <cell r="R51" t="e">
            <v>#NAME?</v>
          </cell>
          <cell r="S51">
            <v>0.67730000000000001</v>
          </cell>
          <cell r="T51" t="e">
            <v>#NAME?</v>
          </cell>
          <cell r="U51">
            <v>1.2545999999999999</v>
          </cell>
          <cell r="V51" t="e">
            <v>#NAME?</v>
          </cell>
          <cell r="W51">
            <v>1.9543000000000001</v>
          </cell>
          <cell r="X51" t="e">
            <v>#NAME?</v>
          </cell>
          <cell r="Y51">
            <v>0.56189999999999996</v>
          </cell>
          <cell r="Z51" t="e">
            <v>#NAME?</v>
          </cell>
          <cell r="AA51">
            <v>6.7699999999999996E-2</v>
          </cell>
          <cell r="AB51" t="e">
            <v>#NAME?</v>
          </cell>
          <cell r="AC51">
            <v>0.24369999999999997</v>
          </cell>
          <cell r="AD51" t="e">
            <v>#NAME?</v>
          </cell>
          <cell r="AE51">
            <v>0.99039999999999995</v>
          </cell>
          <cell r="AF51" t="e">
            <v>#NAME?</v>
          </cell>
          <cell r="AG51">
            <v>2.8094000000000001</v>
          </cell>
          <cell r="AH51" t="e">
            <v>#NAME?</v>
          </cell>
          <cell r="AI51">
            <v>3.6389000000000005</v>
          </cell>
          <cell r="AJ51" t="e">
            <v>#NAME?</v>
          </cell>
          <cell r="AK51">
            <v>0.67300000000000004</v>
          </cell>
          <cell r="AL51" t="e">
            <v>#NAME?</v>
          </cell>
          <cell r="AM51">
            <v>4.0031999999999996</v>
          </cell>
          <cell r="AN51" t="e">
            <v>#NAME?</v>
          </cell>
          <cell r="AO51">
            <v>0.57330000000000003</v>
          </cell>
          <cell r="AQ51">
            <v>1.7376</v>
          </cell>
        </row>
        <row r="52">
          <cell r="C52" t="e">
            <v>#NAME?</v>
          </cell>
          <cell r="D52">
            <v>1488.5044458012699</v>
          </cell>
          <cell r="F52" t="e">
            <v>#NAME?</v>
          </cell>
          <cell r="G52">
            <v>1237.8355074125734</v>
          </cell>
          <cell r="H52" t="e">
            <v>#NAME?</v>
          </cell>
          <cell r="I52">
            <v>1484.7983204002171</v>
          </cell>
          <cell r="J52" t="e">
            <v>#NAME?</v>
          </cell>
          <cell r="K52">
            <v>3045.868152879857</v>
          </cell>
          <cell r="L52" t="e">
            <v>#NAME?</v>
          </cell>
          <cell r="M52">
            <v>1817.7832597225868</v>
          </cell>
          <cell r="N52" t="e">
            <v>#NAME?</v>
          </cell>
          <cell r="O52">
            <v>1433.4348146066304</v>
          </cell>
          <cell r="P52" t="e">
            <v>#NAME?</v>
          </cell>
          <cell r="Q52">
            <v>1856.2643157296768</v>
          </cell>
          <cell r="R52" t="e">
            <v>#NAME?</v>
          </cell>
          <cell r="S52">
            <v>1743.0884405718703</v>
          </cell>
          <cell r="T52" t="e">
            <v>#NAME?</v>
          </cell>
          <cell r="U52">
            <v>1640.9259487443339</v>
          </cell>
          <cell r="V52" t="e">
            <v>#NAME?</v>
          </cell>
          <cell r="W52">
            <v>1192.261017977627</v>
          </cell>
          <cell r="X52" t="e">
            <v>#NAME?</v>
          </cell>
          <cell r="Y52">
            <v>1433.6736214064204</v>
          </cell>
          <cell r="Z52" t="e">
            <v>#NAME?</v>
          </cell>
          <cell r="AA52">
            <v>2412.9489872742238</v>
          </cell>
          <cell r="AB52" t="e">
            <v>#NAME?</v>
          </cell>
          <cell r="AC52">
            <v>1960.6477681934243</v>
          </cell>
          <cell r="AD52" t="e">
            <v>#NAME?</v>
          </cell>
          <cell r="AE52">
            <v>1313.8389815866994</v>
          </cell>
          <cell r="AF52" t="e">
            <v>#NAME?</v>
          </cell>
          <cell r="AG52">
            <v>1583.2938984015034</v>
          </cell>
          <cell r="AH52" t="e">
            <v>#NAME?</v>
          </cell>
          <cell r="AI52">
            <v>1096.9449386029519</v>
          </cell>
          <cell r="AJ52" t="e">
            <v>#NAME?</v>
          </cell>
          <cell r="AK52">
            <v>2297.6789182002681</v>
          </cell>
          <cell r="AL52" t="e">
            <v>#NAME?</v>
          </cell>
          <cell r="AM52">
            <v>1442.8554208456198</v>
          </cell>
          <cell r="AN52" t="e">
            <v>#NAME?</v>
          </cell>
          <cell r="AO52">
            <v>2553.0248675478629</v>
          </cell>
          <cell r="AP52" t="e">
            <v>#NAME?</v>
          </cell>
          <cell r="AQ52">
            <v>1636.9650794793295</v>
          </cell>
        </row>
        <row r="54">
          <cell r="C54" t="e">
            <v>#NAME?</v>
          </cell>
          <cell r="D54" t="e">
            <v>#NAME?</v>
          </cell>
          <cell r="F54" t="e">
            <v>#NAME?</v>
          </cell>
          <cell r="G54" t="e">
            <v>#NAME?</v>
          </cell>
          <cell r="H54" t="e">
            <v>#NAME?</v>
          </cell>
          <cell r="I54" t="e">
            <v>#NAME?</v>
          </cell>
          <cell r="J54" t="e">
            <v>#NAME?</v>
          </cell>
          <cell r="K54" t="e">
            <v>#NAME?</v>
          </cell>
          <cell r="L54" t="e">
            <v>#NAME?</v>
          </cell>
          <cell r="M54" t="e">
            <v>#NAME?</v>
          </cell>
          <cell r="N54" t="e">
            <v>#NAME?</v>
          </cell>
          <cell r="O54" t="e">
            <v>#NAME?</v>
          </cell>
          <cell r="P54" t="e">
            <v>#NAME?</v>
          </cell>
          <cell r="Q54" t="e">
            <v>#NAME?</v>
          </cell>
          <cell r="R54" t="e">
            <v>#NAME?</v>
          </cell>
          <cell r="S54" t="e">
            <v>#NAME?</v>
          </cell>
          <cell r="T54" t="e">
            <v>#NAME?</v>
          </cell>
          <cell r="U54" t="e">
            <v>#NAME?</v>
          </cell>
          <cell r="V54" t="e">
            <v>#NAME?</v>
          </cell>
          <cell r="W54" t="e">
            <v>#NAME?</v>
          </cell>
          <cell r="X54" t="e">
            <v>#NAME?</v>
          </cell>
          <cell r="Y54" t="e">
            <v>#NAME?</v>
          </cell>
          <cell r="Z54" t="e">
            <v>#NAME?</v>
          </cell>
          <cell r="AA54" t="e">
            <v>#NAME?</v>
          </cell>
          <cell r="AB54" t="e">
            <v>#NAME?</v>
          </cell>
          <cell r="AC54" t="e">
            <v>#NAME?</v>
          </cell>
          <cell r="AD54" t="e">
            <v>#NAME?</v>
          </cell>
          <cell r="AE54" t="e">
            <v>#NAME?</v>
          </cell>
          <cell r="AF54" t="e">
            <v>#NAME?</v>
          </cell>
          <cell r="AG54" t="e">
            <v>#NAME?</v>
          </cell>
          <cell r="AH54" t="e">
            <v>#NAME?</v>
          </cell>
          <cell r="AI54" t="e">
            <v>#NAME?</v>
          </cell>
          <cell r="AJ54" t="e">
            <v>#NAME?</v>
          </cell>
          <cell r="AK54" t="e">
            <v>#NAME?</v>
          </cell>
          <cell r="AL54" t="e">
            <v>#NAME?</v>
          </cell>
          <cell r="AM54" t="e">
            <v>#NAME?</v>
          </cell>
          <cell r="AN54" t="e">
            <v>#NAME?</v>
          </cell>
          <cell r="AO54" t="e">
            <v>#NAME?</v>
          </cell>
          <cell r="AP54" t="e">
            <v>#NAME?</v>
          </cell>
          <cell r="AQ54" t="e">
            <v>#NAME?</v>
          </cell>
        </row>
        <row r="55">
          <cell r="C55">
            <v>0</v>
          </cell>
          <cell r="D55">
            <v>30742.831555236688</v>
          </cell>
          <cell r="F55">
            <v>0</v>
          </cell>
          <cell r="G55">
            <v>5504.3888752642888</v>
          </cell>
          <cell r="H55">
            <v>0</v>
          </cell>
          <cell r="I55">
            <v>4080.5786748662654</v>
          </cell>
          <cell r="J55">
            <v>0</v>
          </cell>
          <cell r="K55">
            <v>776.59378045950325</v>
          </cell>
          <cell r="L55">
            <v>0</v>
          </cell>
          <cell r="M55">
            <v>2120.1681478466458</v>
          </cell>
          <cell r="N55">
            <v>0</v>
          </cell>
          <cell r="O55">
            <v>2543.36289312694</v>
          </cell>
          <cell r="P55">
            <v>0</v>
          </cell>
          <cell r="Q55">
            <v>828.66802486377981</v>
          </cell>
          <cell r="R55">
            <v>0</v>
          </cell>
          <cell r="S55">
            <v>741.03152362672495</v>
          </cell>
          <cell r="T55">
            <v>0</v>
          </cell>
          <cell r="U55">
            <v>1209.9555895543674</v>
          </cell>
          <cell r="V55">
            <v>0</v>
          </cell>
          <cell r="W55">
            <v>1148.8528376561424</v>
          </cell>
          <cell r="X55">
            <v>0</v>
          </cell>
          <cell r="Y55">
            <v>490.53424887648674</v>
          </cell>
          <cell r="Z55">
            <v>0</v>
          </cell>
          <cell r="AA55">
            <v>130.68344085380738</v>
          </cell>
          <cell r="AB55">
            <v>0</v>
          </cell>
          <cell r="AC55">
            <v>362.53395156791555</v>
          </cell>
          <cell r="AD55">
            <v>0</v>
          </cell>
          <cell r="AE55">
            <v>652.6991932501337</v>
          </cell>
          <cell r="AF55">
            <v>0</v>
          </cell>
          <cell r="AG55">
            <v>2291.6470400675171</v>
          </cell>
          <cell r="AH55">
            <v>0</v>
          </cell>
          <cell r="AI55">
            <v>1950.0460054262819</v>
          </cell>
          <cell r="AJ55">
            <v>0</v>
          </cell>
          <cell r="AK55">
            <v>927.45329935480777</v>
          </cell>
          <cell r="AL55">
            <v>0</v>
          </cell>
          <cell r="AM55">
            <v>2613.7149210426091</v>
          </cell>
          <cell r="AN55">
            <v>0</v>
          </cell>
          <cell r="AO55">
            <v>997.69470265485688</v>
          </cell>
          <cell r="AP55">
            <v>0</v>
          </cell>
          <cell r="AQ55">
            <v>1372.2244048776154</v>
          </cell>
        </row>
        <row r="57">
          <cell r="C57">
            <v>0</v>
          </cell>
          <cell r="D57">
            <v>0</v>
          </cell>
        </row>
      </sheetData>
      <sheetData sheetId="54" refreshError="1">
        <row r="4">
          <cell r="F4" t="str">
            <v>Центральная</v>
          </cell>
          <cell r="H4" t="str">
            <v>Парковая</v>
          </cell>
          <cell r="J4" t="str">
            <v>Агрохимия</v>
          </cell>
          <cell r="L4" t="str">
            <v>Заря</v>
          </cell>
        </row>
        <row r="9">
          <cell r="C9">
            <v>0</v>
          </cell>
          <cell r="D9">
            <v>28153.84363407865</v>
          </cell>
          <cell r="G9">
            <v>6410.3968013354352</v>
          </cell>
          <cell r="I9">
            <v>3387.3629574186666</v>
          </cell>
          <cell r="K9">
            <v>281.54081585095895</v>
          </cell>
          <cell r="M9">
            <v>1426.5087701980929</v>
          </cell>
        </row>
        <row r="10">
          <cell r="C10">
            <v>0</v>
          </cell>
          <cell r="D10">
            <v>285.89734357375312</v>
          </cell>
          <cell r="G10">
            <v>46.946506962115301</v>
          </cell>
          <cell r="I10">
            <v>40.365080158947286</v>
          </cell>
          <cell r="K10">
            <v>4.9012421138924367</v>
          </cell>
          <cell r="M10">
            <v>12.535562573513269</v>
          </cell>
        </row>
        <row r="11">
          <cell r="C11">
            <v>0</v>
          </cell>
          <cell r="D11">
            <v>15881.040000000005</v>
          </cell>
          <cell r="G11">
            <v>2518.04</v>
          </cell>
          <cell r="I11">
            <v>2070.4</v>
          </cell>
          <cell r="K11">
            <v>398.1</v>
          </cell>
          <cell r="M11">
            <v>1271.3</v>
          </cell>
        </row>
        <row r="12">
          <cell r="C12">
            <v>0</v>
          </cell>
          <cell r="D12">
            <v>0</v>
          </cell>
        </row>
        <row r="13">
          <cell r="C13">
            <v>0</v>
          </cell>
          <cell r="D13">
            <v>4160.83248</v>
          </cell>
          <cell r="G13">
            <v>659.72648000000004</v>
          </cell>
          <cell r="I13">
            <v>542.4448000000001</v>
          </cell>
          <cell r="K13">
            <v>104.30220000000001</v>
          </cell>
          <cell r="M13">
            <v>333.0806</v>
          </cell>
        </row>
        <row r="14">
          <cell r="C14">
            <v>0</v>
          </cell>
          <cell r="D14">
            <v>5906.5968378237994</v>
          </cell>
          <cell r="F14">
            <v>0</v>
          </cell>
          <cell r="G14">
            <v>1132.56693745705</v>
          </cell>
          <cell r="H14">
            <v>0</v>
          </cell>
          <cell r="I14">
            <v>799.9504867078399</v>
          </cell>
          <cell r="J14">
            <v>0</v>
          </cell>
          <cell r="K14">
            <v>47.128836024270001</v>
          </cell>
          <cell r="L14">
            <v>0</v>
          </cell>
          <cell r="M14">
            <v>420.43709522946</v>
          </cell>
        </row>
        <row r="16">
          <cell r="C16">
            <v>0</v>
          </cell>
          <cell r="D16">
            <v>0</v>
          </cell>
        </row>
        <row r="17">
          <cell r="C17">
            <v>0</v>
          </cell>
          <cell r="D17">
            <v>1319.2</v>
          </cell>
          <cell r="G17">
            <v>195.1</v>
          </cell>
          <cell r="I17">
            <v>167.7</v>
          </cell>
          <cell r="K17">
            <v>0</v>
          </cell>
          <cell r="M17">
            <v>208.9</v>
          </cell>
        </row>
        <row r="18">
          <cell r="C18">
            <v>0</v>
          </cell>
          <cell r="D18">
            <v>4587.3968378237996</v>
          </cell>
          <cell r="G18">
            <v>937.46693745704999</v>
          </cell>
          <cell r="I18">
            <v>632.25048670783997</v>
          </cell>
          <cell r="K18">
            <v>47.128836024270001</v>
          </cell>
          <cell r="M18">
            <v>211.53709522945999</v>
          </cell>
        </row>
        <row r="19">
          <cell r="C19">
            <v>0</v>
          </cell>
          <cell r="D19">
            <v>0</v>
          </cell>
        </row>
        <row r="20">
          <cell r="C20">
            <v>0</v>
          </cell>
          <cell r="D20">
            <v>0</v>
          </cell>
        </row>
        <row r="21">
          <cell r="C21">
            <v>0</v>
          </cell>
          <cell r="D21">
            <v>5827.6</v>
          </cell>
          <cell r="F21">
            <v>0</v>
          </cell>
          <cell r="G21">
            <v>1342.2089508451245</v>
          </cell>
          <cell r="H21">
            <v>0</v>
          </cell>
          <cell r="I21">
            <v>795.11830799947779</v>
          </cell>
          <cell r="J21">
            <v>0</v>
          </cell>
          <cell r="K21">
            <v>222.16150232134078</v>
          </cell>
          <cell r="L21">
            <v>0</v>
          </cell>
          <cell r="M21">
            <v>291.71489004367243</v>
          </cell>
        </row>
        <row r="23">
          <cell r="C23">
            <v>0</v>
          </cell>
          <cell r="D23">
            <v>0</v>
          </cell>
        </row>
        <row r="24">
          <cell r="C24">
            <v>0</v>
          </cell>
          <cell r="D24">
            <v>0</v>
          </cell>
        </row>
        <row r="25">
          <cell r="C25">
            <v>0</v>
          </cell>
          <cell r="D25">
            <v>61.233507081174444</v>
          </cell>
          <cell r="G25">
            <v>12.481872884283248</v>
          </cell>
          <cell r="I25">
            <v>8.4622867012089813</v>
          </cell>
          <cell r="K25">
            <v>0.63467150259067351</v>
          </cell>
          <cell r="M25">
            <v>2.856021761658031</v>
          </cell>
        </row>
        <row r="26">
          <cell r="C26">
            <v>0</v>
          </cell>
          <cell r="D26">
            <v>0</v>
          </cell>
        </row>
        <row r="27">
          <cell r="C27">
            <v>0</v>
          </cell>
          <cell r="D27">
            <v>0</v>
          </cell>
          <cell r="F27">
            <v>0</v>
          </cell>
          <cell r="G27">
            <v>0</v>
          </cell>
          <cell r="H27">
            <v>0</v>
          </cell>
          <cell r="I27">
            <v>0</v>
          </cell>
          <cell r="J27">
            <v>0</v>
          </cell>
          <cell r="K27">
            <v>0</v>
          </cell>
          <cell r="L27">
            <v>0</v>
          </cell>
          <cell r="M27">
            <v>0</v>
          </cell>
        </row>
        <row r="29">
          <cell r="C29">
            <v>0</v>
          </cell>
          <cell r="D29">
            <v>0</v>
          </cell>
        </row>
        <row r="30">
          <cell r="B30" t="str">
            <v>Налог на землю</v>
          </cell>
          <cell r="C30">
            <v>0</v>
          </cell>
          <cell r="D30">
            <v>0</v>
          </cell>
        </row>
        <row r="31">
          <cell r="B31" t="str">
            <v>Транспортный налог</v>
          </cell>
          <cell r="C31">
            <v>0</v>
          </cell>
          <cell r="D31">
            <v>0</v>
          </cell>
        </row>
        <row r="32">
          <cell r="C32">
            <v>0</v>
          </cell>
          <cell r="D32">
            <v>0</v>
          </cell>
        </row>
        <row r="34">
          <cell r="C34">
            <v>0</v>
          </cell>
          <cell r="D34">
            <v>5766.4</v>
          </cell>
          <cell r="G34">
            <v>1329.7270779608411</v>
          </cell>
          <cell r="I34">
            <v>786.6560212982688</v>
          </cell>
          <cell r="K34">
            <v>221.52683081875011</v>
          </cell>
          <cell r="M34">
            <v>288.85886828201438</v>
          </cell>
        </row>
        <row r="36">
          <cell r="C36">
            <v>0</v>
          </cell>
          <cell r="D36">
            <v>638.12621479999984</v>
          </cell>
          <cell r="G36">
            <v>232.98721600000002</v>
          </cell>
          <cell r="I36">
            <v>79.579808</v>
          </cell>
          <cell r="K36">
            <v>120.70685</v>
          </cell>
          <cell r="M36">
            <v>19.999468719999999</v>
          </cell>
        </row>
        <row r="37">
          <cell r="C37">
            <v>0</v>
          </cell>
          <cell r="D37">
            <v>2348.7999999999997</v>
          </cell>
          <cell r="G37">
            <v>480.3</v>
          </cell>
          <cell r="I37">
            <v>323.7</v>
          </cell>
          <cell r="K37">
            <v>24.1</v>
          </cell>
          <cell r="M37">
            <v>108.3</v>
          </cell>
        </row>
        <row r="38">
          <cell r="C38">
            <v>0</v>
          </cell>
          <cell r="D38">
            <v>513.79999999999995</v>
          </cell>
          <cell r="G38">
            <v>64</v>
          </cell>
          <cell r="I38">
            <v>60.4</v>
          </cell>
          <cell r="K38">
            <v>16.100000000000001</v>
          </cell>
          <cell r="M38">
            <v>36.799999999999997</v>
          </cell>
        </row>
        <row r="39">
          <cell r="C39">
            <v>0</v>
          </cell>
          <cell r="D39">
            <v>70.402000000000015</v>
          </cell>
          <cell r="G39">
            <v>10.16</v>
          </cell>
          <cell r="I39">
            <v>5.5590000000000002</v>
          </cell>
          <cell r="K39">
            <v>2.637</v>
          </cell>
          <cell r="M39">
            <v>7.7880000000000003</v>
          </cell>
        </row>
        <row r="40">
          <cell r="C40">
            <v>0</v>
          </cell>
          <cell r="D40">
            <v>76.8</v>
          </cell>
          <cell r="G40">
            <v>8.1430174980000007</v>
          </cell>
          <cell r="I40">
            <v>8.1430174980000007</v>
          </cell>
          <cell r="K40">
            <v>2.3265764279999996</v>
          </cell>
          <cell r="M40">
            <v>4.9439749094999987</v>
          </cell>
        </row>
        <row r="41">
          <cell r="C41">
            <v>0</v>
          </cell>
          <cell r="D41">
            <v>35.104300000000002</v>
          </cell>
          <cell r="G41">
            <v>7.1542442141623486</v>
          </cell>
          <cell r="I41">
            <v>4.8503350604490496</v>
          </cell>
          <cell r="K41">
            <v>0.36377512953367869</v>
          </cell>
          <cell r="M41">
            <v>1.6369880829015544</v>
          </cell>
        </row>
        <row r="42">
          <cell r="B42" t="str">
            <v>Арендная плата</v>
          </cell>
          <cell r="C42">
            <v>0</v>
          </cell>
          <cell r="D42">
            <v>1472.3000000000002</v>
          </cell>
          <cell r="G42">
            <v>402.1</v>
          </cell>
          <cell r="I42">
            <v>220.2</v>
          </cell>
          <cell r="K42">
            <v>48.6</v>
          </cell>
          <cell r="M42">
            <v>81.600000000000009</v>
          </cell>
        </row>
        <row r="43">
          <cell r="C43">
            <v>0</v>
          </cell>
          <cell r="D43">
            <v>0</v>
          </cell>
        </row>
        <row r="44">
          <cell r="C44">
            <v>0</v>
          </cell>
          <cell r="D44">
            <v>0</v>
          </cell>
        </row>
        <row r="45">
          <cell r="C45">
            <v>0</v>
          </cell>
          <cell r="D45">
            <v>531.10000000000014</v>
          </cell>
          <cell r="G45">
            <v>108.53403533312611</v>
          </cell>
          <cell r="I45">
            <v>73.197991227161268</v>
          </cell>
          <cell r="K45">
            <v>5.4562806963009018</v>
          </cell>
          <cell r="M45">
            <v>24.490436569612822</v>
          </cell>
        </row>
        <row r="46">
          <cell r="C46">
            <v>0</v>
          </cell>
          <cell r="D46">
            <v>80.025451593962629</v>
          </cell>
          <cell r="G46">
            <v>16.348564915552792</v>
          </cell>
          <cell r="I46">
            <v>11.025869512658446</v>
          </cell>
          <cell r="K46">
            <v>1.2363485649155528</v>
          </cell>
          <cell r="M46">
            <v>3.3</v>
          </cell>
        </row>
        <row r="48">
          <cell r="C48">
            <v>0</v>
          </cell>
          <cell r="D48">
            <v>0</v>
          </cell>
        </row>
        <row r="49">
          <cell r="C49">
            <v>0</v>
          </cell>
          <cell r="D49">
            <v>0</v>
          </cell>
        </row>
        <row r="50">
          <cell r="C50">
            <v>0</v>
          </cell>
          <cell r="D50">
            <v>60215.81</v>
          </cell>
          <cell r="F50">
            <v>0</v>
          </cell>
          <cell r="G50">
            <v>11914.785676599724</v>
          </cell>
          <cell r="H50">
            <v>0</v>
          </cell>
          <cell r="I50">
            <v>7467.941632284932</v>
          </cell>
          <cell r="J50">
            <v>0</v>
          </cell>
          <cell r="K50">
            <v>1058.1345963104623</v>
          </cell>
          <cell r="L50">
            <v>0</v>
          </cell>
          <cell r="M50">
            <v>3546.6769180447386</v>
          </cell>
        </row>
        <row r="51">
          <cell r="C51" t="e">
            <v>#NAME?</v>
          </cell>
          <cell r="D51">
            <v>40.453900000000004</v>
          </cell>
          <cell r="F51" t="e">
            <v>#NAME?</v>
          </cell>
          <cell r="G51">
            <v>9.6254999999999988</v>
          </cell>
          <cell r="H51" t="e">
            <v>#NAME?</v>
          </cell>
          <cell r="I51">
            <v>5.0296000000000003</v>
          </cell>
          <cell r="J51" t="e">
            <v>#NAME?</v>
          </cell>
          <cell r="K51">
            <v>0.34739999999999999</v>
          </cell>
          <cell r="L51" t="e">
            <v>#NAME?</v>
          </cell>
          <cell r="M51">
            <v>1.9510999999999998</v>
          </cell>
        </row>
        <row r="52">
          <cell r="C52" t="e">
            <v>#NAME?</v>
          </cell>
          <cell r="D52">
            <v>1488.5044458012699</v>
          </cell>
          <cell r="F52" t="e">
            <v>#NAME?</v>
          </cell>
          <cell r="G52">
            <v>1237.8355074125734</v>
          </cell>
          <cell r="H52" t="e">
            <v>#NAME?</v>
          </cell>
          <cell r="I52">
            <v>1484.7983204002171</v>
          </cell>
          <cell r="J52" t="e">
            <v>#NAME?</v>
          </cell>
          <cell r="K52">
            <v>3045.868152879857</v>
          </cell>
          <cell r="L52" t="e">
            <v>#NAME?</v>
          </cell>
          <cell r="M52">
            <v>1817.7832597225868</v>
          </cell>
        </row>
        <row r="54">
          <cell r="C54" t="e">
            <v>#NAME?</v>
          </cell>
          <cell r="D54" t="e">
            <v>#NAME?</v>
          </cell>
          <cell r="F54" t="e">
            <v>#NAME?</v>
          </cell>
          <cell r="G54" t="e">
            <v>#NAME?</v>
          </cell>
          <cell r="H54" t="e">
            <v>#NAME?</v>
          </cell>
          <cell r="I54" t="e">
            <v>#NAME?</v>
          </cell>
          <cell r="J54" t="e">
            <v>#NAME?</v>
          </cell>
          <cell r="K54" t="e">
            <v>#NAME?</v>
          </cell>
          <cell r="L54" t="e">
            <v>#NAME?</v>
          </cell>
          <cell r="M54" t="e">
            <v>#NAME?</v>
          </cell>
        </row>
        <row r="55">
          <cell r="C55">
            <v>0</v>
          </cell>
          <cell r="D55">
            <v>30742.835156996694</v>
          </cell>
          <cell r="F55">
            <v>0</v>
          </cell>
          <cell r="G55">
            <v>5504.3888752642888</v>
          </cell>
          <cell r="H55">
            <v>0</v>
          </cell>
          <cell r="I55">
            <v>4080.5786748662654</v>
          </cell>
          <cell r="J55">
            <v>0</v>
          </cell>
          <cell r="K55">
            <v>776.59378045950325</v>
          </cell>
          <cell r="L55">
            <v>0</v>
          </cell>
          <cell r="M55">
            <v>2120.1681478466458</v>
          </cell>
        </row>
        <row r="57">
          <cell r="C57">
            <v>0</v>
          </cell>
          <cell r="D57">
            <v>0</v>
          </cell>
        </row>
      </sheetData>
      <sheetData sheetId="55" refreshError="1">
        <row r="4">
          <cell r="H4" t="str">
            <v>СЦТ1</v>
          </cell>
          <cell r="L4" t="str">
            <v>СЦТ2</v>
          </cell>
          <cell r="P4" t="str">
            <v>СЦТ3</v>
          </cell>
        </row>
        <row r="10">
          <cell r="C10">
            <v>0</v>
          </cell>
          <cell r="D10">
            <v>0</v>
          </cell>
          <cell r="E10">
            <v>0</v>
          </cell>
          <cell r="F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row>
        <row r="12">
          <cell r="C12">
            <v>0</v>
          </cell>
          <cell r="D12">
            <v>0</v>
          </cell>
          <cell r="E12">
            <v>0</v>
          </cell>
          <cell r="F12">
            <v>0</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0</v>
          </cell>
          <cell r="D17">
            <v>0</v>
          </cell>
          <cell r="E17">
            <v>0</v>
          </cell>
          <cell r="F17">
            <v>0</v>
          </cell>
        </row>
        <row r="18">
          <cell r="C18">
            <v>0</v>
          </cell>
          <cell r="D18">
            <v>0</v>
          </cell>
          <cell r="E18">
            <v>0</v>
          </cell>
          <cell r="F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row>
        <row r="20">
          <cell r="C20">
            <v>0</v>
          </cell>
          <cell r="D20">
            <v>0</v>
          </cell>
          <cell r="E20">
            <v>0</v>
          </cell>
          <cell r="F20">
            <v>0</v>
          </cell>
        </row>
        <row r="21">
          <cell r="C21">
            <v>0</v>
          </cell>
          <cell r="D21">
            <v>0</v>
          </cell>
          <cell r="E21">
            <v>0</v>
          </cell>
          <cell r="F21">
            <v>0</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5">
          <cell r="C25">
            <v>0</v>
          </cell>
          <cell r="D25">
            <v>0</v>
          </cell>
          <cell r="E25">
            <v>0</v>
          </cell>
          <cell r="F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row>
        <row r="27">
          <cell r="C27">
            <v>0</v>
          </cell>
          <cell r="D27">
            <v>0</v>
          </cell>
          <cell r="E27">
            <v>0</v>
          </cell>
          <cell r="F27">
            <v>0</v>
          </cell>
        </row>
        <row r="28">
          <cell r="C28">
            <v>0</v>
          </cell>
          <cell r="D28">
            <v>0</v>
          </cell>
          <cell r="E28">
            <v>0</v>
          </cell>
          <cell r="F28">
            <v>0</v>
          </cell>
        </row>
        <row r="29">
          <cell r="C29">
            <v>0</v>
          </cell>
          <cell r="D29">
            <v>0</v>
          </cell>
          <cell r="E29">
            <v>0</v>
          </cell>
          <cell r="F29">
            <v>0</v>
          </cell>
        </row>
        <row r="30">
          <cell r="C30">
            <v>0</v>
          </cell>
          <cell r="D30">
            <v>0</v>
          </cell>
          <cell r="E30">
            <v>0</v>
          </cell>
          <cell r="F30">
            <v>0</v>
          </cell>
        </row>
        <row r="31">
          <cell r="C31">
            <v>0</v>
          </cell>
          <cell r="D31">
            <v>0</v>
          </cell>
          <cell r="E31">
            <v>0</v>
          </cell>
          <cell r="F31">
            <v>0</v>
          </cell>
        </row>
        <row r="33">
          <cell r="B33" t="str">
            <v>Налог на землю</v>
          </cell>
          <cell r="C33">
            <v>0</v>
          </cell>
          <cell r="D33">
            <v>0</v>
          </cell>
          <cell r="E33">
            <v>0</v>
          </cell>
          <cell r="F33">
            <v>0</v>
          </cell>
        </row>
        <row r="34">
          <cell r="B34" t="str">
            <v>Транспортный налог</v>
          </cell>
          <cell r="C34">
            <v>0</v>
          </cell>
          <cell r="D34">
            <v>0</v>
          </cell>
          <cell r="E34">
            <v>0</v>
          </cell>
          <cell r="F34">
            <v>0</v>
          </cell>
        </row>
        <row r="35">
          <cell r="C35">
            <v>0</v>
          </cell>
          <cell r="D35">
            <v>0</v>
          </cell>
          <cell r="E35">
            <v>0</v>
          </cell>
          <cell r="F35">
            <v>0</v>
          </cell>
        </row>
        <row r="37">
          <cell r="C37">
            <v>0</v>
          </cell>
          <cell r="D37">
            <v>0</v>
          </cell>
          <cell r="E37">
            <v>0</v>
          </cell>
          <cell r="F37">
            <v>0</v>
          </cell>
        </row>
        <row r="39">
          <cell r="B39" t="str">
            <v>Арендная плата</v>
          </cell>
          <cell r="C39">
            <v>0</v>
          </cell>
          <cell r="D39">
            <v>0</v>
          </cell>
          <cell r="E39">
            <v>0</v>
          </cell>
          <cell r="F39">
            <v>0</v>
          </cell>
        </row>
        <row r="40">
          <cell r="C40">
            <v>0</v>
          </cell>
          <cell r="D40">
            <v>0</v>
          </cell>
          <cell r="E40">
            <v>0</v>
          </cell>
          <cell r="F40">
            <v>0</v>
          </cell>
        </row>
        <row r="42">
          <cell r="C42">
            <v>0</v>
          </cell>
          <cell r="D42">
            <v>0</v>
          </cell>
          <cell r="E42">
            <v>0</v>
          </cell>
          <cell r="F42">
            <v>0</v>
          </cell>
        </row>
        <row r="43">
          <cell r="C43">
            <v>0</v>
          </cell>
          <cell r="D43">
            <v>0</v>
          </cell>
          <cell r="E43">
            <v>0</v>
          </cell>
          <cell r="F43">
            <v>0</v>
          </cell>
        </row>
        <row r="44">
          <cell r="C44">
            <v>0</v>
          </cell>
          <cell r="D44">
            <v>0</v>
          </cell>
          <cell r="E44">
            <v>0</v>
          </cell>
          <cell r="F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row>
        <row r="45">
          <cell r="C45">
            <v>0</v>
          </cell>
          <cell r="D45">
            <v>0</v>
          </cell>
          <cell r="E45">
            <v>2.3109000000000002</v>
          </cell>
          <cell r="F45">
            <v>0</v>
          </cell>
          <cell r="H45">
            <v>0</v>
          </cell>
          <cell r="J45">
            <v>0</v>
          </cell>
          <cell r="L45">
            <v>0</v>
          </cell>
          <cell r="N45">
            <v>1.7376</v>
          </cell>
          <cell r="P45">
            <v>0</v>
          </cell>
          <cell r="R45">
            <v>0.57330000000000003</v>
          </cell>
          <cell r="T45">
            <v>0</v>
          </cell>
          <cell r="V45">
            <v>0</v>
          </cell>
        </row>
        <row r="46">
          <cell r="C46" t="e">
            <v>#NAME?</v>
          </cell>
          <cell r="E46" t="e">
            <v>#NAME?</v>
          </cell>
          <cell r="H46" t="e">
            <v>#NAME?</v>
          </cell>
          <cell r="J46" t="e">
            <v>#NAME?</v>
          </cell>
          <cell r="L46" t="e">
            <v>#NAME?</v>
          </cell>
          <cell r="N46" t="e">
            <v>#NAME?</v>
          </cell>
          <cell r="P46" t="e">
            <v>#NAME?</v>
          </cell>
          <cell r="R46" t="e">
            <v>#NAME?</v>
          </cell>
          <cell r="T46" t="e">
            <v>#NAME?</v>
          </cell>
          <cell r="V46" t="e">
            <v>#NAME?</v>
          </cell>
        </row>
        <row r="47">
          <cell r="C47">
            <v>0</v>
          </cell>
          <cell r="D47">
            <v>0</v>
          </cell>
          <cell r="E47">
            <v>0</v>
          </cell>
          <cell r="F47">
            <v>0</v>
          </cell>
        </row>
        <row r="49">
          <cell r="C49">
            <v>0</v>
          </cell>
          <cell r="D49">
            <v>0</v>
          </cell>
          <cell r="E49">
            <v>0</v>
          </cell>
          <cell r="F49">
            <v>0</v>
          </cell>
        </row>
        <row r="51">
          <cell r="C51">
            <v>0</v>
          </cell>
          <cell r="E51">
            <v>0</v>
          </cell>
        </row>
        <row r="52">
          <cell r="C52">
            <v>0</v>
          </cell>
          <cell r="E52">
            <v>0</v>
          </cell>
          <cell r="H52">
            <v>0</v>
          </cell>
          <cell r="J52">
            <v>0</v>
          </cell>
          <cell r="L52">
            <v>0</v>
          </cell>
          <cell r="N52">
            <v>0</v>
          </cell>
          <cell r="P52">
            <v>0</v>
          </cell>
          <cell r="R52">
            <v>0</v>
          </cell>
          <cell r="T52">
            <v>0</v>
          </cell>
          <cell r="V52">
            <v>0</v>
          </cell>
        </row>
      </sheetData>
      <sheetData sheetId="56" refreshError="1">
        <row r="7">
          <cell r="C7">
            <v>0</v>
          </cell>
          <cell r="D7">
            <v>0</v>
          </cell>
          <cell r="E7">
            <v>0</v>
          </cell>
          <cell r="F7">
            <v>0</v>
          </cell>
          <cell r="G7">
            <v>0</v>
          </cell>
          <cell r="H7">
            <v>0</v>
          </cell>
          <cell r="I7">
            <v>0</v>
          </cell>
          <cell r="J7">
            <v>0</v>
          </cell>
          <cell r="K7">
            <v>0</v>
          </cell>
          <cell r="L7">
            <v>0</v>
          </cell>
        </row>
        <row r="9">
          <cell r="C9">
            <v>0</v>
          </cell>
          <cell r="D9">
            <v>0</v>
          </cell>
        </row>
        <row r="10">
          <cell r="C10">
            <v>0</v>
          </cell>
          <cell r="D10">
            <v>0</v>
          </cell>
        </row>
        <row r="11">
          <cell r="C11">
            <v>0</v>
          </cell>
          <cell r="D11">
            <v>0</v>
          </cell>
          <cell r="E11">
            <v>0</v>
          </cell>
          <cell r="F11">
            <v>0</v>
          </cell>
          <cell r="G11">
            <v>0</v>
          </cell>
          <cell r="H11">
            <v>0</v>
          </cell>
          <cell r="I11">
            <v>0</v>
          </cell>
          <cell r="J11">
            <v>0</v>
          </cell>
          <cell r="K11">
            <v>0</v>
          </cell>
          <cell r="L11">
            <v>0</v>
          </cell>
        </row>
        <row r="13">
          <cell r="C13">
            <v>0</v>
          </cell>
          <cell r="D13">
            <v>0</v>
          </cell>
        </row>
        <row r="14">
          <cell r="C14">
            <v>0</v>
          </cell>
          <cell r="D14">
            <v>0</v>
          </cell>
        </row>
        <row r="15">
          <cell r="C15">
            <v>0</v>
          </cell>
          <cell r="D15">
            <v>0</v>
          </cell>
        </row>
        <row r="16">
          <cell r="C16">
            <v>0</v>
          </cell>
          <cell r="D16">
            <v>0</v>
          </cell>
        </row>
        <row r="17">
          <cell r="C17">
            <v>0</v>
          </cell>
          <cell r="D17">
            <v>0</v>
          </cell>
        </row>
        <row r="18">
          <cell r="C18">
            <v>0</v>
          </cell>
          <cell r="D18">
            <v>0</v>
          </cell>
        </row>
        <row r="19">
          <cell r="C19">
            <v>0</v>
          </cell>
          <cell r="D19">
            <v>0</v>
          </cell>
        </row>
        <row r="20">
          <cell r="C20">
            <v>0</v>
          </cell>
          <cell r="D20">
            <v>0</v>
          </cell>
        </row>
        <row r="21">
          <cell r="C21">
            <v>0</v>
          </cell>
          <cell r="D21">
            <v>0</v>
          </cell>
          <cell r="E21">
            <v>0</v>
          </cell>
          <cell r="F21">
            <v>0</v>
          </cell>
          <cell r="G21">
            <v>0</v>
          </cell>
          <cell r="H21">
            <v>0</v>
          </cell>
          <cell r="I21">
            <v>0</v>
          </cell>
          <cell r="J21">
            <v>0</v>
          </cell>
          <cell r="K21">
            <v>0</v>
          </cell>
          <cell r="L21">
            <v>0</v>
          </cell>
        </row>
        <row r="22">
          <cell r="C22">
            <v>0</v>
          </cell>
          <cell r="D22">
            <v>0</v>
          </cell>
          <cell r="E22">
            <v>0</v>
          </cell>
          <cell r="F22">
            <v>0</v>
          </cell>
          <cell r="G22">
            <v>0</v>
          </cell>
          <cell r="H22">
            <v>0</v>
          </cell>
          <cell r="I22">
            <v>0</v>
          </cell>
          <cell r="J22">
            <v>0</v>
          </cell>
          <cell r="K22">
            <v>0</v>
          </cell>
          <cell r="L22">
            <v>0</v>
          </cell>
        </row>
        <row r="23">
          <cell r="C23">
            <v>0</v>
          </cell>
          <cell r="D23">
            <v>0</v>
          </cell>
          <cell r="E23">
            <v>0</v>
          </cell>
          <cell r="F23">
            <v>0</v>
          </cell>
        </row>
        <row r="24">
          <cell r="C24">
            <v>0</v>
          </cell>
          <cell r="D24">
            <v>0</v>
          </cell>
          <cell r="I24">
            <v>0</v>
          </cell>
          <cell r="J24">
            <v>0</v>
          </cell>
        </row>
        <row r="25">
          <cell r="C25">
            <v>0</v>
          </cell>
          <cell r="D25">
            <v>0</v>
          </cell>
          <cell r="G25">
            <v>0</v>
          </cell>
          <cell r="H25">
            <v>0</v>
          </cell>
        </row>
        <row r="26">
          <cell r="C26">
            <v>0</v>
          </cell>
          <cell r="D26">
            <v>0</v>
          </cell>
          <cell r="K26">
            <v>0</v>
          </cell>
          <cell r="L26">
            <v>0</v>
          </cell>
        </row>
      </sheetData>
      <sheetData sheetId="57" refreshError="1">
        <row r="10">
          <cell r="A10" t="str">
            <v>Объект 1</v>
          </cell>
        </row>
        <row r="11">
          <cell r="A11" t="str">
            <v>Объект 2</v>
          </cell>
        </row>
        <row r="12">
          <cell r="A12" t="str">
            <v>Объект 3</v>
          </cell>
        </row>
        <row r="15">
          <cell r="B15">
            <v>0</v>
          </cell>
          <cell r="C15">
            <v>0</v>
          </cell>
          <cell r="D15">
            <v>0</v>
          </cell>
          <cell r="E15">
            <v>0</v>
          </cell>
          <cell r="F15">
            <v>0</v>
          </cell>
        </row>
        <row r="24">
          <cell r="A24" t="str">
            <v>Объект 4</v>
          </cell>
        </row>
        <row r="27">
          <cell r="B27">
            <v>0</v>
          </cell>
          <cell r="C27">
            <v>0</v>
          </cell>
          <cell r="D27">
            <v>0</v>
          </cell>
          <cell r="E27">
            <v>0</v>
          </cell>
          <cell r="F27">
            <v>0</v>
          </cell>
        </row>
        <row r="37">
          <cell r="A37" t="str">
            <v>Объект 5</v>
          </cell>
        </row>
        <row r="38">
          <cell r="A38" t="str">
            <v>Объект 6</v>
          </cell>
        </row>
        <row r="39">
          <cell r="A39" t="str">
            <v>Объект 7</v>
          </cell>
        </row>
        <row r="42">
          <cell r="B42">
            <v>0</v>
          </cell>
          <cell r="C42">
            <v>0</v>
          </cell>
          <cell r="D42">
            <v>0</v>
          </cell>
          <cell r="E42">
            <v>0</v>
          </cell>
          <cell r="F42">
            <v>0</v>
          </cell>
        </row>
        <row r="52">
          <cell r="A52" t="str">
            <v>Объект 8</v>
          </cell>
        </row>
        <row r="53">
          <cell r="A53" t="str">
            <v>Объект 9</v>
          </cell>
        </row>
        <row r="56">
          <cell r="B56">
            <v>0</v>
          </cell>
          <cell r="C56">
            <v>0</v>
          </cell>
          <cell r="D56">
            <v>0</v>
          </cell>
          <cell r="E56">
            <v>0</v>
          </cell>
          <cell r="F56">
            <v>0</v>
          </cell>
        </row>
        <row r="65">
          <cell r="A65" t="str">
            <v>Объект 1</v>
          </cell>
          <cell r="B65">
            <v>0</v>
          </cell>
          <cell r="C65">
            <v>0</v>
          </cell>
          <cell r="D65">
            <v>0</v>
          </cell>
          <cell r="E65">
            <v>0</v>
          </cell>
          <cell r="F65">
            <v>0</v>
          </cell>
        </row>
        <row r="66">
          <cell r="A66" t="str">
            <v>Объект 2</v>
          </cell>
          <cell r="B66">
            <v>0</v>
          </cell>
          <cell r="C66">
            <v>0</v>
          </cell>
          <cell r="D66">
            <v>0</v>
          </cell>
          <cell r="E66">
            <v>0</v>
          </cell>
          <cell r="F66">
            <v>0</v>
          </cell>
        </row>
        <row r="67">
          <cell r="A67" t="str">
            <v>Объект 3</v>
          </cell>
          <cell r="B67">
            <v>0</v>
          </cell>
          <cell r="C67">
            <v>0</v>
          </cell>
          <cell r="D67">
            <v>0</v>
          </cell>
          <cell r="E67">
            <v>0</v>
          </cell>
          <cell r="F67">
            <v>0</v>
          </cell>
        </row>
        <row r="68">
          <cell r="A68" t="str">
            <v>Объект 4</v>
          </cell>
          <cell r="B68">
            <v>0</v>
          </cell>
          <cell r="C68">
            <v>0</v>
          </cell>
          <cell r="D68">
            <v>0</v>
          </cell>
          <cell r="E68">
            <v>0</v>
          </cell>
          <cell r="F68">
            <v>0</v>
          </cell>
        </row>
        <row r="69">
          <cell r="A69" t="str">
            <v>Объект 5</v>
          </cell>
          <cell r="B69">
            <v>0</v>
          </cell>
          <cell r="C69">
            <v>0</v>
          </cell>
          <cell r="D69">
            <v>0</v>
          </cell>
          <cell r="E69">
            <v>0</v>
          </cell>
          <cell r="F69">
            <v>0</v>
          </cell>
        </row>
        <row r="70">
          <cell r="A70" t="str">
            <v>Объект 6</v>
          </cell>
          <cell r="B70">
            <v>0</v>
          </cell>
          <cell r="C70">
            <v>0</v>
          </cell>
          <cell r="D70">
            <v>0</v>
          </cell>
          <cell r="E70">
            <v>0</v>
          </cell>
          <cell r="F70">
            <v>0</v>
          </cell>
        </row>
        <row r="71">
          <cell r="A71" t="str">
            <v>Объект 7</v>
          </cell>
          <cell r="B71">
            <v>0</v>
          </cell>
          <cell r="C71">
            <v>0</v>
          </cell>
          <cell r="D71">
            <v>0</v>
          </cell>
          <cell r="E71">
            <v>0</v>
          </cell>
          <cell r="F71">
            <v>0</v>
          </cell>
        </row>
        <row r="72">
          <cell r="A72" t="str">
            <v>Объект 8</v>
          </cell>
          <cell r="B72">
            <v>0</v>
          </cell>
          <cell r="C72">
            <v>0</v>
          </cell>
          <cell r="D72">
            <v>0</v>
          </cell>
          <cell r="E72">
            <v>0</v>
          </cell>
          <cell r="F72">
            <v>0</v>
          </cell>
        </row>
        <row r="73">
          <cell r="A73" t="str">
            <v>Объект 9</v>
          </cell>
          <cell r="B73">
            <v>0</v>
          </cell>
          <cell r="C73">
            <v>0</v>
          </cell>
          <cell r="D73">
            <v>0</v>
          </cell>
          <cell r="E73">
            <v>0</v>
          </cell>
          <cell r="F73">
            <v>0</v>
          </cell>
        </row>
        <row r="74">
          <cell r="B74">
            <v>0</v>
          </cell>
          <cell r="C74">
            <v>0</v>
          </cell>
          <cell r="D74">
            <v>0</v>
          </cell>
          <cell r="E74">
            <v>0</v>
          </cell>
          <cell r="F74">
            <v>0</v>
          </cell>
        </row>
        <row r="76">
          <cell r="B76">
            <v>0</v>
          </cell>
          <cell r="C76">
            <v>0</v>
          </cell>
          <cell r="D76">
            <v>0</v>
          </cell>
          <cell r="E76">
            <v>0</v>
          </cell>
          <cell r="F76">
            <v>0</v>
          </cell>
        </row>
      </sheetData>
      <sheetData sheetId="58" refreshError="1">
        <row r="6">
          <cell r="D6">
            <v>0</v>
          </cell>
        </row>
        <row r="8">
          <cell r="D8">
            <v>0</v>
          </cell>
        </row>
        <row r="9">
          <cell r="D9">
            <v>818</v>
          </cell>
        </row>
        <row r="11">
          <cell r="D11">
            <v>0</v>
          </cell>
        </row>
        <row r="12">
          <cell r="D12">
            <v>12463</v>
          </cell>
        </row>
        <row r="13">
          <cell r="D13">
            <v>18622</v>
          </cell>
        </row>
        <row r="14">
          <cell r="D14">
            <v>36391</v>
          </cell>
        </row>
        <row r="16">
          <cell r="D16">
            <v>14269</v>
          </cell>
        </row>
        <row r="17">
          <cell r="D17">
            <v>8580</v>
          </cell>
        </row>
        <row r="18">
          <cell r="D18">
            <v>13542</v>
          </cell>
        </row>
        <row r="20">
          <cell r="B20" t="str">
            <v>Другие прочие платежи из прибыли</v>
          </cell>
          <cell r="D20">
            <v>13542</v>
          </cell>
        </row>
        <row r="21">
          <cell r="B21" t="str">
            <v>Резерв по сомнительным долгам</v>
          </cell>
          <cell r="D21">
            <v>0</v>
          </cell>
        </row>
        <row r="22">
          <cell r="D22">
            <v>0</v>
          </cell>
        </row>
        <row r="24">
          <cell r="D24">
            <v>52843</v>
          </cell>
        </row>
        <row r="25">
          <cell r="D25">
            <v>35141.32</v>
          </cell>
        </row>
        <row r="27">
          <cell r="D27">
            <v>12682.32</v>
          </cell>
        </row>
        <row r="28">
          <cell r="D28">
            <v>22459</v>
          </cell>
        </row>
        <row r="29">
          <cell r="D29">
            <v>0</v>
          </cell>
        </row>
        <row r="30">
          <cell r="D30">
            <v>0</v>
          </cell>
        </row>
        <row r="32">
          <cell r="B32" t="str">
            <v>Сбор на содержание милиции</v>
          </cell>
          <cell r="D32">
            <v>0</v>
          </cell>
        </row>
        <row r="33">
          <cell r="D33">
            <v>0</v>
          </cell>
        </row>
        <row r="35">
          <cell r="D35">
            <v>103435.32</v>
          </cell>
        </row>
        <row r="37">
          <cell r="D37">
            <v>0</v>
          </cell>
        </row>
        <row r="38">
          <cell r="D38">
            <v>103435.32</v>
          </cell>
        </row>
        <row r="39">
          <cell r="D39">
            <v>0</v>
          </cell>
        </row>
        <row r="40">
          <cell r="D40">
            <v>0</v>
          </cell>
        </row>
      </sheetData>
      <sheetData sheetId="59" refreshError="1">
        <row r="4">
          <cell r="F4" t="str">
            <v>ГРЭС</v>
          </cell>
          <cell r="H4" t="str">
            <v>ТЭЦ-1</v>
          </cell>
          <cell r="J4" t="str">
            <v>ТЭЦ-2</v>
          </cell>
          <cell r="L4" t="str">
            <v>ТЭЦ-3</v>
          </cell>
          <cell r="N4" t="str">
            <v>ТЭЦ-4</v>
          </cell>
          <cell r="P4" t="str">
            <v>ТЭЦ-5</v>
          </cell>
          <cell r="R4" t="str">
            <v>ГЭС1</v>
          </cell>
          <cell r="T4" t="str">
            <v>ГЭС2</v>
          </cell>
          <cell r="V4" t="str">
            <v>ГЭС-424</v>
          </cell>
        </row>
        <row r="8">
          <cell r="C8">
            <v>0</v>
          </cell>
          <cell r="D8">
            <v>0</v>
          </cell>
        </row>
        <row r="10">
          <cell r="C10">
            <v>0</v>
          </cell>
          <cell r="D10">
            <v>0</v>
          </cell>
        </row>
        <row r="11">
          <cell r="C11">
            <v>0</v>
          </cell>
          <cell r="D11">
            <v>0</v>
          </cell>
        </row>
        <row r="13">
          <cell r="C13">
            <v>0</v>
          </cell>
          <cell r="D13">
            <v>0</v>
          </cell>
        </row>
        <row r="14">
          <cell r="C14">
            <v>0</v>
          </cell>
          <cell r="D14">
            <v>0</v>
          </cell>
        </row>
        <row r="15">
          <cell r="C15">
            <v>0</v>
          </cell>
          <cell r="D15">
            <v>0</v>
          </cell>
        </row>
        <row r="16">
          <cell r="C16">
            <v>0</v>
          </cell>
          <cell r="D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row>
        <row r="18">
          <cell r="C18">
            <v>0</v>
          </cell>
          <cell r="D18">
            <v>0</v>
          </cell>
        </row>
        <row r="19">
          <cell r="C19">
            <v>0</v>
          </cell>
          <cell r="D19">
            <v>0</v>
          </cell>
        </row>
        <row r="20">
          <cell r="C20">
            <v>0</v>
          </cell>
          <cell r="D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row>
        <row r="22">
          <cell r="B22" t="str">
            <v>Другие прочие платежи из прибыли</v>
          </cell>
          <cell r="C22">
            <v>0</v>
          </cell>
          <cell r="D22">
            <v>0</v>
          </cell>
        </row>
        <row r="23">
          <cell r="B23" t="str">
            <v>Резерв по сомнительным долгам</v>
          </cell>
          <cell r="C23">
            <v>0</v>
          </cell>
          <cell r="D23">
            <v>0</v>
          </cell>
        </row>
        <row r="24">
          <cell r="C24">
            <v>0</v>
          </cell>
          <cell r="D24">
            <v>0</v>
          </cell>
        </row>
        <row r="26">
          <cell r="C26">
            <v>0</v>
          </cell>
          <cell r="D26">
            <v>0</v>
          </cell>
        </row>
        <row r="27">
          <cell r="C27">
            <v>0</v>
          </cell>
          <cell r="D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row>
        <row r="29">
          <cell r="C29">
            <v>0</v>
          </cell>
          <cell r="D29">
            <v>0</v>
          </cell>
        </row>
        <row r="30">
          <cell r="C30">
            <v>0</v>
          </cell>
          <cell r="D30">
            <v>0</v>
          </cell>
        </row>
        <row r="31">
          <cell r="C31">
            <v>0</v>
          </cell>
          <cell r="D31">
            <v>0</v>
          </cell>
        </row>
        <row r="32">
          <cell r="C32">
            <v>0</v>
          </cell>
          <cell r="D32">
            <v>0</v>
          </cell>
        </row>
        <row r="34">
          <cell r="B34" t="str">
            <v>Сбор на содержание милиции</v>
          </cell>
          <cell r="C34">
            <v>0</v>
          </cell>
          <cell r="D34">
            <v>0</v>
          </cell>
        </row>
        <row r="35">
          <cell r="C35">
            <v>0</v>
          </cell>
          <cell r="D35">
            <v>0</v>
          </cell>
        </row>
        <row r="37">
          <cell r="C37">
            <v>0</v>
          </cell>
          <cell r="D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row>
      </sheetData>
      <sheetData sheetId="60" refreshError="1">
        <row r="4">
          <cell r="F4" t="str">
            <v>Центральная</v>
          </cell>
          <cell r="H4" t="str">
            <v>Парковая</v>
          </cell>
          <cell r="J4" t="str">
            <v>Агрохимия</v>
          </cell>
          <cell r="L4" t="str">
            <v>Школа №1</v>
          </cell>
          <cell r="N4" t="str">
            <v>Тополек</v>
          </cell>
          <cell r="P4" t="str">
            <v>Петушок</v>
          </cell>
          <cell r="AP4" t="str">
            <v>У-Катунская</v>
          </cell>
        </row>
        <row r="9">
          <cell r="C9">
            <v>0</v>
          </cell>
          <cell r="D9">
            <v>0</v>
          </cell>
        </row>
        <row r="11">
          <cell r="C11">
            <v>0</v>
          </cell>
          <cell r="D11">
            <v>0</v>
          </cell>
        </row>
        <row r="12">
          <cell r="C12">
            <v>0</v>
          </cell>
          <cell r="D12">
            <v>0</v>
          </cell>
        </row>
        <row r="14">
          <cell r="C14">
            <v>0</v>
          </cell>
          <cell r="D14">
            <v>0</v>
          </cell>
        </row>
        <row r="15">
          <cell r="C15">
            <v>0</v>
          </cell>
          <cell r="D15">
            <v>0</v>
          </cell>
        </row>
        <row r="16">
          <cell r="C16">
            <v>0</v>
          </cell>
          <cell r="D16">
            <v>0</v>
          </cell>
        </row>
        <row r="17">
          <cell r="C17">
            <v>0</v>
          </cell>
          <cell r="D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row>
        <row r="19">
          <cell r="C19">
            <v>0</v>
          </cell>
          <cell r="D19">
            <v>0</v>
          </cell>
        </row>
        <row r="20">
          <cell r="C20">
            <v>0</v>
          </cell>
          <cell r="D20">
            <v>0</v>
          </cell>
        </row>
        <row r="21">
          <cell r="C21">
            <v>0</v>
          </cell>
          <cell r="D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row>
        <row r="23">
          <cell r="B23" t="str">
            <v>Другие прочие платежи из прибыли</v>
          </cell>
          <cell r="C23">
            <v>0</v>
          </cell>
          <cell r="D23">
            <v>0</v>
          </cell>
        </row>
        <row r="24">
          <cell r="B24" t="str">
            <v>Резерв по сомнительным долгам</v>
          </cell>
          <cell r="C24">
            <v>0</v>
          </cell>
          <cell r="D24">
            <v>0</v>
          </cell>
        </row>
        <row r="25">
          <cell r="C25">
            <v>0</v>
          </cell>
          <cell r="D25">
            <v>0</v>
          </cell>
        </row>
        <row r="27">
          <cell r="C27">
            <v>0</v>
          </cell>
          <cell r="D27">
            <v>0</v>
          </cell>
        </row>
        <row r="28">
          <cell r="C28">
            <v>0</v>
          </cell>
          <cell r="D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row>
        <row r="30">
          <cell r="C30">
            <v>0</v>
          </cell>
          <cell r="D30">
            <v>0</v>
          </cell>
        </row>
        <row r="31">
          <cell r="C31">
            <v>0</v>
          </cell>
          <cell r="D31">
            <v>0</v>
          </cell>
        </row>
        <row r="32">
          <cell r="C32">
            <v>0</v>
          </cell>
          <cell r="D32">
            <v>0</v>
          </cell>
        </row>
        <row r="33">
          <cell r="C33">
            <v>0</v>
          </cell>
          <cell r="D33">
            <v>0</v>
          </cell>
        </row>
        <row r="35">
          <cell r="B35" t="str">
            <v>Сбор на содержание милиции</v>
          </cell>
          <cell r="C35">
            <v>0</v>
          </cell>
          <cell r="D35">
            <v>0</v>
          </cell>
        </row>
        <row r="36">
          <cell r="C36">
            <v>0</v>
          </cell>
          <cell r="D36">
            <v>0</v>
          </cell>
        </row>
        <row r="38">
          <cell r="C38">
            <v>0</v>
          </cell>
          <cell r="D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row>
      </sheetData>
      <sheetData sheetId="61" refreshError="1">
        <row r="4">
          <cell r="F4" t="str">
            <v>Центральная</v>
          </cell>
          <cell r="H4" t="str">
            <v xml:space="preserve">Парковая </v>
          </cell>
          <cell r="J4" t="str">
            <v>Агрохимия</v>
          </cell>
          <cell r="AP4" t="str">
            <v>У-Катунская</v>
          </cell>
        </row>
        <row r="9">
          <cell r="C9" t="e">
            <v>#N/A</v>
          </cell>
          <cell r="D9" t="e">
            <v>#N/A</v>
          </cell>
          <cell r="F9" t="e">
            <v>#N/A</v>
          </cell>
          <cell r="G9" t="e">
            <v>#N/A</v>
          </cell>
          <cell r="H9" t="e">
            <v>#N/A</v>
          </cell>
          <cell r="I9" t="e">
            <v>#N/A</v>
          </cell>
          <cell r="J9" t="e">
            <v>#N/A</v>
          </cell>
          <cell r="K9" t="e">
            <v>#N/A</v>
          </cell>
          <cell r="L9" t="e">
            <v>#N/A</v>
          </cell>
          <cell r="M9" t="e">
            <v>#N/A</v>
          </cell>
          <cell r="N9" t="e">
            <v>#N/A</v>
          </cell>
          <cell r="O9" t="e">
            <v>#N/A</v>
          </cell>
          <cell r="P9" t="e">
            <v>#N/A</v>
          </cell>
          <cell r="Q9" t="e">
            <v>#N/A</v>
          </cell>
          <cell r="R9" t="e">
            <v>#N/A</v>
          </cell>
          <cell r="S9" t="e">
            <v>#N/A</v>
          </cell>
          <cell r="T9" t="e">
            <v>#N/A</v>
          </cell>
          <cell r="U9" t="e">
            <v>#N/A</v>
          </cell>
          <cell r="V9" t="e">
            <v>#N/A</v>
          </cell>
          <cell r="W9" t="e">
            <v>#N/A</v>
          </cell>
          <cell r="X9" t="e">
            <v>#N/A</v>
          </cell>
          <cell r="Y9" t="e">
            <v>#N/A</v>
          </cell>
          <cell r="Z9" t="e">
            <v>#N/A</v>
          </cell>
          <cell r="AA9" t="e">
            <v>#N/A</v>
          </cell>
          <cell r="AB9" t="e">
            <v>#N/A</v>
          </cell>
          <cell r="AC9" t="e">
            <v>#N/A</v>
          </cell>
          <cell r="AD9" t="e">
            <v>#N/A</v>
          </cell>
          <cell r="AE9" t="e">
            <v>#N/A</v>
          </cell>
          <cell r="AF9" t="e">
            <v>#N/A</v>
          </cell>
          <cell r="AG9" t="e">
            <v>#N/A</v>
          </cell>
          <cell r="AH9" t="e">
            <v>#N/A</v>
          </cell>
          <cell r="AI9" t="e">
            <v>#N/A</v>
          </cell>
          <cell r="AJ9" t="e">
            <v>#N/A</v>
          </cell>
          <cell r="AK9" t="e">
            <v>#N/A</v>
          </cell>
          <cell r="AL9" t="e">
            <v>#N/A</v>
          </cell>
          <cell r="AM9" t="e">
            <v>#N/A</v>
          </cell>
          <cell r="AN9" t="e">
            <v>#N/A</v>
          </cell>
          <cell r="AO9" t="e">
            <v>#N/A</v>
          </cell>
          <cell r="AP9" t="e">
            <v>#N/A</v>
          </cell>
          <cell r="AQ9" t="e">
            <v>#N/A</v>
          </cell>
        </row>
        <row r="11">
          <cell r="C11" t="e">
            <v>#N/A</v>
          </cell>
          <cell r="D11" t="e">
            <v>#N/A</v>
          </cell>
          <cell r="F11" t="e">
            <v>#N/A</v>
          </cell>
          <cell r="G11" t="e">
            <v>#N/A</v>
          </cell>
          <cell r="H11" t="e">
            <v>#N/A</v>
          </cell>
          <cell r="I11" t="e">
            <v>#N/A</v>
          </cell>
          <cell r="J11" t="e">
            <v>#N/A</v>
          </cell>
          <cell r="K11" t="e">
            <v>#N/A</v>
          </cell>
          <cell r="L11" t="e">
            <v>#N/A</v>
          </cell>
          <cell r="M11" t="e">
            <v>#N/A</v>
          </cell>
          <cell r="N11" t="e">
            <v>#N/A</v>
          </cell>
          <cell r="O11" t="e">
            <v>#N/A</v>
          </cell>
          <cell r="P11" t="e">
            <v>#N/A</v>
          </cell>
          <cell r="Q11" t="e">
            <v>#N/A</v>
          </cell>
          <cell r="R11" t="e">
            <v>#N/A</v>
          </cell>
          <cell r="S11" t="e">
            <v>#N/A</v>
          </cell>
          <cell r="T11" t="e">
            <v>#N/A</v>
          </cell>
          <cell r="U11" t="e">
            <v>#N/A</v>
          </cell>
          <cell r="V11" t="e">
            <v>#N/A</v>
          </cell>
          <cell r="W11" t="e">
            <v>#N/A</v>
          </cell>
          <cell r="X11" t="e">
            <v>#N/A</v>
          </cell>
          <cell r="Y11" t="e">
            <v>#N/A</v>
          </cell>
          <cell r="Z11" t="e">
            <v>#N/A</v>
          </cell>
          <cell r="AA11" t="e">
            <v>#N/A</v>
          </cell>
          <cell r="AB11" t="e">
            <v>#N/A</v>
          </cell>
          <cell r="AC11" t="e">
            <v>#N/A</v>
          </cell>
          <cell r="AD11" t="e">
            <v>#N/A</v>
          </cell>
          <cell r="AE11" t="e">
            <v>#N/A</v>
          </cell>
          <cell r="AF11" t="e">
            <v>#N/A</v>
          </cell>
          <cell r="AG11" t="e">
            <v>#N/A</v>
          </cell>
          <cell r="AH11" t="e">
            <v>#N/A</v>
          </cell>
          <cell r="AI11" t="e">
            <v>#N/A</v>
          </cell>
          <cell r="AJ11" t="e">
            <v>#N/A</v>
          </cell>
          <cell r="AK11" t="e">
            <v>#N/A</v>
          </cell>
          <cell r="AL11" t="e">
            <v>#N/A</v>
          </cell>
          <cell r="AM11" t="e">
            <v>#N/A</v>
          </cell>
          <cell r="AN11" t="e">
            <v>#N/A</v>
          </cell>
          <cell r="AO11" t="e">
            <v>#N/A</v>
          </cell>
          <cell r="AP11" t="e">
            <v>#N/A</v>
          </cell>
          <cell r="AQ11" t="e">
            <v>#N/A</v>
          </cell>
        </row>
        <row r="12">
          <cell r="C12" t="e">
            <v>#N/A</v>
          </cell>
          <cell r="D12" t="e">
            <v>#N/A</v>
          </cell>
          <cell r="F12" t="e">
            <v>#N/A</v>
          </cell>
          <cell r="G12" t="e">
            <v>#N/A</v>
          </cell>
          <cell r="H12" t="e">
            <v>#N/A</v>
          </cell>
          <cell r="I12" t="e">
            <v>#N/A</v>
          </cell>
          <cell r="J12" t="e">
            <v>#N/A</v>
          </cell>
          <cell r="K12" t="e">
            <v>#N/A</v>
          </cell>
          <cell r="L12" t="e">
            <v>#N/A</v>
          </cell>
          <cell r="M12" t="e">
            <v>#N/A</v>
          </cell>
          <cell r="N12" t="e">
            <v>#N/A</v>
          </cell>
          <cell r="O12" t="e">
            <v>#N/A</v>
          </cell>
          <cell r="P12" t="e">
            <v>#N/A</v>
          </cell>
          <cell r="Q12" t="e">
            <v>#N/A</v>
          </cell>
          <cell r="R12" t="e">
            <v>#N/A</v>
          </cell>
          <cell r="S12" t="e">
            <v>#N/A</v>
          </cell>
          <cell r="T12" t="e">
            <v>#N/A</v>
          </cell>
          <cell r="U12" t="e">
            <v>#N/A</v>
          </cell>
          <cell r="V12" t="e">
            <v>#N/A</v>
          </cell>
          <cell r="W12" t="e">
            <v>#N/A</v>
          </cell>
          <cell r="X12" t="e">
            <v>#N/A</v>
          </cell>
          <cell r="Y12" t="e">
            <v>#N/A</v>
          </cell>
          <cell r="Z12" t="e">
            <v>#N/A</v>
          </cell>
          <cell r="AA12" t="e">
            <v>#N/A</v>
          </cell>
          <cell r="AB12" t="e">
            <v>#N/A</v>
          </cell>
          <cell r="AC12" t="e">
            <v>#N/A</v>
          </cell>
          <cell r="AD12" t="e">
            <v>#N/A</v>
          </cell>
          <cell r="AE12" t="e">
            <v>#N/A</v>
          </cell>
          <cell r="AF12" t="e">
            <v>#N/A</v>
          </cell>
          <cell r="AG12" t="e">
            <v>#N/A</v>
          </cell>
          <cell r="AH12" t="e">
            <v>#N/A</v>
          </cell>
          <cell r="AI12" t="e">
            <v>#N/A</v>
          </cell>
          <cell r="AJ12" t="e">
            <v>#N/A</v>
          </cell>
          <cell r="AK12" t="e">
            <v>#N/A</v>
          </cell>
          <cell r="AL12" t="e">
            <v>#N/A</v>
          </cell>
          <cell r="AM12" t="e">
            <v>#N/A</v>
          </cell>
          <cell r="AN12" t="e">
            <v>#N/A</v>
          </cell>
          <cell r="AO12" t="e">
            <v>#N/A</v>
          </cell>
          <cell r="AP12" t="e">
            <v>#N/A</v>
          </cell>
          <cell r="AQ12" t="e">
            <v>#N/A</v>
          </cell>
        </row>
        <row r="14">
          <cell r="C14" t="e">
            <v>#N/A</v>
          </cell>
          <cell r="D14" t="e">
            <v>#N/A</v>
          </cell>
          <cell r="F14" t="e">
            <v>#N/A</v>
          </cell>
          <cell r="G14" t="e">
            <v>#N/A</v>
          </cell>
          <cell r="H14" t="e">
            <v>#N/A</v>
          </cell>
          <cell r="I14" t="e">
            <v>#N/A</v>
          </cell>
          <cell r="J14" t="e">
            <v>#N/A</v>
          </cell>
          <cell r="K14" t="e">
            <v>#N/A</v>
          </cell>
          <cell r="L14" t="e">
            <v>#N/A</v>
          </cell>
          <cell r="M14" t="e">
            <v>#N/A</v>
          </cell>
          <cell r="N14" t="e">
            <v>#N/A</v>
          </cell>
          <cell r="O14" t="e">
            <v>#N/A</v>
          </cell>
          <cell r="P14" t="e">
            <v>#N/A</v>
          </cell>
          <cell r="Q14" t="e">
            <v>#N/A</v>
          </cell>
          <cell r="R14" t="e">
            <v>#N/A</v>
          </cell>
          <cell r="S14" t="e">
            <v>#N/A</v>
          </cell>
          <cell r="T14" t="e">
            <v>#N/A</v>
          </cell>
          <cell r="U14" t="e">
            <v>#N/A</v>
          </cell>
          <cell r="V14" t="e">
            <v>#N/A</v>
          </cell>
          <cell r="W14" t="e">
            <v>#N/A</v>
          </cell>
          <cell r="X14" t="e">
            <v>#N/A</v>
          </cell>
          <cell r="Y14" t="e">
            <v>#N/A</v>
          </cell>
          <cell r="Z14" t="e">
            <v>#N/A</v>
          </cell>
          <cell r="AA14" t="e">
            <v>#N/A</v>
          </cell>
          <cell r="AB14" t="e">
            <v>#N/A</v>
          </cell>
          <cell r="AC14" t="e">
            <v>#N/A</v>
          </cell>
          <cell r="AD14" t="e">
            <v>#N/A</v>
          </cell>
          <cell r="AE14" t="e">
            <v>#N/A</v>
          </cell>
          <cell r="AF14" t="e">
            <v>#N/A</v>
          </cell>
          <cell r="AG14" t="e">
            <v>#N/A</v>
          </cell>
          <cell r="AH14" t="e">
            <v>#N/A</v>
          </cell>
          <cell r="AI14" t="e">
            <v>#N/A</v>
          </cell>
          <cell r="AJ14" t="e">
            <v>#N/A</v>
          </cell>
          <cell r="AK14" t="e">
            <v>#N/A</v>
          </cell>
          <cell r="AL14" t="e">
            <v>#N/A</v>
          </cell>
          <cell r="AM14" t="e">
            <v>#N/A</v>
          </cell>
          <cell r="AN14" t="e">
            <v>#N/A</v>
          </cell>
          <cell r="AO14" t="e">
            <v>#N/A</v>
          </cell>
          <cell r="AP14" t="e">
            <v>#N/A</v>
          </cell>
          <cell r="AQ14" t="e">
            <v>#N/A</v>
          </cell>
        </row>
        <row r="15">
          <cell r="C15" t="e">
            <v>#N/A</v>
          </cell>
          <cell r="D15" t="e">
            <v>#N/A</v>
          </cell>
          <cell r="F15" t="e">
            <v>#N/A</v>
          </cell>
          <cell r="G15" t="e">
            <v>#N/A</v>
          </cell>
          <cell r="H15" t="e">
            <v>#N/A</v>
          </cell>
          <cell r="I15" t="e">
            <v>#N/A</v>
          </cell>
          <cell r="J15" t="e">
            <v>#N/A</v>
          </cell>
          <cell r="K15" t="e">
            <v>#N/A</v>
          </cell>
          <cell r="L15" t="e">
            <v>#N/A</v>
          </cell>
          <cell r="M15" t="e">
            <v>#N/A</v>
          </cell>
          <cell r="N15" t="e">
            <v>#N/A</v>
          </cell>
          <cell r="O15" t="e">
            <v>#N/A</v>
          </cell>
          <cell r="P15" t="e">
            <v>#N/A</v>
          </cell>
          <cell r="Q15" t="e">
            <v>#N/A</v>
          </cell>
          <cell r="R15" t="e">
            <v>#N/A</v>
          </cell>
          <cell r="S15" t="e">
            <v>#N/A</v>
          </cell>
          <cell r="T15" t="e">
            <v>#N/A</v>
          </cell>
          <cell r="U15" t="e">
            <v>#N/A</v>
          </cell>
          <cell r="V15" t="e">
            <v>#N/A</v>
          </cell>
          <cell r="W15" t="e">
            <v>#N/A</v>
          </cell>
          <cell r="X15" t="e">
            <v>#N/A</v>
          </cell>
          <cell r="Y15" t="e">
            <v>#N/A</v>
          </cell>
          <cell r="Z15" t="e">
            <v>#N/A</v>
          </cell>
          <cell r="AA15" t="e">
            <v>#N/A</v>
          </cell>
          <cell r="AB15" t="e">
            <v>#N/A</v>
          </cell>
          <cell r="AC15" t="e">
            <v>#N/A</v>
          </cell>
          <cell r="AD15" t="e">
            <v>#N/A</v>
          </cell>
          <cell r="AE15" t="e">
            <v>#N/A</v>
          </cell>
          <cell r="AF15" t="e">
            <v>#N/A</v>
          </cell>
          <cell r="AG15" t="e">
            <v>#N/A</v>
          </cell>
          <cell r="AH15" t="e">
            <v>#N/A</v>
          </cell>
          <cell r="AI15" t="e">
            <v>#N/A</v>
          </cell>
          <cell r="AJ15" t="e">
            <v>#N/A</v>
          </cell>
          <cell r="AK15" t="e">
            <v>#N/A</v>
          </cell>
          <cell r="AL15" t="e">
            <v>#N/A</v>
          </cell>
          <cell r="AM15" t="e">
            <v>#N/A</v>
          </cell>
          <cell r="AN15" t="e">
            <v>#N/A</v>
          </cell>
          <cell r="AO15" t="e">
            <v>#N/A</v>
          </cell>
          <cell r="AP15" t="e">
            <v>#N/A</v>
          </cell>
          <cell r="AQ15" t="e">
            <v>#N/A</v>
          </cell>
        </row>
        <row r="16">
          <cell r="C16" t="e">
            <v>#N/A</v>
          </cell>
          <cell r="D16" t="e">
            <v>#N/A</v>
          </cell>
          <cell r="F16" t="e">
            <v>#N/A</v>
          </cell>
          <cell r="G16" t="e">
            <v>#N/A</v>
          </cell>
          <cell r="H16" t="e">
            <v>#N/A</v>
          </cell>
          <cell r="I16" t="e">
            <v>#N/A</v>
          </cell>
          <cell r="J16" t="e">
            <v>#N/A</v>
          </cell>
          <cell r="K16" t="e">
            <v>#N/A</v>
          </cell>
          <cell r="L16" t="e">
            <v>#N/A</v>
          </cell>
          <cell r="M16" t="e">
            <v>#N/A</v>
          </cell>
          <cell r="N16" t="e">
            <v>#N/A</v>
          </cell>
          <cell r="O16" t="e">
            <v>#N/A</v>
          </cell>
          <cell r="P16" t="e">
            <v>#N/A</v>
          </cell>
          <cell r="Q16" t="e">
            <v>#N/A</v>
          </cell>
          <cell r="R16" t="e">
            <v>#N/A</v>
          </cell>
          <cell r="S16" t="e">
            <v>#N/A</v>
          </cell>
          <cell r="T16" t="e">
            <v>#N/A</v>
          </cell>
          <cell r="U16" t="e">
            <v>#N/A</v>
          </cell>
          <cell r="V16" t="e">
            <v>#N/A</v>
          </cell>
          <cell r="W16" t="e">
            <v>#N/A</v>
          </cell>
          <cell r="X16" t="e">
            <v>#N/A</v>
          </cell>
          <cell r="Y16" t="e">
            <v>#N/A</v>
          </cell>
          <cell r="Z16" t="e">
            <v>#N/A</v>
          </cell>
          <cell r="AA16" t="e">
            <v>#N/A</v>
          </cell>
          <cell r="AB16" t="e">
            <v>#N/A</v>
          </cell>
          <cell r="AC16" t="e">
            <v>#N/A</v>
          </cell>
          <cell r="AD16" t="e">
            <v>#N/A</v>
          </cell>
          <cell r="AE16" t="e">
            <v>#N/A</v>
          </cell>
          <cell r="AF16" t="e">
            <v>#N/A</v>
          </cell>
          <cell r="AG16" t="e">
            <v>#N/A</v>
          </cell>
          <cell r="AH16" t="e">
            <v>#N/A</v>
          </cell>
          <cell r="AI16" t="e">
            <v>#N/A</v>
          </cell>
          <cell r="AJ16" t="e">
            <v>#N/A</v>
          </cell>
          <cell r="AK16" t="e">
            <v>#N/A</v>
          </cell>
          <cell r="AL16" t="e">
            <v>#N/A</v>
          </cell>
          <cell r="AM16" t="e">
            <v>#N/A</v>
          </cell>
          <cell r="AN16" t="e">
            <v>#N/A</v>
          </cell>
          <cell r="AO16" t="e">
            <v>#N/A</v>
          </cell>
          <cell r="AP16" t="e">
            <v>#N/A</v>
          </cell>
          <cell r="AQ16" t="e">
            <v>#N/A</v>
          </cell>
        </row>
        <row r="17">
          <cell r="C17" t="e">
            <v>#N/A</v>
          </cell>
          <cell r="D17" t="e">
            <v>#N/A</v>
          </cell>
          <cell r="F17" t="e">
            <v>#N/A</v>
          </cell>
          <cell r="G17" t="e">
            <v>#N/A</v>
          </cell>
          <cell r="H17" t="e">
            <v>#N/A</v>
          </cell>
          <cell r="I17" t="e">
            <v>#N/A</v>
          </cell>
          <cell r="J17" t="e">
            <v>#N/A</v>
          </cell>
          <cell r="K17" t="e">
            <v>#N/A</v>
          </cell>
          <cell r="L17" t="e">
            <v>#N/A</v>
          </cell>
          <cell r="M17" t="e">
            <v>#N/A</v>
          </cell>
          <cell r="N17" t="e">
            <v>#N/A</v>
          </cell>
          <cell r="O17" t="e">
            <v>#N/A</v>
          </cell>
          <cell r="P17" t="e">
            <v>#N/A</v>
          </cell>
          <cell r="Q17" t="e">
            <v>#N/A</v>
          </cell>
          <cell r="R17" t="e">
            <v>#N/A</v>
          </cell>
          <cell r="S17" t="e">
            <v>#N/A</v>
          </cell>
          <cell r="T17" t="e">
            <v>#N/A</v>
          </cell>
          <cell r="U17" t="e">
            <v>#N/A</v>
          </cell>
          <cell r="V17" t="e">
            <v>#N/A</v>
          </cell>
          <cell r="W17" t="e">
            <v>#N/A</v>
          </cell>
          <cell r="X17" t="e">
            <v>#N/A</v>
          </cell>
          <cell r="Y17" t="e">
            <v>#N/A</v>
          </cell>
          <cell r="Z17" t="e">
            <v>#N/A</v>
          </cell>
          <cell r="AA17" t="e">
            <v>#N/A</v>
          </cell>
          <cell r="AB17" t="e">
            <v>#N/A</v>
          </cell>
          <cell r="AC17" t="e">
            <v>#N/A</v>
          </cell>
          <cell r="AD17" t="e">
            <v>#N/A</v>
          </cell>
          <cell r="AE17" t="e">
            <v>#N/A</v>
          </cell>
          <cell r="AF17" t="e">
            <v>#N/A</v>
          </cell>
          <cell r="AG17" t="e">
            <v>#N/A</v>
          </cell>
          <cell r="AH17" t="e">
            <v>#N/A</v>
          </cell>
          <cell r="AI17" t="e">
            <v>#N/A</v>
          </cell>
          <cell r="AJ17" t="e">
            <v>#N/A</v>
          </cell>
          <cell r="AK17" t="e">
            <v>#N/A</v>
          </cell>
          <cell r="AL17" t="e">
            <v>#N/A</v>
          </cell>
          <cell r="AM17" t="e">
            <v>#N/A</v>
          </cell>
          <cell r="AN17" t="e">
            <v>#N/A</v>
          </cell>
          <cell r="AO17" t="e">
            <v>#N/A</v>
          </cell>
          <cell r="AP17" t="e">
            <v>#N/A</v>
          </cell>
          <cell r="AQ17" t="e">
            <v>#N/A</v>
          </cell>
        </row>
        <row r="19">
          <cell r="C19" t="e">
            <v>#N/A</v>
          </cell>
          <cell r="D19" t="e">
            <v>#N/A</v>
          </cell>
          <cell r="F19" t="e">
            <v>#N/A</v>
          </cell>
          <cell r="G19" t="e">
            <v>#N/A</v>
          </cell>
          <cell r="H19" t="e">
            <v>#N/A</v>
          </cell>
          <cell r="I19" t="e">
            <v>#N/A</v>
          </cell>
          <cell r="J19" t="e">
            <v>#N/A</v>
          </cell>
          <cell r="K19" t="e">
            <v>#N/A</v>
          </cell>
          <cell r="L19" t="e">
            <v>#N/A</v>
          </cell>
          <cell r="M19" t="e">
            <v>#N/A</v>
          </cell>
          <cell r="N19" t="e">
            <v>#N/A</v>
          </cell>
          <cell r="O19" t="e">
            <v>#N/A</v>
          </cell>
          <cell r="P19" t="e">
            <v>#N/A</v>
          </cell>
          <cell r="Q19" t="e">
            <v>#N/A</v>
          </cell>
          <cell r="R19" t="e">
            <v>#N/A</v>
          </cell>
          <cell r="S19" t="e">
            <v>#N/A</v>
          </cell>
          <cell r="T19" t="e">
            <v>#N/A</v>
          </cell>
          <cell r="U19" t="e">
            <v>#N/A</v>
          </cell>
          <cell r="V19" t="e">
            <v>#N/A</v>
          </cell>
          <cell r="W19" t="e">
            <v>#N/A</v>
          </cell>
          <cell r="X19" t="e">
            <v>#N/A</v>
          </cell>
          <cell r="Y19" t="e">
            <v>#N/A</v>
          </cell>
          <cell r="Z19" t="e">
            <v>#N/A</v>
          </cell>
          <cell r="AA19" t="e">
            <v>#N/A</v>
          </cell>
          <cell r="AB19" t="e">
            <v>#N/A</v>
          </cell>
          <cell r="AC19" t="e">
            <v>#N/A</v>
          </cell>
          <cell r="AD19" t="e">
            <v>#N/A</v>
          </cell>
          <cell r="AE19" t="e">
            <v>#N/A</v>
          </cell>
          <cell r="AF19" t="e">
            <v>#N/A</v>
          </cell>
          <cell r="AG19" t="e">
            <v>#N/A</v>
          </cell>
          <cell r="AH19" t="e">
            <v>#N/A</v>
          </cell>
          <cell r="AI19" t="e">
            <v>#N/A</v>
          </cell>
          <cell r="AJ19" t="e">
            <v>#N/A</v>
          </cell>
          <cell r="AK19" t="e">
            <v>#N/A</v>
          </cell>
          <cell r="AL19" t="e">
            <v>#N/A</v>
          </cell>
          <cell r="AM19" t="e">
            <v>#N/A</v>
          </cell>
          <cell r="AN19" t="e">
            <v>#N/A</v>
          </cell>
          <cell r="AO19" t="e">
            <v>#N/A</v>
          </cell>
          <cell r="AP19" t="e">
            <v>#N/A</v>
          </cell>
          <cell r="AQ19" t="e">
            <v>#N/A</v>
          </cell>
        </row>
        <row r="20">
          <cell r="C20" t="e">
            <v>#N/A</v>
          </cell>
          <cell r="D20" t="e">
            <v>#N/A</v>
          </cell>
          <cell r="F20" t="e">
            <v>#N/A</v>
          </cell>
          <cell r="G20" t="e">
            <v>#N/A</v>
          </cell>
          <cell r="H20" t="e">
            <v>#N/A</v>
          </cell>
          <cell r="I20" t="e">
            <v>#N/A</v>
          </cell>
          <cell r="J20" t="e">
            <v>#N/A</v>
          </cell>
          <cell r="K20" t="e">
            <v>#N/A</v>
          </cell>
          <cell r="L20" t="e">
            <v>#N/A</v>
          </cell>
          <cell r="M20" t="e">
            <v>#N/A</v>
          </cell>
          <cell r="N20" t="e">
            <v>#N/A</v>
          </cell>
          <cell r="O20" t="e">
            <v>#N/A</v>
          </cell>
          <cell r="P20" t="e">
            <v>#N/A</v>
          </cell>
          <cell r="Q20" t="e">
            <v>#N/A</v>
          </cell>
          <cell r="R20" t="e">
            <v>#N/A</v>
          </cell>
          <cell r="S20" t="e">
            <v>#N/A</v>
          </cell>
          <cell r="T20" t="e">
            <v>#N/A</v>
          </cell>
          <cell r="U20" t="e">
            <v>#N/A</v>
          </cell>
          <cell r="V20" t="e">
            <v>#N/A</v>
          </cell>
          <cell r="W20" t="e">
            <v>#N/A</v>
          </cell>
          <cell r="X20" t="e">
            <v>#N/A</v>
          </cell>
          <cell r="Y20" t="e">
            <v>#N/A</v>
          </cell>
          <cell r="Z20" t="e">
            <v>#N/A</v>
          </cell>
          <cell r="AA20" t="e">
            <v>#N/A</v>
          </cell>
          <cell r="AB20" t="e">
            <v>#N/A</v>
          </cell>
          <cell r="AC20" t="e">
            <v>#N/A</v>
          </cell>
          <cell r="AD20" t="e">
            <v>#N/A</v>
          </cell>
          <cell r="AE20" t="e">
            <v>#N/A</v>
          </cell>
          <cell r="AF20" t="e">
            <v>#N/A</v>
          </cell>
          <cell r="AG20" t="e">
            <v>#N/A</v>
          </cell>
          <cell r="AH20" t="e">
            <v>#N/A</v>
          </cell>
          <cell r="AI20" t="e">
            <v>#N/A</v>
          </cell>
          <cell r="AJ20" t="e">
            <v>#N/A</v>
          </cell>
          <cell r="AK20" t="e">
            <v>#N/A</v>
          </cell>
          <cell r="AL20" t="e">
            <v>#N/A</v>
          </cell>
          <cell r="AM20" t="e">
            <v>#N/A</v>
          </cell>
          <cell r="AN20" t="e">
            <v>#N/A</v>
          </cell>
          <cell r="AO20" t="e">
            <v>#N/A</v>
          </cell>
          <cell r="AP20" t="e">
            <v>#N/A</v>
          </cell>
          <cell r="AQ20" t="e">
            <v>#N/A</v>
          </cell>
        </row>
        <row r="21">
          <cell r="C21" t="e">
            <v>#N/A</v>
          </cell>
          <cell r="D21" t="e">
            <v>#N/A</v>
          </cell>
          <cell r="F21" t="e">
            <v>#N/A</v>
          </cell>
          <cell r="G21" t="e">
            <v>#N/A</v>
          </cell>
          <cell r="H21" t="e">
            <v>#N/A</v>
          </cell>
          <cell r="I21" t="e">
            <v>#N/A</v>
          </cell>
          <cell r="J21" t="e">
            <v>#N/A</v>
          </cell>
          <cell r="K21" t="e">
            <v>#N/A</v>
          </cell>
          <cell r="L21" t="e">
            <v>#N/A</v>
          </cell>
          <cell r="M21" t="e">
            <v>#N/A</v>
          </cell>
          <cell r="N21" t="e">
            <v>#N/A</v>
          </cell>
          <cell r="O21" t="e">
            <v>#N/A</v>
          </cell>
          <cell r="P21" t="e">
            <v>#N/A</v>
          </cell>
          <cell r="Q21" t="e">
            <v>#N/A</v>
          </cell>
          <cell r="R21" t="e">
            <v>#N/A</v>
          </cell>
          <cell r="S21" t="e">
            <v>#N/A</v>
          </cell>
          <cell r="T21" t="e">
            <v>#N/A</v>
          </cell>
          <cell r="U21" t="e">
            <v>#N/A</v>
          </cell>
          <cell r="V21" t="e">
            <v>#N/A</v>
          </cell>
          <cell r="W21" t="e">
            <v>#N/A</v>
          </cell>
          <cell r="X21" t="e">
            <v>#N/A</v>
          </cell>
          <cell r="Y21" t="e">
            <v>#N/A</v>
          </cell>
          <cell r="Z21" t="e">
            <v>#N/A</v>
          </cell>
          <cell r="AA21" t="e">
            <v>#N/A</v>
          </cell>
          <cell r="AB21" t="e">
            <v>#N/A</v>
          </cell>
          <cell r="AC21" t="e">
            <v>#N/A</v>
          </cell>
          <cell r="AD21" t="e">
            <v>#N/A</v>
          </cell>
          <cell r="AE21" t="e">
            <v>#N/A</v>
          </cell>
          <cell r="AF21" t="e">
            <v>#N/A</v>
          </cell>
          <cell r="AG21" t="e">
            <v>#N/A</v>
          </cell>
          <cell r="AH21" t="e">
            <v>#N/A</v>
          </cell>
          <cell r="AI21" t="e">
            <v>#N/A</v>
          </cell>
          <cell r="AJ21" t="e">
            <v>#N/A</v>
          </cell>
          <cell r="AK21" t="e">
            <v>#N/A</v>
          </cell>
          <cell r="AL21" t="e">
            <v>#N/A</v>
          </cell>
          <cell r="AM21" t="e">
            <v>#N/A</v>
          </cell>
          <cell r="AN21" t="e">
            <v>#N/A</v>
          </cell>
          <cell r="AO21" t="e">
            <v>#N/A</v>
          </cell>
          <cell r="AP21" t="e">
            <v>#N/A</v>
          </cell>
          <cell r="AQ21" t="e">
            <v>#N/A</v>
          </cell>
        </row>
        <row r="23">
          <cell r="B23" t="str">
            <v>Другие прочие платежи из прибыли</v>
          </cell>
          <cell r="C23" t="e">
            <v>#NAME?</v>
          </cell>
          <cell r="D23" t="e">
            <v>#NAME?</v>
          </cell>
          <cell r="F23" t="e">
            <v>#NAME?</v>
          </cell>
          <cell r="G23" t="e">
            <v>#NAME?</v>
          </cell>
          <cell r="H23" t="e">
            <v>#NAME?</v>
          </cell>
          <cell r="I23" t="e">
            <v>#NAME?</v>
          </cell>
          <cell r="J23" t="e">
            <v>#NAME?</v>
          </cell>
          <cell r="K23" t="e">
            <v>#NAME?</v>
          </cell>
          <cell r="L23" t="e">
            <v>#NAME?</v>
          </cell>
          <cell r="M23" t="e">
            <v>#NAME?</v>
          </cell>
          <cell r="N23" t="e">
            <v>#NAME?</v>
          </cell>
          <cell r="O23" t="e">
            <v>#NAME?</v>
          </cell>
          <cell r="P23" t="e">
            <v>#NAME?</v>
          </cell>
          <cell r="Q23" t="e">
            <v>#NAME?</v>
          </cell>
          <cell r="R23" t="e">
            <v>#NAME?</v>
          </cell>
          <cell r="S23" t="e">
            <v>#NAME?</v>
          </cell>
          <cell r="T23" t="e">
            <v>#NAME?</v>
          </cell>
          <cell r="U23" t="e">
            <v>#NAME?</v>
          </cell>
          <cell r="V23" t="e">
            <v>#NAME?</v>
          </cell>
          <cell r="W23" t="e">
            <v>#NAME?</v>
          </cell>
          <cell r="X23" t="e">
            <v>#NAME?</v>
          </cell>
          <cell r="Y23" t="e">
            <v>#NAME?</v>
          </cell>
          <cell r="Z23" t="e">
            <v>#NAME?</v>
          </cell>
          <cell r="AA23" t="e">
            <v>#NAME?</v>
          </cell>
          <cell r="AB23" t="e">
            <v>#NAME?</v>
          </cell>
          <cell r="AC23" t="e">
            <v>#NAME?</v>
          </cell>
          <cell r="AD23" t="e">
            <v>#NAME?</v>
          </cell>
          <cell r="AE23" t="e">
            <v>#NAME?</v>
          </cell>
          <cell r="AF23" t="e">
            <v>#NAME?</v>
          </cell>
          <cell r="AG23" t="e">
            <v>#NAME?</v>
          </cell>
          <cell r="AH23" t="e">
            <v>#NAME?</v>
          </cell>
          <cell r="AI23" t="e">
            <v>#NAME?</v>
          </cell>
          <cell r="AJ23" t="e">
            <v>#NAME?</v>
          </cell>
          <cell r="AK23" t="e">
            <v>#NAME?</v>
          </cell>
          <cell r="AL23" t="e">
            <v>#NAME?</v>
          </cell>
          <cell r="AM23" t="e">
            <v>#NAME?</v>
          </cell>
          <cell r="AN23" t="e">
            <v>#NAME?</v>
          </cell>
          <cell r="AO23" t="e">
            <v>#NAME?</v>
          </cell>
          <cell r="AP23" t="e">
            <v>#NAME?</v>
          </cell>
          <cell r="AQ23" t="e">
            <v>#NAME?</v>
          </cell>
        </row>
        <row r="24">
          <cell r="B24" t="str">
            <v>Резерв по сомнительным долгам</v>
          </cell>
          <cell r="C24" t="e">
            <v>#NAME?</v>
          </cell>
          <cell r="D24" t="e">
            <v>#NAME?</v>
          </cell>
          <cell r="F24" t="e">
            <v>#NAME?</v>
          </cell>
          <cell r="G24" t="e">
            <v>#NAME?</v>
          </cell>
          <cell r="H24" t="e">
            <v>#NAME?</v>
          </cell>
          <cell r="I24" t="e">
            <v>#NAME?</v>
          </cell>
          <cell r="J24" t="e">
            <v>#NAME?</v>
          </cell>
          <cell r="K24" t="e">
            <v>#NAME?</v>
          </cell>
          <cell r="L24" t="e">
            <v>#NAME?</v>
          </cell>
          <cell r="M24" t="e">
            <v>#NAME?</v>
          </cell>
          <cell r="N24" t="e">
            <v>#NAME?</v>
          </cell>
          <cell r="O24" t="e">
            <v>#NAME?</v>
          </cell>
          <cell r="P24" t="e">
            <v>#NAME?</v>
          </cell>
          <cell r="Q24" t="e">
            <v>#NAME?</v>
          </cell>
          <cell r="R24" t="e">
            <v>#NAME?</v>
          </cell>
          <cell r="S24" t="e">
            <v>#NAME?</v>
          </cell>
          <cell r="T24" t="e">
            <v>#NAME?</v>
          </cell>
          <cell r="U24" t="e">
            <v>#NAME?</v>
          </cell>
          <cell r="V24" t="e">
            <v>#NAME?</v>
          </cell>
          <cell r="W24" t="e">
            <v>#NAME?</v>
          </cell>
          <cell r="X24" t="e">
            <v>#NAME?</v>
          </cell>
          <cell r="Y24" t="e">
            <v>#NAME?</v>
          </cell>
          <cell r="Z24" t="e">
            <v>#NAME?</v>
          </cell>
          <cell r="AA24" t="e">
            <v>#NAME?</v>
          </cell>
          <cell r="AB24" t="e">
            <v>#NAME?</v>
          </cell>
          <cell r="AC24" t="e">
            <v>#NAME?</v>
          </cell>
          <cell r="AD24" t="e">
            <v>#NAME?</v>
          </cell>
          <cell r="AE24" t="e">
            <v>#NAME?</v>
          </cell>
          <cell r="AF24" t="e">
            <v>#NAME?</v>
          </cell>
          <cell r="AG24" t="e">
            <v>#NAME?</v>
          </cell>
          <cell r="AH24" t="e">
            <v>#NAME?</v>
          </cell>
          <cell r="AI24" t="e">
            <v>#NAME?</v>
          </cell>
          <cell r="AJ24" t="e">
            <v>#NAME?</v>
          </cell>
          <cell r="AK24" t="e">
            <v>#NAME?</v>
          </cell>
          <cell r="AL24" t="e">
            <v>#NAME?</v>
          </cell>
          <cell r="AM24" t="e">
            <v>#NAME?</v>
          </cell>
          <cell r="AN24" t="e">
            <v>#NAME?</v>
          </cell>
          <cell r="AO24" t="e">
            <v>#NAME?</v>
          </cell>
          <cell r="AP24" t="e">
            <v>#NAME?</v>
          </cell>
          <cell r="AQ24" t="e">
            <v>#NAME?</v>
          </cell>
        </row>
        <row r="25">
          <cell r="C25" t="e">
            <v>#NAME?</v>
          </cell>
          <cell r="D25" t="e">
            <v>#NAME?</v>
          </cell>
          <cell r="F25" t="e">
            <v>#NAME?</v>
          </cell>
          <cell r="G25" t="e">
            <v>#NAME?</v>
          </cell>
          <cell r="H25" t="e">
            <v>#NAME?</v>
          </cell>
          <cell r="I25" t="e">
            <v>#NAME?</v>
          </cell>
          <cell r="J25" t="e">
            <v>#NAME?</v>
          </cell>
          <cell r="K25" t="e">
            <v>#NAME?</v>
          </cell>
          <cell r="L25" t="e">
            <v>#NAME?</v>
          </cell>
          <cell r="M25" t="e">
            <v>#NAME?</v>
          </cell>
          <cell r="N25" t="e">
            <v>#NAME?</v>
          </cell>
          <cell r="O25" t="e">
            <v>#NAME?</v>
          </cell>
          <cell r="P25" t="e">
            <v>#NAME?</v>
          </cell>
          <cell r="Q25" t="e">
            <v>#NAME?</v>
          </cell>
          <cell r="R25" t="e">
            <v>#NAME?</v>
          </cell>
          <cell r="S25" t="e">
            <v>#NAME?</v>
          </cell>
          <cell r="T25" t="e">
            <v>#NAME?</v>
          </cell>
          <cell r="U25" t="e">
            <v>#NAME?</v>
          </cell>
          <cell r="V25" t="e">
            <v>#NAME?</v>
          </cell>
          <cell r="W25" t="e">
            <v>#NAME?</v>
          </cell>
          <cell r="X25" t="e">
            <v>#NAME?</v>
          </cell>
          <cell r="Y25" t="e">
            <v>#NAME?</v>
          </cell>
          <cell r="Z25" t="e">
            <v>#NAME?</v>
          </cell>
          <cell r="AA25" t="e">
            <v>#NAME?</v>
          </cell>
          <cell r="AB25" t="e">
            <v>#NAME?</v>
          </cell>
          <cell r="AC25" t="e">
            <v>#NAME?</v>
          </cell>
          <cell r="AD25" t="e">
            <v>#NAME?</v>
          </cell>
          <cell r="AE25" t="e">
            <v>#NAME?</v>
          </cell>
          <cell r="AF25" t="e">
            <v>#NAME?</v>
          </cell>
          <cell r="AG25" t="e">
            <v>#NAME?</v>
          </cell>
          <cell r="AH25" t="e">
            <v>#NAME?</v>
          </cell>
          <cell r="AI25" t="e">
            <v>#NAME?</v>
          </cell>
          <cell r="AJ25" t="e">
            <v>#NAME?</v>
          </cell>
          <cell r="AK25" t="e">
            <v>#NAME?</v>
          </cell>
          <cell r="AL25" t="e">
            <v>#NAME?</v>
          </cell>
          <cell r="AM25" t="e">
            <v>#NAME?</v>
          </cell>
          <cell r="AN25" t="e">
            <v>#NAME?</v>
          </cell>
          <cell r="AO25" t="e">
            <v>#NAME?</v>
          </cell>
          <cell r="AP25" t="e">
            <v>#NAME?</v>
          </cell>
          <cell r="AQ25" t="e">
            <v>#NAME?</v>
          </cell>
        </row>
        <row r="27">
          <cell r="C27" t="e">
            <v>#N/A</v>
          </cell>
          <cell r="D27" t="e">
            <v>#N/A</v>
          </cell>
          <cell r="F27" t="e">
            <v>#N/A</v>
          </cell>
          <cell r="G27" t="e">
            <v>#N/A</v>
          </cell>
          <cell r="H27" t="e">
            <v>#N/A</v>
          </cell>
          <cell r="I27" t="e">
            <v>#N/A</v>
          </cell>
          <cell r="J27" t="e">
            <v>#N/A</v>
          </cell>
          <cell r="K27" t="e">
            <v>#N/A</v>
          </cell>
          <cell r="L27" t="e">
            <v>#N/A</v>
          </cell>
          <cell r="M27" t="e">
            <v>#N/A</v>
          </cell>
          <cell r="N27" t="e">
            <v>#N/A</v>
          </cell>
          <cell r="O27" t="e">
            <v>#N/A</v>
          </cell>
          <cell r="P27" t="e">
            <v>#N/A</v>
          </cell>
          <cell r="Q27" t="e">
            <v>#N/A</v>
          </cell>
          <cell r="R27" t="e">
            <v>#N/A</v>
          </cell>
          <cell r="S27" t="e">
            <v>#N/A</v>
          </cell>
          <cell r="T27" t="e">
            <v>#N/A</v>
          </cell>
          <cell r="U27" t="e">
            <v>#N/A</v>
          </cell>
          <cell r="V27" t="e">
            <v>#N/A</v>
          </cell>
          <cell r="W27" t="e">
            <v>#N/A</v>
          </cell>
          <cell r="X27" t="e">
            <v>#N/A</v>
          </cell>
          <cell r="Y27" t="e">
            <v>#N/A</v>
          </cell>
          <cell r="Z27" t="e">
            <v>#N/A</v>
          </cell>
          <cell r="AA27" t="e">
            <v>#N/A</v>
          </cell>
          <cell r="AB27" t="e">
            <v>#N/A</v>
          </cell>
          <cell r="AC27" t="e">
            <v>#N/A</v>
          </cell>
          <cell r="AD27" t="e">
            <v>#N/A</v>
          </cell>
          <cell r="AE27" t="e">
            <v>#N/A</v>
          </cell>
          <cell r="AF27" t="e">
            <v>#N/A</v>
          </cell>
          <cell r="AG27" t="e">
            <v>#N/A</v>
          </cell>
          <cell r="AH27" t="e">
            <v>#N/A</v>
          </cell>
          <cell r="AI27" t="e">
            <v>#N/A</v>
          </cell>
          <cell r="AJ27" t="e">
            <v>#N/A</v>
          </cell>
          <cell r="AK27" t="e">
            <v>#N/A</v>
          </cell>
          <cell r="AL27" t="e">
            <v>#N/A</v>
          </cell>
          <cell r="AM27" t="e">
            <v>#N/A</v>
          </cell>
          <cell r="AN27" t="e">
            <v>#N/A</v>
          </cell>
          <cell r="AO27" t="e">
            <v>#N/A</v>
          </cell>
          <cell r="AP27" t="e">
            <v>#N/A</v>
          </cell>
          <cell r="AQ27" t="e">
            <v>#N/A</v>
          </cell>
        </row>
        <row r="28">
          <cell r="C28" t="e">
            <v>#N/A</v>
          </cell>
          <cell r="D28" t="e">
            <v>#N/A</v>
          </cell>
          <cell r="F28" t="e">
            <v>#N/A</v>
          </cell>
          <cell r="G28" t="e">
            <v>#N/A</v>
          </cell>
          <cell r="H28" t="e">
            <v>#N/A</v>
          </cell>
          <cell r="I28" t="e">
            <v>#N/A</v>
          </cell>
          <cell r="J28" t="e">
            <v>#N/A</v>
          </cell>
          <cell r="K28" t="e">
            <v>#N/A</v>
          </cell>
          <cell r="L28" t="e">
            <v>#N/A</v>
          </cell>
          <cell r="M28" t="e">
            <v>#N/A</v>
          </cell>
          <cell r="N28" t="e">
            <v>#N/A</v>
          </cell>
          <cell r="O28" t="e">
            <v>#N/A</v>
          </cell>
          <cell r="P28" t="e">
            <v>#N/A</v>
          </cell>
          <cell r="Q28" t="e">
            <v>#N/A</v>
          </cell>
          <cell r="R28" t="e">
            <v>#N/A</v>
          </cell>
          <cell r="S28" t="e">
            <v>#N/A</v>
          </cell>
          <cell r="T28" t="e">
            <v>#N/A</v>
          </cell>
          <cell r="U28" t="e">
            <v>#N/A</v>
          </cell>
          <cell r="V28" t="e">
            <v>#N/A</v>
          </cell>
          <cell r="W28" t="e">
            <v>#N/A</v>
          </cell>
          <cell r="X28" t="e">
            <v>#N/A</v>
          </cell>
          <cell r="Y28" t="e">
            <v>#N/A</v>
          </cell>
          <cell r="Z28" t="e">
            <v>#N/A</v>
          </cell>
          <cell r="AA28" t="e">
            <v>#N/A</v>
          </cell>
          <cell r="AB28" t="e">
            <v>#N/A</v>
          </cell>
          <cell r="AC28" t="e">
            <v>#N/A</v>
          </cell>
          <cell r="AD28" t="e">
            <v>#N/A</v>
          </cell>
          <cell r="AE28" t="e">
            <v>#N/A</v>
          </cell>
          <cell r="AF28" t="e">
            <v>#N/A</v>
          </cell>
          <cell r="AG28" t="e">
            <v>#N/A</v>
          </cell>
          <cell r="AH28" t="e">
            <v>#N/A</v>
          </cell>
          <cell r="AI28" t="e">
            <v>#N/A</v>
          </cell>
          <cell r="AJ28" t="e">
            <v>#N/A</v>
          </cell>
          <cell r="AK28" t="e">
            <v>#N/A</v>
          </cell>
          <cell r="AL28" t="e">
            <v>#N/A</v>
          </cell>
          <cell r="AM28" t="e">
            <v>#N/A</v>
          </cell>
          <cell r="AN28" t="e">
            <v>#N/A</v>
          </cell>
          <cell r="AO28" t="e">
            <v>#N/A</v>
          </cell>
          <cell r="AP28" t="e">
            <v>#N/A</v>
          </cell>
          <cell r="AQ28" t="e">
            <v>#N/A</v>
          </cell>
        </row>
        <row r="30">
          <cell r="C30" t="e">
            <v>#N/A</v>
          </cell>
          <cell r="D30" t="e">
            <v>#N/A</v>
          </cell>
          <cell r="F30" t="e">
            <v>#N/A</v>
          </cell>
          <cell r="G30" t="e">
            <v>#N/A</v>
          </cell>
          <cell r="H30" t="e">
            <v>#N/A</v>
          </cell>
          <cell r="I30" t="e">
            <v>#N/A</v>
          </cell>
          <cell r="J30" t="e">
            <v>#N/A</v>
          </cell>
          <cell r="K30" t="e">
            <v>#N/A</v>
          </cell>
          <cell r="L30" t="e">
            <v>#N/A</v>
          </cell>
          <cell r="M30" t="e">
            <v>#N/A</v>
          </cell>
          <cell r="N30" t="e">
            <v>#N/A</v>
          </cell>
          <cell r="O30" t="e">
            <v>#N/A</v>
          </cell>
          <cell r="P30" t="e">
            <v>#N/A</v>
          </cell>
          <cell r="Q30" t="e">
            <v>#N/A</v>
          </cell>
          <cell r="R30" t="e">
            <v>#N/A</v>
          </cell>
          <cell r="S30" t="e">
            <v>#N/A</v>
          </cell>
          <cell r="T30" t="e">
            <v>#N/A</v>
          </cell>
          <cell r="U30" t="e">
            <v>#N/A</v>
          </cell>
          <cell r="V30" t="e">
            <v>#N/A</v>
          </cell>
          <cell r="W30" t="e">
            <v>#N/A</v>
          </cell>
          <cell r="X30" t="e">
            <v>#N/A</v>
          </cell>
          <cell r="Y30" t="e">
            <v>#N/A</v>
          </cell>
          <cell r="Z30" t="e">
            <v>#N/A</v>
          </cell>
          <cell r="AA30" t="e">
            <v>#N/A</v>
          </cell>
          <cell r="AB30" t="e">
            <v>#N/A</v>
          </cell>
          <cell r="AC30" t="e">
            <v>#N/A</v>
          </cell>
          <cell r="AD30" t="e">
            <v>#N/A</v>
          </cell>
          <cell r="AE30" t="e">
            <v>#N/A</v>
          </cell>
          <cell r="AF30" t="e">
            <v>#N/A</v>
          </cell>
          <cell r="AG30" t="e">
            <v>#N/A</v>
          </cell>
          <cell r="AH30" t="e">
            <v>#N/A</v>
          </cell>
          <cell r="AI30" t="e">
            <v>#N/A</v>
          </cell>
          <cell r="AJ30" t="e">
            <v>#N/A</v>
          </cell>
          <cell r="AK30" t="e">
            <v>#N/A</v>
          </cell>
          <cell r="AL30" t="e">
            <v>#N/A</v>
          </cell>
          <cell r="AM30" t="e">
            <v>#N/A</v>
          </cell>
          <cell r="AN30" t="e">
            <v>#N/A</v>
          </cell>
          <cell r="AO30" t="e">
            <v>#N/A</v>
          </cell>
          <cell r="AP30" t="e">
            <v>#N/A</v>
          </cell>
          <cell r="AQ30" t="e">
            <v>#N/A</v>
          </cell>
        </row>
        <row r="31">
          <cell r="C31" t="e">
            <v>#N/A</v>
          </cell>
          <cell r="D31" t="e">
            <v>#N/A</v>
          </cell>
          <cell r="F31" t="e">
            <v>#N/A</v>
          </cell>
          <cell r="G31" t="e">
            <v>#N/A</v>
          </cell>
          <cell r="H31" t="e">
            <v>#N/A</v>
          </cell>
          <cell r="I31" t="e">
            <v>#N/A</v>
          </cell>
          <cell r="J31" t="e">
            <v>#N/A</v>
          </cell>
          <cell r="K31" t="e">
            <v>#N/A</v>
          </cell>
          <cell r="L31" t="e">
            <v>#N/A</v>
          </cell>
          <cell r="M31" t="e">
            <v>#N/A</v>
          </cell>
          <cell r="N31" t="e">
            <v>#N/A</v>
          </cell>
          <cell r="O31" t="e">
            <v>#N/A</v>
          </cell>
          <cell r="P31" t="e">
            <v>#N/A</v>
          </cell>
          <cell r="Q31" t="e">
            <v>#N/A</v>
          </cell>
          <cell r="R31" t="e">
            <v>#N/A</v>
          </cell>
          <cell r="S31" t="e">
            <v>#N/A</v>
          </cell>
          <cell r="T31" t="e">
            <v>#N/A</v>
          </cell>
          <cell r="U31" t="e">
            <v>#N/A</v>
          </cell>
          <cell r="V31" t="e">
            <v>#N/A</v>
          </cell>
          <cell r="W31" t="e">
            <v>#N/A</v>
          </cell>
          <cell r="X31" t="e">
            <v>#N/A</v>
          </cell>
          <cell r="Y31" t="e">
            <v>#N/A</v>
          </cell>
          <cell r="Z31" t="e">
            <v>#N/A</v>
          </cell>
          <cell r="AA31" t="e">
            <v>#N/A</v>
          </cell>
          <cell r="AB31" t="e">
            <v>#N/A</v>
          </cell>
          <cell r="AC31" t="e">
            <v>#N/A</v>
          </cell>
          <cell r="AD31" t="e">
            <v>#N/A</v>
          </cell>
          <cell r="AE31" t="e">
            <v>#N/A</v>
          </cell>
          <cell r="AF31" t="e">
            <v>#N/A</v>
          </cell>
          <cell r="AG31" t="e">
            <v>#N/A</v>
          </cell>
          <cell r="AH31" t="e">
            <v>#N/A</v>
          </cell>
          <cell r="AI31" t="e">
            <v>#N/A</v>
          </cell>
          <cell r="AJ31" t="e">
            <v>#N/A</v>
          </cell>
          <cell r="AK31" t="e">
            <v>#N/A</v>
          </cell>
          <cell r="AL31" t="e">
            <v>#N/A</v>
          </cell>
          <cell r="AM31" t="e">
            <v>#N/A</v>
          </cell>
          <cell r="AN31" t="e">
            <v>#N/A</v>
          </cell>
          <cell r="AO31" t="e">
            <v>#N/A</v>
          </cell>
          <cell r="AP31" t="e">
            <v>#N/A</v>
          </cell>
          <cell r="AQ31" t="e">
            <v>#N/A</v>
          </cell>
        </row>
        <row r="32">
          <cell r="C32" t="e">
            <v>#N/A</v>
          </cell>
          <cell r="D32" t="e">
            <v>#N/A</v>
          </cell>
          <cell r="F32" t="e">
            <v>#N/A</v>
          </cell>
          <cell r="G32" t="e">
            <v>#N/A</v>
          </cell>
          <cell r="H32" t="e">
            <v>#N/A</v>
          </cell>
          <cell r="I32" t="e">
            <v>#N/A</v>
          </cell>
          <cell r="J32" t="e">
            <v>#N/A</v>
          </cell>
          <cell r="K32" t="e">
            <v>#N/A</v>
          </cell>
          <cell r="L32" t="e">
            <v>#N/A</v>
          </cell>
          <cell r="M32" t="e">
            <v>#N/A</v>
          </cell>
          <cell r="N32" t="e">
            <v>#N/A</v>
          </cell>
          <cell r="O32" t="e">
            <v>#N/A</v>
          </cell>
          <cell r="P32" t="e">
            <v>#N/A</v>
          </cell>
          <cell r="Q32" t="e">
            <v>#N/A</v>
          </cell>
          <cell r="R32" t="e">
            <v>#N/A</v>
          </cell>
          <cell r="S32" t="e">
            <v>#N/A</v>
          </cell>
          <cell r="T32" t="e">
            <v>#N/A</v>
          </cell>
          <cell r="U32" t="e">
            <v>#N/A</v>
          </cell>
          <cell r="V32" t="e">
            <v>#N/A</v>
          </cell>
          <cell r="W32" t="e">
            <v>#N/A</v>
          </cell>
          <cell r="X32" t="e">
            <v>#N/A</v>
          </cell>
          <cell r="Y32" t="e">
            <v>#N/A</v>
          </cell>
          <cell r="Z32" t="e">
            <v>#N/A</v>
          </cell>
          <cell r="AA32" t="e">
            <v>#N/A</v>
          </cell>
          <cell r="AB32" t="e">
            <v>#N/A</v>
          </cell>
          <cell r="AC32" t="e">
            <v>#N/A</v>
          </cell>
          <cell r="AD32" t="e">
            <v>#N/A</v>
          </cell>
          <cell r="AE32" t="e">
            <v>#N/A</v>
          </cell>
          <cell r="AF32" t="e">
            <v>#N/A</v>
          </cell>
          <cell r="AG32" t="e">
            <v>#N/A</v>
          </cell>
          <cell r="AH32" t="e">
            <v>#N/A</v>
          </cell>
          <cell r="AI32" t="e">
            <v>#N/A</v>
          </cell>
          <cell r="AJ32" t="e">
            <v>#N/A</v>
          </cell>
          <cell r="AK32" t="e">
            <v>#N/A</v>
          </cell>
          <cell r="AL32" t="e">
            <v>#N/A</v>
          </cell>
          <cell r="AM32" t="e">
            <v>#N/A</v>
          </cell>
          <cell r="AN32" t="e">
            <v>#N/A</v>
          </cell>
          <cell r="AO32" t="e">
            <v>#N/A</v>
          </cell>
          <cell r="AP32" t="e">
            <v>#N/A</v>
          </cell>
          <cell r="AQ32" t="e">
            <v>#N/A</v>
          </cell>
        </row>
        <row r="33">
          <cell r="C33" t="e">
            <v>#N/A</v>
          </cell>
          <cell r="D33" t="e">
            <v>#N/A</v>
          </cell>
          <cell r="F33" t="e">
            <v>#N/A</v>
          </cell>
          <cell r="G33" t="e">
            <v>#N/A</v>
          </cell>
          <cell r="H33" t="e">
            <v>#N/A</v>
          </cell>
          <cell r="I33" t="e">
            <v>#N/A</v>
          </cell>
          <cell r="J33" t="e">
            <v>#N/A</v>
          </cell>
          <cell r="K33" t="e">
            <v>#N/A</v>
          </cell>
          <cell r="L33" t="e">
            <v>#N/A</v>
          </cell>
          <cell r="M33" t="e">
            <v>#N/A</v>
          </cell>
          <cell r="N33" t="e">
            <v>#N/A</v>
          </cell>
          <cell r="O33" t="e">
            <v>#N/A</v>
          </cell>
          <cell r="P33" t="e">
            <v>#N/A</v>
          </cell>
          <cell r="Q33" t="e">
            <v>#N/A</v>
          </cell>
          <cell r="R33" t="e">
            <v>#N/A</v>
          </cell>
          <cell r="S33" t="e">
            <v>#N/A</v>
          </cell>
          <cell r="T33" t="e">
            <v>#N/A</v>
          </cell>
          <cell r="U33" t="e">
            <v>#N/A</v>
          </cell>
          <cell r="V33" t="e">
            <v>#N/A</v>
          </cell>
          <cell r="W33" t="e">
            <v>#N/A</v>
          </cell>
          <cell r="X33" t="e">
            <v>#N/A</v>
          </cell>
          <cell r="Y33" t="e">
            <v>#N/A</v>
          </cell>
          <cell r="Z33" t="e">
            <v>#N/A</v>
          </cell>
          <cell r="AA33" t="e">
            <v>#N/A</v>
          </cell>
          <cell r="AB33" t="e">
            <v>#N/A</v>
          </cell>
          <cell r="AC33" t="e">
            <v>#N/A</v>
          </cell>
          <cell r="AD33" t="e">
            <v>#N/A</v>
          </cell>
          <cell r="AE33" t="e">
            <v>#N/A</v>
          </cell>
          <cell r="AF33" t="e">
            <v>#N/A</v>
          </cell>
          <cell r="AG33" t="e">
            <v>#N/A</v>
          </cell>
          <cell r="AH33" t="e">
            <v>#N/A</v>
          </cell>
          <cell r="AI33" t="e">
            <v>#N/A</v>
          </cell>
          <cell r="AJ33" t="e">
            <v>#N/A</v>
          </cell>
          <cell r="AK33" t="e">
            <v>#N/A</v>
          </cell>
          <cell r="AL33" t="e">
            <v>#N/A</v>
          </cell>
          <cell r="AM33" t="e">
            <v>#N/A</v>
          </cell>
          <cell r="AN33" t="e">
            <v>#N/A</v>
          </cell>
          <cell r="AO33" t="e">
            <v>#N/A</v>
          </cell>
          <cell r="AP33" t="e">
            <v>#N/A</v>
          </cell>
          <cell r="AQ33" t="e">
            <v>#N/A</v>
          </cell>
        </row>
        <row r="35">
          <cell r="B35" t="str">
            <v>Сбор на содержание милиции</v>
          </cell>
          <cell r="C35" t="e">
            <v>#NAME?</v>
          </cell>
          <cell r="D35" t="e">
            <v>#NAME?</v>
          </cell>
          <cell r="F35" t="e">
            <v>#NAME?</v>
          </cell>
          <cell r="G35" t="e">
            <v>#NAME?</v>
          </cell>
          <cell r="H35" t="e">
            <v>#NAME?</v>
          </cell>
          <cell r="I35" t="e">
            <v>#NAME?</v>
          </cell>
          <cell r="J35" t="e">
            <v>#NAME?</v>
          </cell>
          <cell r="K35" t="e">
            <v>#NAME?</v>
          </cell>
          <cell r="L35" t="e">
            <v>#NAME?</v>
          </cell>
          <cell r="M35" t="e">
            <v>#NAME?</v>
          </cell>
          <cell r="N35" t="e">
            <v>#NAME?</v>
          </cell>
          <cell r="O35" t="e">
            <v>#NAME?</v>
          </cell>
          <cell r="P35" t="e">
            <v>#NAME?</v>
          </cell>
          <cell r="Q35" t="e">
            <v>#NAME?</v>
          </cell>
          <cell r="R35" t="e">
            <v>#NAME?</v>
          </cell>
          <cell r="S35" t="e">
            <v>#NAME?</v>
          </cell>
          <cell r="T35" t="e">
            <v>#NAME?</v>
          </cell>
          <cell r="U35" t="e">
            <v>#NAME?</v>
          </cell>
          <cell r="V35" t="e">
            <v>#NAME?</v>
          </cell>
          <cell r="W35" t="e">
            <v>#NAME?</v>
          </cell>
          <cell r="X35" t="e">
            <v>#NAME?</v>
          </cell>
          <cell r="Y35" t="e">
            <v>#NAME?</v>
          </cell>
          <cell r="Z35" t="e">
            <v>#NAME?</v>
          </cell>
          <cell r="AA35" t="e">
            <v>#NAME?</v>
          </cell>
          <cell r="AB35" t="e">
            <v>#NAME?</v>
          </cell>
          <cell r="AC35" t="e">
            <v>#NAME?</v>
          </cell>
          <cell r="AD35" t="e">
            <v>#NAME?</v>
          </cell>
          <cell r="AE35" t="e">
            <v>#NAME?</v>
          </cell>
          <cell r="AF35" t="e">
            <v>#NAME?</v>
          </cell>
          <cell r="AG35" t="e">
            <v>#NAME?</v>
          </cell>
          <cell r="AH35" t="e">
            <v>#NAME?</v>
          </cell>
          <cell r="AI35" t="e">
            <v>#NAME?</v>
          </cell>
          <cell r="AJ35" t="e">
            <v>#NAME?</v>
          </cell>
          <cell r="AK35" t="e">
            <v>#NAME?</v>
          </cell>
          <cell r="AL35" t="e">
            <v>#NAME?</v>
          </cell>
          <cell r="AM35" t="e">
            <v>#NAME?</v>
          </cell>
          <cell r="AN35" t="e">
            <v>#NAME?</v>
          </cell>
          <cell r="AO35" t="e">
            <v>#NAME?</v>
          </cell>
          <cell r="AP35" t="e">
            <v>#NAME?</v>
          </cell>
          <cell r="AQ35" t="e">
            <v>#NAME?</v>
          </cell>
        </row>
        <row r="36">
          <cell r="C36" t="e">
            <v>#NAME?</v>
          </cell>
          <cell r="D36" t="e">
            <v>#NAME?</v>
          </cell>
          <cell r="F36" t="e">
            <v>#NAME?</v>
          </cell>
          <cell r="G36" t="e">
            <v>#NAME?</v>
          </cell>
          <cell r="H36" t="e">
            <v>#NAME?</v>
          </cell>
          <cell r="I36" t="e">
            <v>#NAME?</v>
          </cell>
          <cell r="J36" t="e">
            <v>#NAME?</v>
          </cell>
          <cell r="K36" t="e">
            <v>#NAME?</v>
          </cell>
          <cell r="L36" t="e">
            <v>#NAME?</v>
          </cell>
          <cell r="M36" t="e">
            <v>#NAME?</v>
          </cell>
          <cell r="N36" t="e">
            <v>#NAME?</v>
          </cell>
          <cell r="O36" t="e">
            <v>#NAME?</v>
          </cell>
          <cell r="P36" t="e">
            <v>#NAME?</v>
          </cell>
          <cell r="Q36" t="e">
            <v>#NAME?</v>
          </cell>
          <cell r="R36" t="e">
            <v>#NAME?</v>
          </cell>
          <cell r="S36" t="e">
            <v>#NAME?</v>
          </cell>
          <cell r="T36" t="e">
            <v>#NAME?</v>
          </cell>
          <cell r="U36" t="e">
            <v>#NAME?</v>
          </cell>
          <cell r="V36" t="e">
            <v>#NAME?</v>
          </cell>
          <cell r="W36" t="e">
            <v>#NAME?</v>
          </cell>
          <cell r="X36" t="e">
            <v>#NAME?</v>
          </cell>
          <cell r="Y36" t="e">
            <v>#NAME?</v>
          </cell>
          <cell r="Z36" t="e">
            <v>#NAME?</v>
          </cell>
          <cell r="AA36" t="e">
            <v>#NAME?</v>
          </cell>
          <cell r="AB36" t="e">
            <v>#NAME?</v>
          </cell>
          <cell r="AC36" t="e">
            <v>#NAME?</v>
          </cell>
          <cell r="AD36" t="e">
            <v>#NAME?</v>
          </cell>
          <cell r="AE36" t="e">
            <v>#NAME?</v>
          </cell>
          <cell r="AF36" t="e">
            <v>#NAME?</v>
          </cell>
          <cell r="AG36" t="e">
            <v>#NAME?</v>
          </cell>
          <cell r="AH36" t="e">
            <v>#NAME?</v>
          </cell>
          <cell r="AI36" t="e">
            <v>#NAME?</v>
          </cell>
          <cell r="AJ36" t="e">
            <v>#NAME?</v>
          </cell>
          <cell r="AK36" t="e">
            <v>#NAME?</v>
          </cell>
          <cell r="AL36" t="e">
            <v>#NAME?</v>
          </cell>
          <cell r="AM36" t="e">
            <v>#NAME?</v>
          </cell>
          <cell r="AN36" t="e">
            <v>#NAME?</v>
          </cell>
          <cell r="AO36" t="e">
            <v>#NAME?</v>
          </cell>
          <cell r="AP36" t="e">
            <v>#NAME?</v>
          </cell>
          <cell r="AQ36" t="e">
            <v>#NAME?</v>
          </cell>
        </row>
        <row r="38">
          <cell r="C38" t="e">
            <v>#N/A</v>
          </cell>
          <cell r="D38" t="e">
            <v>#N/A</v>
          </cell>
          <cell r="F38" t="e">
            <v>#N/A</v>
          </cell>
          <cell r="G38" t="e">
            <v>#N/A</v>
          </cell>
          <cell r="H38" t="e">
            <v>#N/A</v>
          </cell>
          <cell r="I38" t="e">
            <v>#N/A</v>
          </cell>
          <cell r="J38" t="e">
            <v>#N/A</v>
          </cell>
          <cell r="K38" t="e">
            <v>#N/A</v>
          </cell>
          <cell r="L38" t="e">
            <v>#N/A</v>
          </cell>
          <cell r="M38" t="e">
            <v>#N/A</v>
          </cell>
          <cell r="N38" t="e">
            <v>#N/A</v>
          </cell>
          <cell r="O38" t="e">
            <v>#N/A</v>
          </cell>
          <cell r="P38" t="e">
            <v>#N/A</v>
          </cell>
          <cell r="Q38" t="e">
            <v>#N/A</v>
          </cell>
          <cell r="R38" t="e">
            <v>#N/A</v>
          </cell>
          <cell r="S38" t="e">
            <v>#N/A</v>
          </cell>
          <cell r="T38" t="e">
            <v>#N/A</v>
          </cell>
          <cell r="U38" t="e">
            <v>#N/A</v>
          </cell>
          <cell r="V38" t="e">
            <v>#N/A</v>
          </cell>
          <cell r="W38" t="e">
            <v>#N/A</v>
          </cell>
          <cell r="X38" t="e">
            <v>#N/A</v>
          </cell>
          <cell r="Y38" t="e">
            <v>#N/A</v>
          </cell>
          <cell r="Z38" t="e">
            <v>#N/A</v>
          </cell>
          <cell r="AA38" t="e">
            <v>#N/A</v>
          </cell>
          <cell r="AB38" t="e">
            <v>#N/A</v>
          </cell>
          <cell r="AC38" t="e">
            <v>#N/A</v>
          </cell>
          <cell r="AD38" t="e">
            <v>#N/A</v>
          </cell>
          <cell r="AE38" t="e">
            <v>#N/A</v>
          </cell>
          <cell r="AF38" t="e">
            <v>#N/A</v>
          </cell>
          <cell r="AG38" t="e">
            <v>#N/A</v>
          </cell>
          <cell r="AH38" t="e">
            <v>#N/A</v>
          </cell>
          <cell r="AI38" t="e">
            <v>#N/A</v>
          </cell>
          <cell r="AJ38" t="e">
            <v>#N/A</v>
          </cell>
          <cell r="AK38" t="e">
            <v>#N/A</v>
          </cell>
          <cell r="AL38" t="e">
            <v>#N/A</v>
          </cell>
          <cell r="AM38" t="e">
            <v>#N/A</v>
          </cell>
          <cell r="AN38" t="e">
            <v>#N/A</v>
          </cell>
          <cell r="AO38" t="e">
            <v>#N/A</v>
          </cell>
          <cell r="AP38" t="e">
            <v>#N/A</v>
          </cell>
          <cell r="AQ38" t="e">
            <v>#N/A</v>
          </cell>
        </row>
      </sheetData>
      <sheetData sheetId="62" refreshError="1">
        <row r="10">
          <cell r="C10">
            <v>0</v>
          </cell>
          <cell r="D10">
            <v>0</v>
          </cell>
          <cell r="E10">
            <v>0</v>
          </cell>
          <cell r="F10">
            <v>0</v>
          </cell>
        </row>
        <row r="12">
          <cell r="C12">
            <v>0</v>
          </cell>
          <cell r="D12">
            <v>0</v>
          </cell>
          <cell r="E12">
            <v>0</v>
          </cell>
          <cell r="F12">
            <v>0</v>
          </cell>
        </row>
        <row r="13">
          <cell r="B13" t="str">
            <v>ВН</v>
          </cell>
          <cell r="C13">
            <v>0</v>
          </cell>
          <cell r="E13">
            <v>0</v>
          </cell>
        </row>
        <row r="14">
          <cell r="B14" t="str">
            <v>СН1</v>
          </cell>
          <cell r="C14">
            <v>0</v>
          </cell>
          <cell r="E14">
            <v>0</v>
          </cell>
        </row>
        <row r="15">
          <cell r="B15" t="str">
            <v>СН2</v>
          </cell>
          <cell r="C15">
            <v>0</v>
          </cell>
          <cell r="E15">
            <v>0</v>
          </cell>
        </row>
        <row r="16">
          <cell r="B16" t="str">
            <v>НН</v>
          </cell>
          <cell r="C16">
            <v>0</v>
          </cell>
          <cell r="E16">
            <v>0</v>
          </cell>
        </row>
        <row r="17">
          <cell r="C17">
            <v>633.76</v>
          </cell>
          <cell r="D17">
            <v>0</v>
          </cell>
          <cell r="E17">
            <v>818</v>
          </cell>
          <cell r="F17">
            <v>0</v>
          </cell>
        </row>
        <row r="19">
          <cell r="C19">
            <v>0</v>
          </cell>
          <cell r="E19">
            <v>0</v>
          </cell>
          <cell r="F19">
            <v>0</v>
          </cell>
        </row>
        <row r="20">
          <cell r="C20">
            <v>12924</v>
          </cell>
          <cell r="E20">
            <v>12463</v>
          </cell>
          <cell r="F20">
            <v>1760</v>
          </cell>
        </row>
        <row r="21">
          <cell r="C21">
            <v>21005</v>
          </cell>
          <cell r="E21">
            <v>18622</v>
          </cell>
          <cell r="F21">
            <v>0</v>
          </cell>
        </row>
        <row r="22">
          <cell r="C22">
            <v>94583</v>
          </cell>
          <cell r="D22">
            <v>0</v>
          </cell>
          <cell r="E22">
            <v>36391</v>
          </cell>
          <cell r="F22">
            <v>373</v>
          </cell>
        </row>
        <row r="24">
          <cell r="C24">
            <v>36565</v>
          </cell>
          <cell r="E24">
            <v>14269</v>
          </cell>
        </row>
        <row r="25">
          <cell r="C25">
            <v>8000</v>
          </cell>
          <cell r="E25">
            <v>8580</v>
          </cell>
          <cell r="F25">
            <v>198</v>
          </cell>
        </row>
        <row r="26">
          <cell r="C26">
            <v>50018</v>
          </cell>
          <cell r="D26">
            <v>0</v>
          </cell>
          <cell r="E26">
            <v>13542</v>
          </cell>
          <cell r="F26">
            <v>175</v>
          </cell>
        </row>
        <row r="28">
          <cell r="B28" t="str">
            <v>Другие прочие платежи из прибыли</v>
          </cell>
          <cell r="C28">
            <v>13482</v>
          </cell>
          <cell r="E28">
            <v>13542</v>
          </cell>
          <cell r="F28">
            <v>175</v>
          </cell>
        </row>
        <row r="29">
          <cell r="B29" t="str">
            <v>Резерв по сомнительным долгам</v>
          </cell>
          <cell r="C29">
            <v>36536</v>
          </cell>
        </row>
        <row r="32">
          <cell r="C32">
            <v>55866</v>
          </cell>
          <cell r="D32">
            <v>0</v>
          </cell>
          <cell r="E32">
            <v>52843</v>
          </cell>
          <cell r="F32">
            <v>2502</v>
          </cell>
        </row>
        <row r="33">
          <cell r="C33">
            <v>39906.839999999997</v>
          </cell>
          <cell r="D33">
            <v>0</v>
          </cell>
          <cell r="E33">
            <v>35141.32</v>
          </cell>
          <cell r="F33">
            <v>1000</v>
          </cell>
        </row>
        <row r="35">
          <cell r="C35">
            <v>13407.84</v>
          </cell>
          <cell r="D35">
            <v>0</v>
          </cell>
          <cell r="E35">
            <v>12682.32</v>
          </cell>
          <cell r="F35">
            <v>600.48</v>
          </cell>
        </row>
        <row r="36">
          <cell r="B36" t="str">
            <v>ВН</v>
          </cell>
          <cell r="C36">
            <v>0</v>
          </cell>
          <cell r="E36">
            <v>0</v>
          </cell>
        </row>
        <row r="37">
          <cell r="B37" t="str">
            <v>СН1</v>
          </cell>
          <cell r="C37">
            <v>0</v>
          </cell>
          <cell r="E37">
            <v>0</v>
          </cell>
        </row>
        <row r="38">
          <cell r="B38" t="str">
            <v>СН2</v>
          </cell>
          <cell r="C38">
            <v>0</v>
          </cell>
          <cell r="E38">
            <v>0</v>
          </cell>
        </row>
        <row r="39">
          <cell r="B39" t="str">
            <v>НН</v>
          </cell>
          <cell r="C39">
            <v>0</v>
          </cell>
          <cell r="E39">
            <v>0</v>
          </cell>
        </row>
        <row r="40">
          <cell r="C40">
            <v>26499</v>
          </cell>
          <cell r="D40">
            <v>0</v>
          </cell>
          <cell r="E40">
            <v>22459</v>
          </cell>
          <cell r="F40">
            <v>380.52</v>
          </cell>
        </row>
        <row r="41">
          <cell r="B41" t="str">
            <v>ВН</v>
          </cell>
          <cell r="C41">
            <v>11827.999</v>
          </cell>
          <cell r="E41">
            <v>12071.353999999999</v>
          </cell>
        </row>
        <row r="42">
          <cell r="B42" t="str">
            <v>СН1</v>
          </cell>
          <cell r="C42">
            <v>2687.7350000000001</v>
          </cell>
          <cell r="E42">
            <v>2617.9189999999999</v>
          </cell>
        </row>
        <row r="43">
          <cell r="B43" t="str">
            <v>СН2</v>
          </cell>
          <cell r="C43">
            <v>1726.3040000000001</v>
          </cell>
          <cell r="E43">
            <v>1697.1489999999999</v>
          </cell>
        </row>
        <row r="44">
          <cell r="B44" t="str">
            <v>НН</v>
          </cell>
          <cell r="C44">
            <v>1165.2950000000001</v>
          </cell>
          <cell r="E44">
            <v>1163.9390000000001</v>
          </cell>
        </row>
        <row r="45">
          <cell r="F45">
            <v>0</v>
          </cell>
        </row>
        <row r="46">
          <cell r="C46">
            <v>0</v>
          </cell>
          <cell r="D46">
            <v>0</v>
          </cell>
          <cell r="E46">
            <v>0</v>
          </cell>
          <cell r="F46">
            <v>19</v>
          </cell>
        </row>
        <row r="48">
          <cell r="B48" t="str">
            <v>Сбор на содержание милиции</v>
          </cell>
          <cell r="F48">
            <v>19</v>
          </cell>
        </row>
        <row r="51">
          <cell r="C51">
            <v>169052.6</v>
          </cell>
          <cell r="D51">
            <v>0</v>
          </cell>
          <cell r="E51">
            <v>103435.32</v>
          </cell>
          <cell r="F51">
            <v>3133</v>
          </cell>
        </row>
        <row r="53">
          <cell r="B53" t="str">
            <v>ВН</v>
          </cell>
          <cell r="C53">
            <v>58047.17606044501</v>
          </cell>
          <cell r="E53">
            <v>38247.745278444279</v>
          </cell>
        </row>
        <row r="54">
          <cell r="B54" t="str">
            <v>СН1</v>
          </cell>
          <cell r="C54">
            <v>28536.52552543877</v>
          </cell>
          <cell r="E54">
            <v>17257.471192449048</v>
          </cell>
        </row>
        <row r="55">
          <cell r="B55" t="str">
            <v>СН2</v>
          </cell>
          <cell r="C55">
            <v>54668.096786253809</v>
          </cell>
          <cell r="E55">
            <v>31680.917017827956</v>
          </cell>
        </row>
        <row r="56">
          <cell r="B56" t="str">
            <v>НН</v>
          </cell>
          <cell r="C56">
            <v>27801.041627862382</v>
          </cell>
          <cell r="E56">
            <v>16249.186511278718</v>
          </cell>
        </row>
      </sheetData>
      <sheetData sheetId="63" refreshError="1">
        <row r="6">
          <cell r="A6" t="str">
            <v>1</v>
          </cell>
        </row>
        <row r="11">
          <cell r="C11" t="str">
            <v>Всего</v>
          </cell>
          <cell r="D11" t="str">
            <v>Всего</v>
          </cell>
          <cell r="E11" t="str">
            <v>Всего</v>
          </cell>
          <cell r="G11">
            <v>0</v>
          </cell>
          <cell r="H11">
            <v>0</v>
          </cell>
          <cell r="I11">
            <v>10.89</v>
          </cell>
          <cell r="J11">
            <v>40.453899999999997</v>
          </cell>
        </row>
        <row r="12">
          <cell r="C12" t="str">
            <v>Всего</v>
          </cell>
          <cell r="D12" t="str">
            <v>Всего</v>
          </cell>
          <cell r="E12" t="str">
            <v>Горячая вода c коллекторов</v>
          </cell>
          <cell r="G12">
            <v>0</v>
          </cell>
          <cell r="H12">
            <v>0</v>
          </cell>
          <cell r="I12">
            <v>0</v>
          </cell>
          <cell r="J12">
            <v>0</v>
          </cell>
        </row>
        <row r="13">
          <cell r="C13" t="str">
            <v>Всего</v>
          </cell>
          <cell r="D13" t="str">
            <v>Всего</v>
          </cell>
          <cell r="E13" t="str">
            <v>Горячая вода с тепловых сетей</v>
          </cell>
          <cell r="G13">
            <v>0</v>
          </cell>
          <cell r="H13">
            <v>0</v>
          </cell>
          <cell r="I13">
            <v>0</v>
          </cell>
          <cell r="J13">
            <v>0</v>
          </cell>
        </row>
        <row r="14">
          <cell r="C14" t="str">
            <v>Всего</v>
          </cell>
          <cell r="D14" t="str">
            <v>Всего</v>
          </cell>
          <cell r="E14" t="str">
            <v>Отборный пар</v>
          </cell>
          <cell r="G14">
            <v>0</v>
          </cell>
          <cell r="H14">
            <v>0</v>
          </cell>
          <cell r="I14">
            <v>0</v>
          </cell>
          <cell r="J14">
            <v>0</v>
          </cell>
        </row>
        <row r="15">
          <cell r="C15" t="str">
            <v>Всего</v>
          </cell>
          <cell r="D15" t="str">
            <v>Всего</v>
          </cell>
          <cell r="E15" t="str">
            <v>Пар 1,2-2,5 кгс/см2</v>
          </cell>
          <cell r="G15">
            <v>0</v>
          </cell>
          <cell r="H15">
            <v>0</v>
          </cell>
          <cell r="I15">
            <v>0</v>
          </cell>
          <cell r="J15">
            <v>0</v>
          </cell>
        </row>
        <row r="16">
          <cell r="C16" t="str">
            <v>Всего</v>
          </cell>
          <cell r="D16" t="str">
            <v>Всего</v>
          </cell>
          <cell r="E16" t="str">
            <v>Пар 2,5-7,0 кгс/см2</v>
          </cell>
          <cell r="G16">
            <v>0</v>
          </cell>
          <cell r="H16">
            <v>0</v>
          </cell>
          <cell r="I16">
            <v>0</v>
          </cell>
          <cell r="J16">
            <v>0</v>
          </cell>
        </row>
        <row r="17">
          <cell r="C17" t="str">
            <v>Всего</v>
          </cell>
          <cell r="D17" t="str">
            <v>Всего</v>
          </cell>
          <cell r="E17" t="str">
            <v>Пар 7,0-13,0 кгс/см2</v>
          </cell>
          <cell r="G17">
            <v>0</v>
          </cell>
          <cell r="H17">
            <v>0</v>
          </cell>
          <cell r="I17">
            <v>0</v>
          </cell>
          <cell r="J17">
            <v>0</v>
          </cell>
        </row>
        <row r="18">
          <cell r="C18" t="str">
            <v>Всего</v>
          </cell>
          <cell r="D18" t="str">
            <v>Всего</v>
          </cell>
          <cell r="E18" t="str">
            <v>Пар больше 13 кгс/см2</v>
          </cell>
          <cell r="G18">
            <v>0</v>
          </cell>
          <cell r="H18">
            <v>0</v>
          </cell>
          <cell r="I18">
            <v>0</v>
          </cell>
          <cell r="J18">
            <v>0</v>
          </cell>
        </row>
        <row r="19">
          <cell r="C19" t="str">
            <v>Всего</v>
          </cell>
          <cell r="D19" t="str">
            <v>Всего</v>
          </cell>
          <cell r="E19" t="str">
            <v>Острый и редуцированный пар</v>
          </cell>
          <cell r="G19">
            <v>0</v>
          </cell>
          <cell r="H19">
            <v>0</v>
          </cell>
          <cell r="I19">
            <v>0</v>
          </cell>
          <cell r="J19">
            <v>0</v>
          </cell>
        </row>
        <row r="20">
          <cell r="C20" t="str">
            <v>Всего</v>
          </cell>
          <cell r="D20" t="str">
            <v>Бюджетные потребители</v>
          </cell>
          <cell r="E20" t="str">
            <v>Всего</v>
          </cell>
          <cell r="G20">
            <v>0</v>
          </cell>
          <cell r="H20">
            <v>0</v>
          </cell>
          <cell r="I20">
            <v>3.18</v>
          </cell>
          <cell r="J20">
            <v>11.82734</v>
          </cell>
        </row>
        <row r="21">
          <cell r="C21" t="str">
            <v>Всего</v>
          </cell>
          <cell r="D21" t="str">
            <v>Бюджетные потребители</v>
          </cell>
          <cell r="E21" t="str">
            <v>Горячая вода c коллекторов</v>
          </cell>
          <cell r="G21">
            <v>0</v>
          </cell>
          <cell r="H21">
            <v>0</v>
          </cell>
          <cell r="I21">
            <v>0</v>
          </cell>
          <cell r="J21">
            <v>0</v>
          </cell>
        </row>
        <row r="22">
          <cell r="C22" t="str">
            <v>Всего</v>
          </cell>
          <cell r="D22" t="str">
            <v>Бюджетные потребители</v>
          </cell>
          <cell r="E22" t="str">
            <v>Горячая вода с тепловых сетей</v>
          </cell>
          <cell r="G22">
            <v>0</v>
          </cell>
          <cell r="H22">
            <v>0</v>
          </cell>
          <cell r="I22">
            <v>0</v>
          </cell>
          <cell r="J22">
            <v>0</v>
          </cell>
        </row>
        <row r="23">
          <cell r="C23" t="str">
            <v>Всего</v>
          </cell>
          <cell r="D23" t="str">
            <v>Бюджетные потребители</v>
          </cell>
          <cell r="E23" t="str">
            <v>Отборный пар</v>
          </cell>
          <cell r="G23">
            <v>0</v>
          </cell>
          <cell r="H23">
            <v>0</v>
          </cell>
          <cell r="I23">
            <v>0</v>
          </cell>
          <cell r="J23">
            <v>0</v>
          </cell>
        </row>
        <row r="24">
          <cell r="C24" t="str">
            <v>Всего</v>
          </cell>
          <cell r="D24" t="str">
            <v>Бюджетные потребители</v>
          </cell>
          <cell r="E24" t="str">
            <v>Пар 1,2-2,5 кгс/см2</v>
          </cell>
          <cell r="G24">
            <v>0</v>
          </cell>
          <cell r="H24">
            <v>0</v>
          </cell>
          <cell r="I24">
            <v>0</v>
          </cell>
          <cell r="J24">
            <v>0</v>
          </cell>
        </row>
        <row r="25">
          <cell r="C25" t="str">
            <v>Всего</v>
          </cell>
          <cell r="D25" t="str">
            <v>Бюджетные потребители</v>
          </cell>
          <cell r="E25" t="str">
            <v>Пар 2,5-7,0 кгс/см2</v>
          </cell>
          <cell r="G25">
            <v>0</v>
          </cell>
          <cell r="H25">
            <v>0</v>
          </cell>
          <cell r="I25">
            <v>0</v>
          </cell>
          <cell r="J25">
            <v>0</v>
          </cell>
        </row>
        <row r="26">
          <cell r="C26" t="str">
            <v>Всего</v>
          </cell>
          <cell r="D26" t="str">
            <v>Бюджетные потребители</v>
          </cell>
          <cell r="E26" t="str">
            <v>Пар 7,0-13,0 кгс/см2</v>
          </cell>
          <cell r="G26">
            <v>0</v>
          </cell>
          <cell r="H26">
            <v>0</v>
          </cell>
          <cell r="I26">
            <v>0</v>
          </cell>
          <cell r="J26">
            <v>0</v>
          </cell>
        </row>
        <row r="27">
          <cell r="C27" t="str">
            <v>Всего</v>
          </cell>
          <cell r="D27" t="str">
            <v>Бюджетные потребители</v>
          </cell>
          <cell r="E27" t="str">
            <v>Пар больше 13 кгс/см2</v>
          </cell>
          <cell r="G27">
            <v>0</v>
          </cell>
          <cell r="H27">
            <v>0</v>
          </cell>
          <cell r="I27">
            <v>0</v>
          </cell>
          <cell r="J27">
            <v>0</v>
          </cell>
        </row>
        <row r="28">
          <cell r="C28" t="str">
            <v>Всего</v>
          </cell>
          <cell r="D28" t="str">
            <v>Бюджетные потребители</v>
          </cell>
          <cell r="E28" t="str">
            <v>Острый и редуцированный пар</v>
          </cell>
          <cell r="G28">
            <v>0</v>
          </cell>
          <cell r="H28">
            <v>0</v>
          </cell>
          <cell r="I28">
            <v>0</v>
          </cell>
          <cell r="J28">
            <v>0</v>
          </cell>
        </row>
        <row r="29">
          <cell r="C29" t="str">
            <v>Всего</v>
          </cell>
          <cell r="D29" t="str">
            <v>Прочие потребители</v>
          </cell>
          <cell r="E29" t="str">
            <v>Всего</v>
          </cell>
          <cell r="G29">
            <v>0</v>
          </cell>
          <cell r="H29">
            <v>0</v>
          </cell>
          <cell r="I29">
            <v>7.71</v>
          </cell>
          <cell r="J29">
            <v>28.626560000000001</v>
          </cell>
        </row>
        <row r="30">
          <cell r="C30" t="str">
            <v>Всего</v>
          </cell>
          <cell r="D30" t="str">
            <v>Прочие потребители</v>
          </cell>
          <cell r="E30" t="str">
            <v>Горячая вода c коллекторов</v>
          </cell>
          <cell r="G30">
            <v>0</v>
          </cell>
          <cell r="H30">
            <v>0</v>
          </cell>
          <cell r="I30">
            <v>0</v>
          </cell>
          <cell r="J30">
            <v>0</v>
          </cell>
        </row>
        <row r="31">
          <cell r="C31" t="str">
            <v>Всего</v>
          </cell>
          <cell r="D31" t="str">
            <v>Прочие потребители</v>
          </cell>
          <cell r="E31" t="str">
            <v>Горячая вода с тепловых сетей</v>
          </cell>
          <cell r="G31">
            <v>0</v>
          </cell>
          <cell r="H31">
            <v>0</v>
          </cell>
          <cell r="I31">
            <v>0</v>
          </cell>
          <cell r="J31">
            <v>0</v>
          </cell>
        </row>
        <row r="32">
          <cell r="C32" t="str">
            <v>Всего</v>
          </cell>
          <cell r="D32" t="str">
            <v>Прочие потребители</v>
          </cell>
          <cell r="E32" t="str">
            <v>Отборный пар</v>
          </cell>
          <cell r="G32">
            <v>0</v>
          </cell>
          <cell r="H32">
            <v>0</v>
          </cell>
          <cell r="I32">
            <v>0</v>
          </cell>
          <cell r="J32">
            <v>0</v>
          </cell>
        </row>
        <row r="33">
          <cell r="C33" t="str">
            <v>Всего</v>
          </cell>
          <cell r="D33" t="str">
            <v>Прочие потребители</v>
          </cell>
          <cell r="E33" t="str">
            <v>Пар 1,2-2,5 кгс/см2</v>
          </cell>
          <cell r="G33">
            <v>0</v>
          </cell>
          <cell r="H33">
            <v>0</v>
          </cell>
          <cell r="I33">
            <v>0</v>
          </cell>
          <cell r="J33">
            <v>0</v>
          </cell>
        </row>
        <row r="34">
          <cell r="C34" t="str">
            <v>Всего</v>
          </cell>
          <cell r="D34" t="str">
            <v>Прочие потребители</v>
          </cell>
          <cell r="E34" t="str">
            <v>Пар 2,5-7,0 кгс/см2</v>
          </cell>
          <cell r="G34">
            <v>0</v>
          </cell>
          <cell r="H34">
            <v>0</v>
          </cell>
          <cell r="I34">
            <v>0</v>
          </cell>
          <cell r="J34">
            <v>0</v>
          </cell>
        </row>
        <row r="35">
          <cell r="C35" t="str">
            <v>Всего</v>
          </cell>
          <cell r="D35" t="str">
            <v>Прочие потребители</v>
          </cell>
          <cell r="E35" t="str">
            <v>Пар 7,0-13,0 кгс/см2</v>
          </cell>
          <cell r="G35">
            <v>0</v>
          </cell>
          <cell r="H35">
            <v>0</v>
          </cell>
          <cell r="I35">
            <v>0</v>
          </cell>
          <cell r="J35">
            <v>0</v>
          </cell>
        </row>
        <row r="36">
          <cell r="C36" t="str">
            <v>Всего</v>
          </cell>
          <cell r="D36" t="str">
            <v>Прочие потребители</v>
          </cell>
          <cell r="E36" t="str">
            <v>Пар больше 13 кгс/см2</v>
          </cell>
          <cell r="G36">
            <v>0</v>
          </cell>
          <cell r="H36">
            <v>0</v>
          </cell>
          <cell r="I36">
            <v>0</v>
          </cell>
          <cell r="J36">
            <v>0</v>
          </cell>
        </row>
        <row r="37">
          <cell r="C37" t="str">
            <v>Всего</v>
          </cell>
          <cell r="D37" t="str">
            <v>Прочие потребители</v>
          </cell>
          <cell r="E37" t="str">
            <v>Острый и редуцированный пар</v>
          </cell>
          <cell r="G37">
            <v>0</v>
          </cell>
          <cell r="H37">
            <v>0</v>
          </cell>
          <cell r="I37">
            <v>0</v>
          </cell>
          <cell r="J37">
            <v>0</v>
          </cell>
        </row>
        <row r="40">
          <cell r="B40" t="str">
            <v>Центральная</v>
          </cell>
        </row>
        <row r="46">
          <cell r="C46" t="str">
            <v>Центральная</v>
          </cell>
          <cell r="D46" t="str">
            <v>Всего</v>
          </cell>
          <cell r="E46" t="str">
            <v>Всего</v>
          </cell>
          <cell r="G46">
            <v>0</v>
          </cell>
          <cell r="H46">
            <v>0</v>
          </cell>
          <cell r="I46">
            <v>2.2200000000000002</v>
          </cell>
          <cell r="J46">
            <v>9.6255000000000006</v>
          </cell>
        </row>
        <row r="47">
          <cell r="C47" t="str">
            <v>Центральная</v>
          </cell>
          <cell r="D47" t="str">
            <v>Всего</v>
          </cell>
          <cell r="E47" t="str">
            <v>Горячая вода c коллекторов</v>
          </cell>
        </row>
        <row r="48">
          <cell r="C48" t="str">
            <v>Центральная</v>
          </cell>
          <cell r="D48" t="str">
            <v>Всего</v>
          </cell>
          <cell r="E48" t="str">
            <v>Горячая вода с тепловых сетей</v>
          </cell>
        </row>
        <row r="49">
          <cell r="C49" t="str">
            <v>Центральная</v>
          </cell>
          <cell r="D49" t="str">
            <v>Всего</v>
          </cell>
          <cell r="E49" t="str">
            <v>Отборный пар</v>
          </cell>
          <cell r="G49">
            <v>0</v>
          </cell>
          <cell r="H49">
            <v>0</v>
          </cell>
          <cell r="I49">
            <v>0</v>
          </cell>
          <cell r="J49">
            <v>0</v>
          </cell>
        </row>
        <row r="50">
          <cell r="C50" t="str">
            <v>Центральная</v>
          </cell>
          <cell r="D50" t="str">
            <v>Всего</v>
          </cell>
          <cell r="E50" t="str">
            <v>Пар 1,2-2,5 кгс/см2</v>
          </cell>
        </row>
        <row r="51">
          <cell r="C51" t="str">
            <v>Центральная</v>
          </cell>
          <cell r="D51" t="str">
            <v>Всего</v>
          </cell>
          <cell r="E51" t="str">
            <v>Пар 2,5-7,0 кгс/см2</v>
          </cell>
        </row>
        <row r="52">
          <cell r="C52" t="str">
            <v>Центральная</v>
          </cell>
          <cell r="D52" t="str">
            <v>Всего</v>
          </cell>
          <cell r="E52" t="str">
            <v>Пар 7,0-13,0 кгс/см2</v>
          </cell>
        </row>
        <row r="53">
          <cell r="C53" t="str">
            <v>Центральная</v>
          </cell>
          <cell r="D53" t="str">
            <v>Всего</v>
          </cell>
          <cell r="E53" t="str">
            <v>Пар больше 13 кгс/см2</v>
          </cell>
        </row>
        <row r="54">
          <cell r="C54" t="str">
            <v>Центральная</v>
          </cell>
          <cell r="D54" t="str">
            <v>Всего</v>
          </cell>
          <cell r="E54" t="str">
            <v>Острый и редуцированный пар</v>
          </cell>
        </row>
        <row r="55">
          <cell r="C55" t="str">
            <v>Центральная</v>
          </cell>
          <cell r="D55" t="str">
            <v>Бюджетные потребители</v>
          </cell>
          <cell r="E55" t="str">
            <v>Всего</v>
          </cell>
          <cell r="G55">
            <v>0</v>
          </cell>
          <cell r="H55">
            <v>0</v>
          </cell>
          <cell r="I55">
            <v>0.67</v>
          </cell>
          <cell r="J55">
            <v>2.8898999999999999</v>
          </cell>
        </row>
        <row r="56">
          <cell r="C56" t="str">
            <v>Центральная</v>
          </cell>
          <cell r="D56" t="str">
            <v>Бюджетные потребители</v>
          </cell>
          <cell r="E56" t="str">
            <v>Горячая вода c коллекторов</v>
          </cell>
        </row>
        <row r="57">
          <cell r="C57" t="str">
            <v>Центральная</v>
          </cell>
          <cell r="D57" t="str">
            <v>Бюджетные потребители</v>
          </cell>
          <cell r="E57" t="str">
            <v>Горячая вода с тепловых сетей</v>
          </cell>
        </row>
        <row r="58">
          <cell r="C58" t="str">
            <v>Центральная</v>
          </cell>
          <cell r="D58" t="str">
            <v>Бюджетные потребители</v>
          </cell>
          <cell r="E58" t="str">
            <v>Отборный пар</v>
          </cell>
          <cell r="G58">
            <v>0</v>
          </cell>
          <cell r="H58">
            <v>0</v>
          </cell>
          <cell r="I58">
            <v>0</v>
          </cell>
          <cell r="J58">
            <v>0</v>
          </cell>
        </row>
        <row r="59">
          <cell r="C59" t="str">
            <v>Центральная</v>
          </cell>
          <cell r="D59" t="str">
            <v>Бюджетные потребители</v>
          </cell>
          <cell r="E59" t="str">
            <v>Пар 1,2-2,5 кгс/см2</v>
          </cell>
        </row>
        <row r="60">
          <cell r="C60" t="str">
            <v>Центральная</v>
          </cell>
          <cell r="D60" t="str">
            <v>Бюджетные потребители</v>
          </cell>
          <cell r="E60" t="str">
            <v>Пар 2,5-7,0 кгс/см2</v>
          </cell>
        </row>
        <row r="61">
          <cell r="C61" t="str">
            <v>Центральная</v>
          </cell>
          <cell r="D61" t="str">
            <v>Бюджетные потребители</v>
          </cell>
          <cell r="E61" t="str">
            <v>Пар 7,0-13,0 кгс/см2</v>
          </cell>
        </row>
        <row r="62">
          <cell r="C62" t="str">
            <v>Центральная</v>
          </cell>
          <cell r="D62" t="str">
            <v>Бюджетные потребители</v>
          </cell>
          <cell r="E62" t="str">
            <v>Пар больше 13 кгс/см2</v>
          </cell>
        </row>
        <row r="63">
          <cell r="C63" t="str">
            <v>Центральная</v>
          </cell>
          <cell r="D63" t="str">
            <v>Бюджетные потребители</v>
          </cell>
          <cell r="E63" t="str">
            <v>Острый и редуцированный пар</v>
          </cell>
        </row>
        <row r="64">
          <cell r="C64" t="str">
            <v>Центральная</v>
          </cell>
          <cell r="D64" t="str">
            <v>Прочие потребители</v>
          </cell>
          <cell r="E64" t="str">
            <v>Всего</v>
          </cell>
          <cell r="G64">
            <v>0</v>
          </cell>
          <cell r="H64">
            <v>0</v>
          </cell>
          <cell r="I64">
            <v>1.5500000000000003</v>
          </cell>
          <cell r="J64">
            <v>6.7356000000000007</v>
          </cell>
        </row>
        <row r="65">
          <cell r="C65" t="str">
            <v>Центральная</v>
          </cell>
          <cell r="D65" t="str">
            <v>Прочие потребители</v>
          </cell>
          <cell r="E65" t="str">
            <v>Горячая вода c коллекторов</v>
          </cell>
        </row>
        <row r="66">
          <cell r="C66" t="str">
            <v>Центральная</v>
          </cell>
          <cell r="D66" t="str">
            <v>Прочие потребители</v>
          </cell>
          <cell r="E66" t="str">
            <v>Горячая вода с тепловых сетей</v>
          </cell>
        </row>
        <row r="67">
          <cell r="C67" t="str">
            <v>Центральная</v>
          </cell>
          <cell r="D67" t="str">
            <v>Прочие потребители</v>
          </cell>
          <cell r="E67" t="str">
            <v>Отборный пар</v>
          </cell>
          <cell r="G67">
            <v>0</v>
          </cell>
          <cell r="H67">
            <v>0</v>
          </cell>
          <cell r="I67">
            <v>0</v>
          </cell>
          <cell r="J67">
            <v>0</v>
          </cell>
        </row>
        <row r="68">
          <cell r="C68" t="str">
            <v>Центральная</v>
          </cell>
          <cell r="D68" t="str">
            <v>Прочие потребители</v>
          </cell>
          <cell r="E68" t="str">
            <v>Пар 1,2-2,5 кгс/см2</v>
          </cell>
        </row>
        <row r="69">
          <cell r="C69" t="str">
            <v>Центральная</v>
          </cell>
          <cell r="D69" t="str">
            <v>Прочие потребители</v>
          </cell>
          <cell r="E69" t="str">
            <v>Пар 2,5-7,0 кгс/см2</v>
          </cell>
        </row>
        <row r="70">
          <cell r="C70" t="str">
            <v>Центральная</v>
          </cell>
          <cell r="D70" t="str">
            <v>Прочие потребители</v>
          </cell>
          <cell r="E70" t="str">
            <v>Пар 7,0-13,0 кгс/см2</v>
          </cell>
        </row>
        <row r="71">
          <cell r="C71" t="str">
            <v>Центральная</v>
          </cell>
          <cell r="D71" t="str">
            <v>Прочие потребители</v>
          </cell>
          <cell r="E71" t="str">
            <v>Пар больше 13 кгс/см2</v>
          </cell>
        </row>
        <row r="72">
          <cell r="C72" t="str">
            <v>Центральная</v>
          </cell>
          <cell r="D72" t="str">
            <v>Прочие потребители</v>
          </cell>
          <cell r="E72" t="str">
            <v>Острый и редуцированный пар</v>
          </cell>
        </row>
        <row r="75">
          <cell r="B75" t="str">
            <v>Парковая</v>
          </cell>
        </row>
        <row r="81">
          <cell r="C81" t="str">
            <v>Парковая</v>
          </cell>
          <cell r="D81" t="str">
            <v>Всего</v>
          </cell>
          <cell r="E81" t="str">
            <v>Всего</v>
          </cell>
          <cell r="G81">
            <v>0</v>
          </cell>
          <cell r="H81">
            <v>0</v>
          </cell>
          <cell r="I81">
            <v>1.5</v>
          </cell>
          <cell r="J81">
            <v>5.0296000000000003</v>
          </cell>
        </row>
        <row r="82">
          <cell r="C82" t="str">
            <v>Парковая</v>
          </cell>
          <cell r="D82" t="str">
            <v>Всего</v>
          </cell>
          <cell r="E82" t="str">
            <v>Горячая вода c коллекторов</v>
          </cell>
        </row>
        <row r="83">
          <cell r="C83" t="str">
            <v>Парковая</v>
          </cell>
          <cell r="D83" t="str">
            <v>Всего</v>
          </cell>
          <cell r="E83" t="str">
            <v>Горячая вода с тепловых сетей</v>
          </cell>
        </row>
        <row r="84">
          <cell r="C84" t="str">
            <v>Парковая</v>
          </cell>
          <cell r="D84" t="str">
            <v>Всего</v>
          </cell>
          <cell r="E84" t="str">
            <v>Отборный пар</v>
          </cell>
          <cell r="G84">
            <v>0</v>
          </cell>
          <cell r="H84">
            <v>0</v>
          </cell>
          <cell r="I84">
            <v>0</v>
          </cell>
          <cell r="J84">
            <v>0</v>
          </cell>
        </row>
        <row r="85">
          <cell r="C85" t="str">
            <v>Парковая</v>
          </cell>
          <cell r="D85" t="str">
            <v>Всего</v>
          </cell>
          <cell r="E85" t="str">
            <v>Пар 1,2-2,5 кгс/см2</v>
          </cell>
        </row>
        <row r="86">
          <cell r="C86" t="str">
            <v>Парковая</v>
          </cell>
          <cell r="D86" t="str">
            <v>Всего</v>
          </cell>
          <cell r="E86" t="str">
            <v>Пар 2,5-7,0 кгс/см2</v>
          </cell>
        </row>
        <row r="87">
          <cell r="C87" t="str">
            <v>Парковая</v>
          </cell>
          <cell r="D87" t="str">
            <v>Всего</v>
          </cell>
          <cell r="E87" t="str">
            <v>Пар 7,0-13,0 кгс/см2</v>
          </cell>
        </row>
        <row r="88">
          <cell r="C88" t="str">
            <v>Парковая</v>
          </cell>
          <cell r="D88" t="str">
            <v>Всего</v>
          </cell>
          <cell r="E88" t="str">
            <v>Пар больше 13 кгс/см2</v>
          </cell>
        </row>
        <row r="89">
          <cell r="C89" t="str">
            <v>Парковая</v>
          </cell>
          <cell r="D89" t="str">
            <v>Всего</v>
          </cell>
          <cell r="E89" t="str">
            <v>Острый и редуцированный пар</v>
          </cell>
        </row>
        <row r="90">
          <cell r="C90" t="str">
            <v>Парковая</v>
          </cell>
          <cell r="D90" t="str">
            <v>Бюджетные потребители</v>
          </cell>
          <cell r="E90" t="str">
            <v>Всего</v>
          </cell>
          <cell r="G90">
            <v>0</v>
          </cell>
          <cell r="H90">
            <v>0</v>
          </cell>
          <cell r="I90">
            <v>0.27</v>
          </cell>
          <cell r="J90">
            <v>0.90769999999999995</v>
          </cell>
        </row>
        <row r="91">
          <cell r="C91" t="str">
            <v>Парковая</v>
          </cell>
          <cell r="D91" t="str">
            <v>Бюджетные потребители</v>
          </cell>
          <cell r="E91" t="str">
            <v>Горячая вода c коллекторов</v>
          </cell>
        </row>
        <row r="92">
          <cell r="C92" t="str">
            <v>Парковая</v>
          </cell>
          <cell r="D92" t="str">
            <v>Бюджетные потребители</v>
          </cell>
          <cell r="E92" t="str">
            <v>Горячая вода с тепловых сетей</v>
          </cell>
        </row>
        <row r="93">
          <cell r="C93" t="str">
            <v>Парковая</v>
          </cell>
          <cell r="D93" t="str">
            <v>Бюджетные потребители</v>
          </cell>
          <cell r="E93" t="str">
            <v>Отборный пар</v>
          </cell>
          <cell r="G93">
            <v>0</v>
          </cell>
          <cell r="H93">
            <v>0</v>
          </cell>
          <cell r="I93">
            <v>0</v>
          </cell>
          <cell r="J93">
            <v>0</v>
          </cell>
        </row>
        <row r="94">
          <cell r="C94" t="str">
            <v>Парковая</v>
          </cell>
          <cell r="D94" t="str">
            <v>Бюджетные потребители</v>
          </cell>
          <cell r="E94" t="str">
            <v>Пар 1,2-2,5 кгс/см2</v>
          </cell>
        </row>
        <row r="95">
          <cell r="C95" t="str">
            <v>Парковая</v>
          </cell>
          <cell r="D95" t="str">
            <v>Бюджетные потребители</v>
          </cell>
          <cell r="E95" t="str">
            <v>Пар 2,5-7,0 кгс/см2</v>
          </cell>
        </row>
        <row r="96">
          <cell r="C96" t="str">
            <v>Парковая</v>
          </cell>
          <cell r="D96" t="str">
            <v>Бюджетные потребители</v>
          </cell>
          <cell r="E96" t="str">
            <v>Пар 7,0-13,0 кгс/см2</v>
          </cell>
        </row>
        <row r="97">
          <cell r="C97" t="str">
            <v>Парковая</v>
          </cell>
          <cell r="D97" t="str">
            <v>Бюджетные потребители</v>
          </cell>
          <cell r="E97" t="str">
            <v>Пар больше 13 кгс/см2</v>
          </cell>
        </row>
        <row r="98">
          <cell r="C98" t="str">
            <v>Парковая</v>
          </cell>
          <cell r="D98" t="str">
            <v>Бюджетные потребители</v>
          </cell>
          <cell r="E98" t="str">
            <v>Острый и редуцированный пар</v>
          </cell>
        </row>
        <row r="99">
          <cell r="C99" t="str">
            <v>Парковая</v>
          </cell>
          <cell r="D99" t="str">
            <v>Прочие потребители</v>
          </cell>
          <cell r="E99" t="str">
            <v>Всего</v>
          </cell>
          <cell r="G99">
            <v>0</v>
          </cell>
          <cell r="H99">
            <v>0</v>
          </cell>
          <cell r="I99">
            <v>1.23</v>
          </cell>
          <cell r="J99">
            <v>4.1219000000000001</v>
          </cell>
        </row>
        <row r="100">
          <cell r="C100" t="str">
            <v>Парковая</v>
          </cell>
          <cell r="D100" t="str">
            <v>Прочие потребители</v>
          </cell>
          <cell r="E100" t="str">
            <v>Горячая вода c коллекторов</v>
          </cell>
        </row>
        <row r="101">
          <cell r="C101" t="str">
            <v>Парковая</v>
          </cell>
          <cell r="D101" t="str">
            <v>Прочие потребители</v>
          </cell>
          <cell r="E101" t="str">
            <v>Горячая вода с тепловых сетей</v>
          </cell>
        </row>
        <row r="102">
          <cell r="C102" t="str">
            <v>Парковая</v>
          </cell>
          <cell r="D102" t="str">
            <v>Прочие потребители</v>
          </cell>
          <cell r="E102" t="str">
            <v>Отборный пар</v>
          </cell>
          <cell r="G102">
            <v>0</v>
          </cell>
          <cell r="H102">
            <v>0</v>
          </cell>
          <cell r="I102">
            <v>0</v>
          </cell>
          <cell r="J102">
            <v>0</v>
          </cell>
        </row>
        <row r="103">
          <cell r="C103" t="str">
            <v>Парковая</v>
          </cell>
          <cell r="D103" t="str">
            <v>Прочие потребители</v>
          </cell>
          <cell r="E103" t="str">
            <v>Пар 1,2-2,5 кгс/см2</v>
          </cell>
        </row>
        <row r="104">
          <cell r="C104" t="str">
            <v>Парковая</v>
          </cell>
          <cell r="D104" t="str">
            <v>Прочие потребители</v>
          </cell>
          <cell r="E104" t="str">
            <v>Пар 2,5-7,0 кгс/см2</v>
          </cell>
        </row>
        <row r="105">
          <cell r="C105" t="str">
            <v>Парковая</v>
          </cell>
          <cell r="D105" t="str">
            <v>Прочие потребители</v>
          </cell>
          <cell r="E105" t="str">
            <v>Пар 7,0-13,0 кгс/см2</v>
          </cell>
        </row>
        <row r="106">
          <cell r="C106" t="str">
            <v>Парковая</v>
          </cell>
          <cell r="D106" t="str">
            <v>Прочие потребители</v>
          </cell>
          <cell r="E106" t="str">
            <v>Пар больше 13 кгс/см2</v>
          </cell>
        </row>
        <row r="107">
          <cell r="C107" t="str">
            <v>Парковая</v>
          </cell>
          <cell r="D107" t="str">
            <v>Прочие потребители</v>
          </cell>
          <cell r="E107" t="str">
            <v>Острый и редуцированный пар</v>
          </cell>
        </row>
        <row r="110">
          <cell r="B110" t="str">
            <v>Агрохимия</v>
          </cell>
        </row>
        <row r="116">
          <cell r="C116" t="str">
            <v>Агрохимия</v>
          </cell>
          <cell r="D116" t="str">
            <v>Всего</v>
          </cell>
          <cell r="E116" t="str">
            <v>Всего</v>
          </cell>
          <cell r="G116">
            <v>0</v>
          </cell>
          <cell r="H116">
            <v>0</v>
          </cell>
          <cell r="I116">
            <v>0.1</v>
          </cell>
          <cell r="J116">
            <v>0.34739999999999999</v>
          </cell>
        </row>
        <row r="117">
          <cell r="C117" t="str">
            <v>Агрохимия</v>
          </cell>
          <cell r="D117" t="str">
            <v>Всего</v>
          </cell>
          <cell r="E117" t="str">
            <v>Горячая вода c коллекторов</v>
          </cell>
        </row>
        <row r="118">
          <cell r="C118" t="str">
            <v>Агрохимия</v>
          </cell>
          <cell r="D118" t="str">
            <v>Всего</v>
          </cell>
          <cell r="E118" t="str">
            <v>Горячая вода с тепловых сетей</v>
          </cell>
        </row>
        <row r="119">
          <cell r="C119" t="str">
            <v>Агрохимия</v>
          </cell>
          <cell r="D119" t="str">
            <v>Всего</v>
          </cell>
          <cell r="E119" t="str">
            <v>Отборный пар</v>
          </cell>
          <cell r="G119">
            <v>0</v>
          </cell>
          <cell r="H119">
            <v>0</v>
          </cell>
          <cell r="I119">
            <v>0</v>
          </cell>
          <cell r="J119">
            <v>0</v>
          </cell>
        </row>
        <row r="120">
          <cell r="C120" t="str">
            <v>Агрохимия</v>
          </cell>
          <cell r="D120" t="str">
            <v>Всего</v>
          </cell>
          <cell r="E120" t="str">
            <v>Пар 1,2-2,5 кгс/см2</v>
          </cell>
        </row>
        <row r="121">
          <cell r="C121" t="str">
            <v>Агрохимия</v>
          </cell>
          <cell r="D121" t="str">
            <v>Всего</v>
          </cell>
          <cell r="E121" t="str">
            <v>Пар 2,5-7,0 кгс/см2</v>
          </cell>
        </row>
        <row r="122">
          <cell r="C122" t="str">
            <v>Агрохимия</v>
          </cell>
          <cell r="D122" t="str">
            <v>Всего</v>
          </cell>
          <cell r="E122" t="str">
            <v>Пар 7,0-13,0 кгс/см2</v>
          </cell>
        </row>
        <row r="123">
          <cell r="C123" t="str">
            <v>Агрохимия</v>
          </cell>
          <cell r="D123" t="str">
            <v>Всего</v>
          </cell>
          <cell r="E123" t="str">
            <v>Пар больше 13 кгс/см2</v>
          </cell>
        </row>
        <row r="124">
          <cell r="C124" t="str">
            <v>Агрохимия</v>
          </cell>
          <cell r="D124" t="str">
            <v>Всего</v>
          </cell>
          <cell r="E124" t="str">
            <v>Острый и редуцированный пар</v>
          </cell>
        </row>
        <row r="125">
          <cell r="C125" t="str">
            <v>Агрохимия</v>
          </cell>
          <cell r="D125" t="str">
            <v>Бюджетные потребители</v>
          </cell>
          <cell r="E125" t="str">
            <v>Всего</v>
          </cell>
          <cell r="G125">
            <v>0</v>
          </cell>
          <cell r="H125">
            <v>0</v>
          </cell>
          <cell r="I125">
            <v>0</v>
          </cell>
          <cell r="J125">
            <v>0</v>
          </cell>
        </row>
        <row r="126">
          <cell r="C126" t="str">
            <v>Агрохимия</v>
          </cell>
          <cell r="D126" t="str">
            <v>Бюджетные потребители</v>
          </cell>
          <cell r="E126" t="str">
            <v>Горячая вода c коллекторов</v>
          </cell>
        </row>
        <row r="127">
          <cell r="C127" t="str">
            <v>Агрохимия</v>
          </cell>
          <cell r="D127" t="str">
            <v>Бюджетные потребители</v>
          </cell>
          <cell r="E127" t="str">
            <v>Горячая вода с тепловых сетей</v>
          </cell>
        </row>
        <row r="128">
          <cell r="C128" t="str">
            <v>Агрохимия</v>
          </cell>
          <cell r="D128" t="str">
            <v>Бюджетные потребители</v>
          </cell>
          <cell r="E128" t="str">
            <v>Отборный пар</v>
          </cell>
          <cell r="G128">
            <v>0</v>
          </cell>
          <cell r="H128">
            <v>0</v>
          </cell>
          <cell r="I128">
            <v>0</v>
          </cell>
          <cell r="J128">
            <v>0</v>
          </cell>
        </row>
        <row r="129">
          <cell r="C129" t="str">
            <v>Агрохимия</v>
          </cell>
          <cell r="D129" t="str">
            <v>Бюджетные потребители</v>
          </cell>
          <cell r="E129" t="str">
            <v>Пар 1,2-2,5 кгс/см2</v>
          </cell>
        </row>
        <row r="130">
          <cell r="C130" t="str">
            <v>Агрохимия</v>
          </cell>
          <cell r="D130" t="str">
            <v>Бюджетные потребители</v>
          </cell>
          <cell r="E130" t="str">
            <v>Пар 2,5-7,0 кгс/см2</v>
          </cell>
        </row>
        <row r="131">
          <cell r="C131" t="str">
            <v>Агрохимия</v>
          </cell>
          <cell r="D131" t="str">
            <v>Бюджетные потребители</v>
          </cell>
          <cell r="E131" t="str">
            <v>Пар 7,0-13,0 кгс/см2</v>
          </cell>
        </row>
        <row r="132">
          <cell r="C132" t="str">
            <v>Агрохимия</v>
          </cell>
          <cell r="D132" t="str">
            <v>Бюджетные потребители</v>
          </cell>
          <cell r="E132" t="str">
            <v>Пар больше 13 кгс/см2</v>
          </cell>
        </row>
        <row r="133">
          <cell r="C133" t="str">
            <v>Агрохимия</v>
          </cell>
          <cell r="D133" t="str">
            <v>Бюджетные потребители</v>
          </cell>
          <cell r="E133" t="str">
            <v>Острый и редуцированный пар</v>
          </cell>
        </row>
        <row r="134">
          <cell r="C134" t="str">
            <v>Агрохимия</v>
          </cell>
          <cell r="D134" t="str">
            <v>Прочие потребители</v>
          </cell>
          <cell r="E134" t="str">
            <v>Всего</v>
          </cell>
          <cell r="G134">
            <v>0</v>
          </cell>
          <cell r="H134">
            <v>0</v>
          </cell>
          <cell r="I134">
            <v>0.1</v>
          </cell>
          <cell r="J134">
            <v>0.34739999999999999</v>
          </cell>
        </row>
        <row r="135">
          <cell r="C135" t="str">
            <v>Агрохимия</v>
          </cell>
          <cell r="D135" t="str">
            <v>Прочие потребители</v>
          </cell>
          <cell r="E135" t="str">
            <v>Горячая вода c коллекторов</v>
          </cell>
        </row>
        <row r="136">
          <cell r="C136" t="str">
            <v>Агрохимия</v>
          </cell>
          <cell r="D136" t="str">
            <v>Прочие потребители</v>
          </cell>
          <cell r="E136" t="str">
            <v>Горячая вода с тепловых сетей</v>
          </cell>
        </row>
        <row r="137">
          <cell r="C137" t="str">
            <v>Агрохимия</v>
          </cell>
          <cell r="D137" t="str">
            <v>Прочие потребители</v>
          </cell>
          <cell r="E137" t="str">
            <v>Отборный пар</v>
          </cell>
          <cell r="G137">
            <v>0</v>
          </cell>
          <cell r="H137">
            <v>0</v>
          </cell>
          <cell r="I137">
            <v>0</v>
          </cell>
          <cell r="J137">
            <v>0</v>
          </cell>
        </row>
        <row r="138">
          <cell r="C138" t="str">
            <v>Агрохимия</v>
          </cell>
          <cell r="D138" t="str">
            <v>Прочие потребители</v>
          </cell>
          <cell r="E138" t="str">
            <v>Пар 1,2-2,5 кгс/см2</v>
          </cell>
        </row>
        <row r="139">
          <cell r="C139" t="str">
            <v>Агрохимия</v>
          </cell>
          <cell r="D139" t="str">
            <v>Прочие потребители</v>
          </cell>
          <cell r="E139" t="str">
            <v>Пар 2,5-7,0 кгс/см2</v>
          </cell>
        </row>
        <row r="140">
          <cell r="C140" t="str">
            <v>Агрохимия</v>
          </cell>
          <cell r="D140" t="str">
            <v>Прочие потребители</v>
          </cell>
          <cell r="E140" t="str">
            <v>Пар 7,0-13,0 кгс/см2</v>
          </cell>
        </row>
        <row r="141">
          <cell r="C141" t="str">
            <v>Агрохимия</v>
          </cell>
          <cell r="D141" t="str">
            <v>Прочие потребители</v>
          </cell>
          <cell r="E141" t="str">
            <v>Пар больше 13 кгс/см2</v>
          </cell>
        </row>
        <row r="142">
          <cell r="C142" t="str">
            <v>Агрохимия</v>
          </cell>
          <cell r="D142" t="str">
            <v>Прочие потребители</v>
          </cell>
          <cell r="E142" t="str">
            <v>Острый и редуцированный пар</v>
          </cell>
        </row>
        <row r="151">
          <cell r="C151">
            <v>0</v>
          </cell>
          <cell r="D151" t="str">
            <v>Всего</v>
          </cell>
          <cell r="E151" t="str">
            <v>Всего</v>
          </cell>
          <cell r="G151">
            <v>0</v>
          </cell>
          <cell r="H151">
            <v>0</v>
          </cell>
          <cell r="I151">
            <v>0</v>
          </cell>
          <cell r="J151">
            <v>0</v>
          </cell>
        </row>
        <row r="152">
          <cell r="C152">
            <v>0</v>
          </cell>
          <cell r="D152" t="str">
            <v>Всего</v>
          </cell>
          <cell r="E152" t="str">
            <v>Горячая вода c коллекторов</v>
          </cell>
        </row>
        <row r="153">
          <cell r="C153">
            <v>0</v>
          </cell>
          <cell r="D153" t="str">
            <v>Всего</v>
          </cell>
          <cell r="E153" t="str">
            <v>Горячая вода с тепловых сетей</v>
          </cell>
        </row>
        <row r="154">
          <cell r="C154">
            <v>0</v>
          </cell>
          <cell r="D154" t="str">
            <v>Всего</v>
          </cell>
          <cell r="E154" t="str">
            <v>Отборный пар</v>
          </cell>
          <cell r="G154">
            <v>0</v>
          </cell>
          <cell r="H154">
            <v>0</v>
          </cell>
          <cell r="I154">
            <v>0</v>
          </cell>
          <cell r="J154">
            <v>0</v>
          </cell>
        </row>
        <row r="155">
          <cell r="C155">
            <v>0</v>
          </cell>
          <cell r="D155" t="str">
            <v>Всего</v>
          </cell>
          <cell r="E155" t="str">
            <v>Пар 1,2-2,5 кгс/см2</v>
          </cell>
        </row>
        <row r="156">
          <cell r="C156">
            <v>0</v>
          </cell>
          <cell r="D156" t="str">
            <v>Всего</v>
          </cell>
          <cell r="E156" t="str">
            <v>Пар 2,5-7,0 кгс/см2</v>
          </cell>
        </row>
        <row r="157">
          <cell r="C157">
            <v>0</v>
          </cell>
          <cell r="D157" t="str">
            <v>Всего</v>
          </cell>
          <cell r="E157" t="str">
            <v>Пар 7,0-13,0 кгс/см2</v>
          </cell>
        </row>
        <row r="158">
          <cell r="C158">
            <v>0</v>
          </cell>
          <cell r="D158" t="str">
            <v>Всего</v>
          </cell>
          <cell r="E158" t="str">
            <v>Пар больше 13 кгс/см2</v>
          </cell>
        </row>
        <row r="159">
          <cell r="C159">
            <v>0</v>
          </cell>
          <cell r="D159" t="str">
            <v>Всего</v>
          </cell>
          <cell r="E159" t="str">
            <v>Острый и редуцированный пар</v>
          </cell>
        </row>
        <row r="160">
          <cell r="C160">
            <v>0</v>
          </cell>
          <cell r="D160" t="str">
            <v>Бюджетные потребители</v>
          </cell>
          <cell r="E160" t="str">
            <v>Всего</v>
          </cell>
          <cell r="G160">
            <v>0</v>
          </cell>
          <cell r="H160">
            <v>0</v>
          </cell>
          <cell r="I160">
            <v>0</v>
          </cell>
          <cell r="J160">
            <v>0</v>
          </cell>
        </row>
        <row r="161">
          <cell r="C161">
            <v>0</v>
          </cell>
          <cell r="D161" t="str">
            <v>Бюджетные потребители</v>
          </cell>
          <cell r="E161" t="str">
            <v>Горячая вода c коллекторов</v>
          </cell>
        </row>
        <row r="162">
          <cell r="C162">
            <v>0</v>
          </cell>
          <cell r="D162" t="str">
            <v>Бюджетные потребители</v>
          </cell>
          <cell r="E162" t="str">
            <v>Горячая вода с тепловых сетей</v>
          </cell>
        </row>
        <row r="163">
          <cell r="C163">
            <v>0</v>
          </cell>
          <cell r="D163" t="str">
            <v>Бюджетные потребители</v>
          </cell>
          <cell r="E163" t="str">
            <v>Отборный пар</v>
          </cell>
          <cell r="G163">
            <v>0</v>
          </cell>
          <cell r="H163">
            <v>0</v>
          </cell>
          <cell r="I163">
            <v>0</v>
          </cell>
          <cell r="J163">
            <v>0</v>
          </cell>
        </row>
        <row r="164">
          <cell r="C164">
            <v>0</v>
          </cell>
          <cell r="D164" t="str">
            <v>Бюджетные потребители</v>
          </cell>
          <cell r="E164" t="str">
            <v>Пар 1,2-2,5 кгс/см2</v>
          </cell>
        </row>
        <row r="165">
          <cell r="C165">
            <v>0</v>
          </cell>
          <cell r="D165" t="str">
            <v>Бюджетные потребители</v>
          </cell>
          <cell r="E165" t="str">
            <v>Пар 2,5-7,0 кгс/см2</v>
          </cell>
        </row>
        <row r="166">
          <cell r="C166">
            <v>0</v>
          </cell>
          <cell r="D166" t="str">
            <v>Бюджетные потребители</v>
          </cell>
          <cell r="E166" t="str">
            <v>Пар 7,0-13,0 кгс/см2</v>
          </cell>
        </row>
        <row r="167">
          <cell r="C167">
            <v>0</v>
          </cell>
          <cell r="D167" t="str">
            <v>Бюджетные потребители</v>
          </cell>
          <cell r="E167" t="str">
            <v>Пар больше 13 кгс/см2</v>
          </cell>
        </row>
        <row r="168">
          <cell r="C168">
            <v>0</v>
          </cell>
          <cell r="D168" t="str">
            <v>Бюджетные потребители</v>
          </cell>
          <cell r="E168" t="str">
            <v>Острый и редуцированный пар</v>
          </cell>
        </row>
        <row r="169">
          <cell r="C169">
            <v>0</v>
          </cell>
          <cell r="D169" t="str">
            <v>Прочие потребители</v>
          </cell>
          <cell r="E169" t="str">
            <v>Всего</v>
          </cell>
          <cell r="G169">
            <v>0</v>
          </cell>
          <cell r="H169">
            <v>0</v>
          </cell>
          <cell r="I169">
            <v>0</v>
          </cell>
          <cell r="J169">
            <v>0</v>
          </cell>
        </row>
        <row r="170">
          <cell r="C170">
            <v>0</v>
          </cell>
          <cell r="D170" t="str">
            <v>Прочие потребители</v>
          </cell>
          <cell r="E170" t="str">
            <v>Горячая вода c коллекторов</v>
          </cell>
        </row>
        <row r="171">
          <cell r="C171">
            <v>0</v>
          </cell>
          <cell r="D171" t="str">
            <v>Прочие потребители</v>
          </cell>
          <cell r="E171" t="str">
            <v>Горячая вода с тепловых сетей</v>
          </cell>
        </row>
        <row r="172">
          <cell r="C172">
            <v>0</v>
          </cell>
          <cell r="D172" t="str">
            <v>Прочие потребители</v>
          </cell>
          <cell r="E172" t="str">
            <v>Отборный пар</v>
          </cell>
          <cell r="G172">
            <v>0</v>
          </cell>
          <cell r="H172">
            <v>0</v>
          </cell>
          <cell r="I172">
            <v>0</v>
          </cell>
          <cell r="J172">
            <v>0</v>
          </cell>
        </row>
        <row r="173">
          <cell r="C173">
            <v>0</v>
          </cell>
          <cell r="D173" t="str">
            <v>Прочие потребители</v>
          </cell>
          <cell r="E173" t="str">
            <v>Пар 1,2-2,5 кгс/см2</v>
          </cell>
        </row>
        <row r="174">
          <cell r="C174">
            <v>0</v>
          </cell>
          <cell r="D174" t="str">
            <v>Прочие потребители</v>
          </cell>
          <cell r="E174" t="str">
            <v>Пар 2,5-7,0 кгс/см2</v>
          </cell>
        </row>
        <row r="175">
          <cell r="C175">
            <v>0</v>
          </cell>
          <cell r="D175" t="str">
            <v>Прочие потребители</v>
          </cell>
          <cell r="E175" t="str">
            <v>Пар 7,0-13,0 кгс/см2</v>
          </cell>
        </row>
        <row r="176">
          <cell r="C176">
            <v>0</v>
          </cell>
          <cell r="D176" t="str">
            <v>Прочие потребители</v>
          </cell>
          <cell r="E176" t="str">
            <v>Пар больше 13 кгс/см2</v>
          </cell>
        </row>
        <row r="177">
          <cell r="C177">
            <v>0</v>
          </cell>
          <cell r="D177" t="str">
            <v>Прочие потребители</v>
          </cell>
          <cell r="E177" t="str">
            <v>Острый и редуцированный пар</v>
          </cell>
        </row>
      </sheetData>
      <sheetData sheetId="64" refreshError="1">
        <row r="4">
          <cell r="F4" t="str">
            <v>Центральная</v>
          </cell>
          <cell r="T4" t="str">
            <v>Заря</v>
          </cell>
          <cell r="V4" t="str">
            <v>Стационар</v>
          </cell>
          <cell r="AP4" t="str">
            <v>У-Катунская</v>
          </cell>
        </row>
        <row r="11">
          <cell r="C11">
            <v>0</v>
          </cell>
          <cell r="D11">
            <v>0</v>
          </cell>
        </row>
        <row r="13">
          <cell r="C13">
            <v>0</v>
          </cell>
          <cell r="D13">
            <v>0</v>
          </cell>
        </row>
        <row r="14">
          <cell r="C14">
            <v>0</v>
          </cell>
          <cell r="D14">
            <v>0</v>
          </cell>
        </row>
        <row r="16">
          <cell r="C16">
            <v>0</v>
          </cell>
          <cell r="D16">
            <v>0</v>
          </cell>
        </row>
        <row r="17">
          <cell r="C17">
            <v>0</v>
          </cell>
          <cell r="D17">
            <v>0</v>
          </cell>
        </row>
        <row r="18">
          <cell r="C18">
            <v>0</v>
          </cell>
          <cell r="D18">
            <v>0</v>
          </cell>
        </row>
        <row r="19">
          <cell r="C19">
            <v>0</v>
          </cell>
          <cell r="D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row>
        <row r="21">
          <cell r="C21">
            <v>0</v>
          </cell>
          <cell r="D21">
            <v>0</v>
          </cell>
        </row>
        <row r="22">
          <cell r="C22">
            <v>0</v>
          </cell>
          <cell r="D22">
            <v>0</v>
          </cell>
        </row>
        <row r="23">
          <cell r="C23">
            <v>0</v>
          </cell>
          <cell r="D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5">
          <cell r="B25" t="str">
            <v>Другие прочие платежи из прибыли</v>
          </cell>
          <cell r="C25">
            <v>0</v>
          </cell>
          <cell r="D25">
            <v>0</v>
          </cell>
        </row>
        <row r="26">
          <cell r="B26" t="str">
            <v>Резерв по сомнительным долгам</v>
          </cell>
          <cell r="C26">
            <v>0</v>
          </cell>
          <cell r="D26">
            <v>0</v>
          </cell>
        </row>
        <row r="27">
          <cell r="C27">
            <v>0</v>
          </cell>
          <cell r="D27">
            <v>0</v>
          </cell>
        </row>
        <row r="29">
          <cell r="C29">
            <v>0</v>
          </cell>
          <cell r="D29">
            <v>0</v>
          </cell>
        </row>
        <row r="30">
          <cell r="C30">
            <v>0</v>
          </cell>
          <cell r="D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row>
        <row r="32">
          <cell r="C32">
            <v>0</v>
          </cell>
          <cell r="D32">
            <v>0</v>
          </cell>
        </row>
        <row r="33">
          <cell r="C33">
            <v>0</v>
          </cell>
          <cell r="D33">
            <v>0</v>
          </cell>
        </row>
        <row r="34">
          <cell r="C34">
            <v>0</v>
          </cell>
          <cell r="D34">
            <v>0</v>
          </cell>
        </row>
        <row r="35">
          <cell r="C35">
            <v>0</v>
          </cell>
          <cell r="D35">
            <v>0</v>
          </cell>
        </row>
        <row r="37">
          <cell r="B37" t="str">
            <v>Сбор на содержание милиции</v>
          </cell>
          <cell r="C37">
            <v>0</v>
          </cell>
          <cell r="D37">
            <v>0</v>
          </cell>
        </row>
        <row r="38">
          <cell r="C38">
            <v>0</v>
          </cell>
          <cell r="D38">
            <v>0</v>
          </cell>
        </row>
        <row r="40">
          <cell r="C40">
            <v>0</v>
          </cell>
          <cell r="D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row>
        <row r="42">
          <cell r="C42">
            <v>0</v>
          </cell>
          <cell r="D42">
            <v>0</v>
          </cell>
        </row>
        <row r="43">
          <cell r="C43">
            <v>0</v>
          </cell>
          <cell r="D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row>
      </sheetData>
      <sheetData sheetId="65" refreshError="1">
        <row r="5">
          <cell r="H5" t="str">
            <v>СЦТ1</v>
          </cell>
          <cell r="I5" t="str">
            <v>СЦТ2</v>
          </cell>
          <cell r="J5" t="str">
            <v>СЦТ3</v>
          </cell>
          <cell r="M5" t="str">
            <v>Всего</v>
          </cell>
        </row>
        <row r="7">
          <cell r="A7" t="str">
            <v>1.</v>
          </cell>
          <cell r="B7" t="str">
            <v>Условно-переменные затраты</v>
          </cell>
          <cell r="C7" t="str">
            <v>Всего</v>
          </cell>
          <cell r="D7" t="str">
            <v>тыс.руб.</v>
          </cell>
          <cell r="E7" t="e">
            <v>#NAME?</v>
          </cell>
          <cell r="F7" t="e">
            <v>#NAME?</v>
          </cell>
          <cell r="H7" t="e">
            <v>#NAME?</v>
          </cell>
          <cell r="I7" t="e">
            <v>#NAME?</v>
          </cell>
          <cell r="J7" t="e">
            <v>#NAME?</v>
          </cell>
          <cell r="K7" t="e">
            <v>#N/A</v>
          </cell>
          <cell r="M7" t="e">
            <v>#NAME?</v>
          </cell>
          <cell r="N7" t="e">
            <v>#NAME?</v>
          </cell>
        </row>
        <row r="8">
          <cell r="A8" t="str">
            <v>1.1.</v>
          </cell>
          <cell r="B8" t="str">
            <v>Электростанции ЭСО - всего</v>
          </cell>
          <cell r="C8" t="str">
            <v>Электростанции ЭСО</v>
          </cell>
          <cell r="E8" t="e">
            <v>#NAME?</v>
          </cell>
          <cell r="F8" t="e">
            <v>#NAME?</v>
          </cell>
          <cell r="H8" t="e">
            <v>#NAME?</v>
          </cell>
          <cell r="I8" t="e">
            <v>#NAME?</v>
          </cell>
          <cell r="J8" t="e">
            <v>#NAME?</v>
          </cell>
          <cell r="K8" t="e">
            <v>#N/A</v>
          </cell>
          <cell r="M8" t="e">
            <v>#NAME?</v>
          </cell>
          <cell r="N8" t="e">
            <v>#NAME?</v>
          </cell>
        </row>
        <row r="9">
          <cell r="B9" t="str">
            <v xml:space="preserve">    в т.ч. по источникам</v>
          </cell>
        </row>
        <row r="10">
          <cell r="B10" t="str">
            <v>ГРЭС</v>
          </cell>
          <cell r="C10" t="str">
            <v>ГРЭС</v>
          </cell>
          <cell r="E10" t="e">
            <v>#NAME?</v>
          </cell>
          <cell r="F10" t="e">
            <v>#NAME?</v>
          </cell>
          <cell r="H10" t="e">
            <v>#NAME?</v>
          </cell>
          <cell r="I10">
            <v>0</v>
          </cell>
          <cell r="J10">
            <v>0</v>
          </cell>
          <cell r="K10">
            <v>0</v>
          </cell>
          <cell r="M10" t="e">
            <v>#NAME?</v>
          </cell>
          <cell r="N10" t="e">
            <v>#NAME?</v>
          </cell>
        </row>
        <row r="11">
          <cell r="B11" t="str">
            <v>ТЭЦ-1</v>
          </cell>
          <cell r="C11" t="str">
            <v>ТЭЦ-1</v>
          </cell>
          <cell r="E11" t="e">
            <v>#NAME?</v>
          </cell>
          <cell r="F11" t="e">
            <v>#NAME?</v>
          </cell>
          <cell r="H11" t="e">
            <v>#NAME?</v>
          </cell>
          <cell r="I11">
            <v>0</v>
          </cell>
          <cell r="J11">
            <v>0</v>
          </cell>
          <cell r="K11">
            <v>0</v>
          </cell>
          <cell r="M11" t="e">
            <v>#NAME?</v>
          </cell>
          <cell r="N11" t="e">
            <v>#NAME?</v>
          </cell>
        </row>
        <row r="12">
          <cell r="B12" t="str">
            <v>ТЭЦ-2</v>
          </cell>
          <cell r="C12" t="str">
            <v>ТЭЦ-2</v>
          </cell>
          <cell r="E12" t="e">
            <v>#NAME?</v>
          </cell>
          <cell r="F12" t="e">
            <v>#NAME?</v>
          </cell>
          <cell r="H12" t="e">
            <v>#NAME?</v>
          </cell>
          <cell r="I12">
            <v>0</v>
          </cell>
          <cell r="J12">
            <v>0</v>
          </cell>
          <cell r="K12">
            <v>0</v>
          </cell>
          <cell r="M12" t="e">
            <v>#NAME?</v>
          </cell>
          <cell r="N12" t="e">
            <v>#NAME?</v>
          </cell>
        </row>
        <row r="13">
          <cell r="B13" t="str">
            <v>ТЭЦ-3</v>
          </cell>
          <cell r="C13" t="str">
            <v>ТЭЦ-3</v>
          </cell>
          <cell r="E13" t="e">
            <v>#NAME?</v>
          </cell>
          <cell r="F13" t="e">
            <v>#NAME?</v>
          </cell>
          <cell r="H13">
            <v>0</v>
          </cell>
          <cell r="I13">
            <v>0</v>
          </cell>
          <cell r="J13" t="e">
            <v>#NAME?</v>
          </cell>
          <cell r="K13">
            <v>0</v>
          </cell>
          <cell r="M13" t="e">
            <v>#NAME?</v>
          </cell>
          <cell r="N13" t="e">
            <v>#NAME?</v>
          </cell>
        </row>
        <row r="14">
          <cell r="B14" t="str">
            <v>ТЭЦ-4</v>
          </cell>
          <cell r="C14" t="str">
            <v>ТЭЦ-4</v>
          </cell>
          <cell r="E14" t="e">
            <v>#NAME?</v>
          </cell>
          <cell r="F14" t="e">
            <v>#NAME?</v>
          </cell>
          <cell r="H14">
            <v>0</v>
          </cell>
          <cell r="I14" t="e">
            <v>#NAME?</v>
          </cell>
          <cell r="J14">
            <v>0</v>
          </cell>
          <cell r="K14">
            <v>0</v>
          </cell>
          <cell r="M14" t="e">
            <v>#NAME?</v>
          </cell>
          <cell r="N14" t="e">
            <v>#NAME?</v>
          </cell>
        </row>
        <row r="15">
          <cell r="B15" t="str">
            <v>ТЭЦ-5</v>
          </cell>
          <cell r="C15" t="str">
            <v>ТЭЦ-5</v>
          </cell>
          <cell r="E15" t="e">
            <v>#NAME?</v>
          </cell>
          <cell r="F15" t="e">
            <v>#NAME?</v>
          </cell>
          <cell r="H15" t="e">
            <v>#NAME?</v>
          </cell>
          <cell r="I15">
            <v>0</v>
          </cell>
          <cell r="J15">
            <v>0</v>
          </cell>
          <cell r="K15">
            <v>0</v>
          </cell>
          <cell r="M15" t="e">
            <v>#NAME?</v>
          </cell>
          <cell r="N15" t="e">
            <v>#NAME?</v>
          </cell>
        </row>
        <row r="16">
          <cell r="B16" t="str">
            <v>ГЭС1</v>
          </cell>
          <cell r="C16" t="str">
            <v>ГЭС1</v>
          </cell>
          <cell r="E16" t="e">
            <v>#NAME?</v>
          </cell>
          <cell r="F16" t="e">
            <v>#NAME?</v>
          </cell>
          <cell r="H16" t="e">
            <v>#N/A</v>
          </cell>
          <cell r="I16" t="e">
            <v>#N/A</v>
          </cell>
          <cell r="J16" t="e">
            <v>#N/A</v>
          </cell>
          <cell r="K16" t="e">
            <v>#N/A</v>
          </cell>
          <cell r="M16" t="e">
            <v>#NAME?</v>
          </cell>
          <cell r="N16" t="e">
            <v>#NAME?</v>
          </cell>
        </row>
        <row r="17">
          <cell r="B17" t="str">
            <v>ГЭС2</v>
          </cell>
          <cell r="C17" t="str">
            <v>ГЭС2</v>
          </cell>
          <cell r="E17" t="e">
            <v>#NAME?</v>
          </cell>
          <cell r="F17" t="e">
            <v>#NAME?</v>
          </cell>
          <cell r="H17" t="e">
            <v>#N/A</v>
          </cell>
          <cell r="I17" t="e">
            <v>#N/A</v>
          </cell>
          <cell r="J17" t="e">
            <v>#N/A</v>
          </cell>
          <cell r="K17" t="e">
            <v>#N/A</v>
          </cell>
          <cell r="M17" t="e">
            <v>#NAME?</v>
          </cell>
          <cell r="N17" t="e">
            <v>#NAME?</v>
          </cell>
        </row>
        <row r="18">
          <cell r="B18" t="str">
            <v>ГЭС-424</v>
          </cell>
          <cell r="C18" t="str">
            <v>ГЭС-424</v>
          </cell>
          <cell r="E18" t="e">
            <v>#NAME?</v>
          </cell>
          <cell r="F18" t="e">
            <v>#NAME?</v>
          </cell>
          <cell r="H18" t="e">
            <v>#N/A</v>
          </cell>
          <cell r="I18" t="e">
            <v>#N/A</v>
          </cell>
          <cell r="J18" t="e">
            <v>#N/A</v>
          </cell>
          <cell r="K18" t="e">
            <v>#N/A</v>
          </cell>
          <cell r="M18" t="e">
            <v>#NAME?</v>
          </cell>
          <cell r="N18" t="e">
            <v>#NAME?</v>
          </cell>
        </row>
        <row r="19">
          <cell r="C19" t="str">
            <v/>
          </cell>
          <cell r="E19" t="e">
            <v>#NAME?</v>
          </cell>
          <cell r="F19" t="e">
            <v>#NAME?</v>
          </cell>
          <cell r="H19">
            <v>0</v>
          </cell>
          <cell r="I19">
            <v>0</v>
          </cell>
          <cell r="J19">
            <v>0</v>
          </cell>
          <cell r="K19" t="e">
            <v>#NAME?</v>
          </cell>
          <cell r="M19" t="e">
            <v>#NAME?</v>
          </cell>
          <cell r="N19" t="e">
            <v>#NAME?</v>
          </cell>
        </row>
        <row r="21">
          <cell r="A21" t="str">
            <v>1.2.</v>
          </cell>
          <cell r="B21" t="str">
            <v>С оптового рынка</v>
          </cell>
          <cell r="C21" t="str">
            <v>ФОРЭМ</v>
          </cell>
          <cell r="E21">
            <v>1124033.8049999999</v>
          </cell>
          <cell r="F21">
            <v>1327834.2335999999</v>
          </cell>
          <cell r="N21">
            <v>1327834.2335999999</v>
          </cell>
        </row>
        <row r="22">
          <cell r="A22" t="str">
            <v>1.3.</v>
          </cell>
          <cell r="B22" t="str">
            <v>Блокстанции</v>
          </cell>
          <cell r="E22">
            <v>198697.06400000001</v>
          </cell>
          <cell r="F22">
            <v>286900.5</v>
          </cell>
          <cell r="N22">
            <v>286900.5</v>
          </cell>
        </row>
        <row r="23">
          <cell r="A23" t="str">
            <v>1.4.</v>
          </cell>
          <cell r="B23" t="str">
            <v>ПЭ - всего</v>
          </cell>
          <cell r="C23" t="str">
            <v>Сторонние поставщики</v>
          </cell>
          <cell r="E23">
            <v>320412.0367</v>
          </cell>
          <cell r="F23">
            <v>356344.38</v>
          </cell>
          <cell r="N23">
            <v>356344.38</v>
          </cell>
        </row>
        <row r="24">
          <cell r="B24" t="str">
            <v xml:space="preserve">    в т.ч. по поставщикам</v>
          </cell>
        </row>
        <row r="25">
          <cell r="B25" t="str">
            <v>ПЭ-1</v>
          </cell>
          <cell r="C25" t="str">
            <v>ПЭ-1</v>
          </cell>
          <cell r="E25" t="e">
            <v>#NAME?</v>
          </cell>
          <cell r="F25" t="e">
            <v>#NAME?</v>
          </cell>
          <cell r="N25" t="e">
            <v>#NAME?</v>
          </cell>
        </row>
        <row r="26">
          <cell r="B26" t="str">
            <v>ЭСО-1</v>
          </cell>
          <cell r="C26" t="str">
            <v>ЭСО-1</v>
          </cell>
          <cell r="E26" t="e">
            <v>#NAME?</v>
          </cell>
          <cell r="F26" t="e">
            <v>#NAME?</v>
          </cell>
          <cell r="N26" t="e">
            <v>#NAME?</v>
          </cell>
        </row>
        <row r="27">
          <cell r="C27" t="str">
            <v/>
          </cell>
          <cell r="E27" t="e">
            <v>#NAME?</v>
          </cell>
          <cell r="F27" t="e">
            <v>#NAME?</v>
          </cell>
          <cell r="N27" t="e">
            <v>#NAME?</v>
          </cell>
        </row>
        <row r="31">
          <cell r="A31" t="str">
            <v>2.</v>
          </cell>
          <cell r="B31" t="str">
            <v>Условно-постоянные расходы</v>
          </cell>
          <cell r="C31" t="str">
            <v>Всего</v>
          </cell>
          <cell r="D31" t="str">
            <v>тыс.руб.</v>
          </cell>
          <cell r="E31" t="e">
            <v>#NAME?</v>
          </cell>
          <cell r="F31" t="e">
            <v>#NAME?</v>
          </cell>
          <cell r="H31" t="e">
            <v>#NAME?</v>
          </cell>
          <cell r="I31" t="e">
            <v>#NAME?</v>
          </cell>
          <cell r="J31" t="e">
            <v>#NAME?</v>
          </cell>
          <cell r="K31" t="e">
            <v>#N/A</v>
          </cell>
          <cell r="M31" t="e">
            <v>#NAME?</v>
          </cell>
          <cell r="N31" t="e">
            <v>#NAME?</v>
          </cell>
        </row>
        <row r="32">
          <cell r="A32" t="str">
            <v>2.1.</v>
          </cell>
          <cell r="B32" t="str">
            <v>Электростанции ЭСО - всего</v>
          </cell>
          <cell r="C32" t="str">
            <v>Электростанции ЭСО</v>
          </cell>
          <cell r="E32" t="e">
            <v>#NAME?</v>
          </cell>
          <cell r="F32" t="e">
            <v>#NAME?</v>
          </cell>
          <cell r="H32" t="e">
            <v>#NAME?</v>
          </cell>
          <cell r="I32" t="e">
            <v>#NAME?</v>
          </cell>
          <cell r="J32" t="e">
            <v>#NAME?</v>
          </cell>
          <cell r="K32" t="e">
            <v>#N/A</v>
          </cell>
          <cell r="M32" t="e">
            <v>#NAME?</v>
          </cell>
          <cell r="N32" t="e">
            <v>#NAME?</v>
          </cell>
        </row>
        <row r="33">
          <cell r="B33" t="str">
            <v>в т.ч. по источникам</v>
          </cell>
        </row>
        <row r="34">
          <cell r="B34" t="str">
            <v>ГРЭС</v>
          </cell>
          <cell r="C34" t="str">
            <v>ГРЭС</v>
          </cell>
          <cell r="E34" t="e">
            <v>#NAME?</v>
          </cell>
          <cell r="F34" t="e">
            <v>#NAME?</v>
          </cell>
          <cell r="H34" t="e">
            <v>#NAME?</v>
          </cell>
          <cell r="I34">
            <v>0</v>
          </cell>
          <cell r="J34">
            <v>0</v>
          </cell>
          <cell r="K34">
            <v>0</v>
          </cell>
          <cell r="M34" t="e">
            <v>#NAME?</v>
          </cell>
          <cell r="N34" t="e">
            <v>#NAME?</v>
          </cell>
        </row>
        <row r="35">
          <cell r="B35" t="str">
            <v>ТЭЦ-1</v>
          </cell>
          <cell r="C35" t="str">
            <v>ТЭЦ-1</v>
          </cell>
          <cell r="E35" t="e">
            <v>#NAME?</v>
          </cell>
          <cell r="F35" t="e">
            <v>#NAME?</v>
          </cell>
          <cell r="H35" t="e">
            <v>#NAME?</v>
          </cell>
          <cell r="I35">
            <v>0</v>
          </cell>
          <cell r="J35">
            <v>0</v>
          </cell>
          <cell r="K35">
            <v>0</v>
          </cell>
          <cell r="M35" t="e">
            <v>#NAME?</v>
          </cell>
          <cell r="N35" t="e">
            <v>#NAME?</v>
          </cell>
        </row>
        <row r="36">
          <cell r="B36" t="str">
            <v>ТЭЦ-2</v>
          </cell>
          <cell r="C36" t="str">
            <v>ТЭЦ-2</v>
          </cell>
          <cell r="E36" t="e">
            <v>#NAME?</v>
          </cell>
          <cell r="F36" t="e">
            <v>#NAME?</v>
          </cell>
          <cell r="H36" t="e">
            <v>#NAME?</v>
          </cell>
          <cell r="I36">
            <v>0</v>
          </cell>
          <cell r="J36">
            <v>0</v>
          </cell>
          <cell r="K36">
            <v>0</v>
          </cell>
          <cell r="M36" t="e">
            <v>#NAME?</v>
          </cell>
          <cell r="N36" t="e">
            <v>#NAME?</v>
          </cell>
        </row>
        <row r="37">
          <cell r="B37" t="str">
            <v>ТЭЦ-3</v>
          </cell>
          <cell r="C37" t="str">
            <v>ТЭЦ-3</v>
          </cell>
          <cell r="E37" t="e">
            <v>#NAME?</v>
          </cell>
          <cell r="F37" t="e">
            <v>#NAME?</v>
          </cell>
          <cell r="H37">
            <v>0</v>
          </cell>
          <cell r="I37">
            <v>0</v>
          </cell>
          <cell r="J37" t="e">
            <v>#NAME?</v>
          </cell>
          <cell r="K37">
            <v>0</v>
          </cell>
          <cell r="M37" t="e">
            <v>#NAME?</v>
          </cell>
          <cell r="N37" t="e">
            <v>#NAME?</v>
          </cell>
        </row>
        <row r="38">
          <cell r="B38" t="str">
            <v>ТЭЦ-4</v>
          </cell>
          <cell r="C38" t="str">
            <v>ТЭЦ-4</v>
          </cell>
          <cell r="E38" t="e">
            <v>#NAME?</v>
          </cell>
          <cell r="F38" t="e">
            <v>#NAME?</v>
          </cell>
          <cell r="H38">
            <v>0</v>
          </cell>
          <cell r="I38" t="e">
            <v>#NAME?</v>
          </cell>
          <cell r="J38">
            <v>0</v>
          </cell>
          <cell r="K38">
            <v>0</v>
          </cell>
          <cell r="M38" t="e">
            <v>#NAME?</v>
          </cell>
          <cell r="N38" t="e">
            <v>#NAME?</v>
          </cell>
        </row>
        <row r="39">
          <cell r="B39" t="str">
            <v>ТЭЦ-5</v>
          </cell>
          <cell r="C39" t="str">
            <v>ТЭЦ-5</v>
          </cell>
          <cell r="E39" t="e">
            <v>#NAME?</v>
          </cell>
          <cell r="F39" t="e">
            <v>#NAME?</v>
          </cell>
          <cell r="H39" t="e">
            <v>#NAME?</v>
          </cell>
          <cell r="I39">
            <v>0</v>
          </cell>
          <cell r="J39">
            <v>0</v>
          </cell>
          <cell r="K39">
            <v>0</v>
          </cell>
          <cell r="M39" t="e">
            <v>#NAME?</v>
          </cell>
          <cell r="N39" t="e">
            <v>#NAME?</v>
          </cell>
        </row>
        <row r="40">
          <cell r="B40" t="str">
            <v>ГЭС1</v>
          </cell>
          <cell r="C40" t="str">
            <v>ГЭС1</v>
          </cell>
          <cell r="E40" t="e">
            <v>#NAME?</v>
          </cell>
          <cell r="F40" t="e">
            <v>#NAME?</v>
          </cell>
          <cell r="H40" t="e">
            <v>#N/A</v>
          </cell>
          <cell r="I40" t="e">
            <v>#N/A</v>
          </cell>
          <cell r="J40" t="e">
            <v>#N/A</v>
          </cell>
          <cell r="K40" t="e">
            <v>#N/A</v>
          </cell>
          <cell r="M40" t="e">
            <v>#NAME?</v>
          </cell>
          <cell r="N40" t="e">
            <v>#NAME?</v>
          </cell>
        </row>
        <row r="41">
          <cell r="B41" t="str">
            <v>ГЭС2</v>
          </cell>
          <cell r="C41" t="str">
            <v>ГЭС2</v>
          </cell>
          <cell r="E41" t="e">
            <v>#NAME?</v>
          </cell>
          <cell r="F41" t="e">
            <v>#NAME?</v>
          </cell>
          <cell r="H41" t="e">
            <v>#N/A</v>
          </cell>
          <cell r="I41" t="e">
            <v>#N/A</v>
          </cell>
          <cell r="J41" t="e">
            <v>#N/A</v>
          </cell>
          <cell r="K41" t="e">
            <v>#N/A</v>
          </cell>
          <cell r="M41" t="e">
            <v>#NAME?</v>
          </cell>
          <cell r="N41" t="e">
            <v>#NAME?</v>
          </cell>
        </row>
        <row r="42">
          <cell r="B42" t="str">
            <v>ГЭС-424</v>
          </cell>
          <cell r="C42" t="str">
            <v>ГЭС-424</v>
          </cell>
          <cell r="E42" t="e">
            <v>#NAME?</v>
          </cell>
          <cell r="F42" t="e">
            <v>#NAME?</v>
          </cell>
          <cell r="H42" t="e">
            <v>#N/A</v>
          </cell>
          <cell r="I42" t="e">
            <v>#N/A</v>
          </cell>
          <cell r="J42" t="e">
            <v>#N/A</v>
          </cell>
          <cell r="K42" t="e">
            <v>#N/A</v>
          </cell>
          <cell r="M42" t="e">
            <v>#NAME?</v>
          </cell>
          <cell r="N42" t="e">
            <v>#NAME?</v>
          </cell>
        </row>
        <row r="43">
          <cell r="C43" t="str">
            <v/>
          </cell>
          <cell r="E43" t="e">
            <v>#NAME?</v>
          </cell>
          <cell r="F43" t="e">
            <v>#NAME?</v>
          </cell>
          <cell r="H43">
            <v>0</v>
          </cell>
          <cell r="I43">
            <v>0</v>
          </cell>
          <cell r="J43">
            <v>0</v>
          </cell>
          <cell r="K43" t="e">
            <v>#NAME?</v>
          </cell>
          <cell r="M43" t="e">
            <v>#NAME?</v>
          </cell>
          <cell r="N43" t="e">
            <v>#NAME?</v>
          </cell>
        </row>
        <row r="45">
          <cell r="A45" t="str">
            <v>2.2.</v>
          </cell>
          <cell r="B45" t="str">
            <v>С оптового рынка</v>
          </cell>
          <cell r="C45" t="str">
            <v>ФОРЭМ</v>
          </cell>
          <cell r="E45">
            <v>808959.49992000009</v>
          </cell>
          <cell r="F45">
            <v>949204.57440000004</v>
          </cell>
          <cell r="N45">
            <v>949204.57440000004</v>
          </cell>
        </row>
        <row r="46">
          <cell r="A46" t="str">
            <v>2.3.</v>
          </cell>
          <cell r="B46" t="str">
            <v>Блокстанции</v>
          </cell>
          <cell r="E46">
            <v>54466.5</v>
          </cell>
          <cell r="F46">
            <v>79036.171499999997</v>
          </cell>
          <cell r="N46">
            <v>79036.171499999997</v>
          </cell>
        </row>
        <row r="47">
          <cell r="A47" t="str">
            <v>2.4.</v>
          </cell>
          <cell r="B47" t="str">
            <v>ПЭ - всего</v>
          </cell>
          <cell r="C47" t="str">
            <v>Сторонние поставщики</v>
          </cell>
          <cell r="E47">
            <v>136200</v>
          </cell>
          <cell r="F47">
            <v>155625.60000000001</v>
          </cell>
          <cell r="N47">
            <v>155625.60000000001</v>
          </cell>
        </row>
        <row r="48">
          <cell r="B48" t="str">
            <v>в т.ч. по поставщикам</v>
          </cell>
        </row>
        <row r="49">
          <cell r="B49" t="str">
            <v>ПЭ-1</v>
          </cell>
          <cell r="C49" t="str">
            <v>ПЭ-1</v>
          </cell>
          <cell r="E49" t="e">
            <v>#NAME?</v>
          </cell>
          <cell r="F49" t="e">
            <v>#NAME?</v>
          </cell>
          <cell r="N49" t="e">
            <v>#NAME?</v>
          </cell>
        </row>
        <row r="50">
          <cell r="B50" t="str">
            <v>ЭСО-1</v>
          </cell>
          <cell r="C50" t="str">
            <v>ЭСО-1</v>
          </cell>
          <cell r="E50" t="e">
            <v>#NAME?</v>
          </cell>
          <cell r="F50" t="e">
            <v>#NAME?</v>
          </cell>
          <cell r="N50" t="e">
            <v>#NAME?</v>
          </cell>
        </row>
        <row r="51">
          <cell r="C51" t="str">
            <v/>
          </cell>
          <cell r="E51" t="e">
            <v>#NAME?</v>
          </cell>
          <cell r="F51" t="e">
            <v>#NAME?</v>
          </cell>
          <cell r="N51" t="e">
            <v>#NAME?</v>
          </cell>
        </row>
        <row r="55">
          <cell r="A55" t="str">
            <v>3.</v>
          </cell>
          <cell r="B55" t="str">
            <v>Затраты всего (п.1 + п.2)</v>
          </cell>
          <cell r="C55" t="str">
            <v>Всего</v>
          </cell>
          <cell r="D55" t="str">
            <v>тыс.руб.</v>
          </cell>
          <cell r="E55" t="e">
            <v>#NAME?</v>
          </cell>
          <cell r="F55" t="e">
            <v>#NAME?</v>
          </cell>
          <cell r="H55" t="e">
            <v>#NAME?</v>
          </cell>
          <cell r="I55" t="e">
            <v>#NAME?</v>
          </cell>
          <cell r="J55" t="e">
            <v>#NAME?</v>
          </cell>
          <cell r="K55" t="e">
            <v>#N/A</v>
          </cell>
          <cell r="M55" t="e">
            <v>#NAME?</v>
          </cell>
          <cell r="N55" t="e">
            <v>#NAME?</v>
          </cell>
        </row>
        <row r="56">
          <cell r="A56" t="str">
            <v>3.1.</v>
          </cell>
          <cell r="B56" t="str">
            <v>Электростанции ЭСО - всего</v>
          </cell>
          <cell r="C56" t="str">
            <v>Электростанции ЭСО</v>
          </cell>
          <cell r="E56" t="e">
            <v>#NAME?</v>
          </cell>
          <cell r="F56" t="e">
            <v>#NAME?</v>
          </cell>
          <cell r="H56" t="e">
            <v>#NAME?</v>
          </cell>
          <cell r="I56" t="e">
            <v>#NAME?</v>
          </cell>
          <cell r="J56" t="e">
            <v>#NAME?</v>
          </cell>
          <cell r="K56" t="e">
            <v>#N/A</v>
          </cell>
          <cell r="M56" t="e">
            <v>#NAME?</v>
          </cell>
          <cell r="N56" t="e">
            <v>#NAME?</v>
          </cell>
        </row>
        <row r="57">
          <cell r="B57" t="str">
            <v>в т.ч. по источникам</v>
          </cell>
        </row>
        <row r="58">
          <cell r="B58" t="str">
            <v>ГРЭС</v>
          </cell>
          <cell r="C58" t="str">
            <v>ГРЭС</v>
          </cell>
          <cell r="E58" t="e">
            <v>#NAME?</v>
          </cell>
          <cell r="F58" t="e">
            <v>#NAME?</v>
          </cell>
          <cell r="H58" t="e">
            <v>#NAME?</v>
          </cell>
          <cell r="I58">
            <v>0</v>
          </cell>
          <cell r="J58">
            <v>0</v>
          </cell>
          <cell r="K58">
            <v>0</v>
          </cell>
          <cell r="M58" t="e">
            <v>#NAME?</v>
          </cell>
          <cell r="N58" t="e">
            <v>#NAME?</v>
          </cell>
        </row>
        <row r="59">
          <cell r="B59" t="str">
            <v>ТЭЦ-1</v>
          </cell>
          <cell r="C59" t="str">
            <v>ТЭЦ-1</v>
          </cell>
          <cell r="E59" t="e">
            <v>#NAME?</v>
          </cell>
          <cell r="F59" t="e">
            <v>#NAME?</v>
          </cell>
          <cell r="H59" t="e">
            <v>#NAME?</v>
          </cell>
          <cell r="I59">
            <v>0</v>
          </cell>
          <cell r="J59">
            <v>0</v>
          </cell>
          <cell r="K59">
            <v>0</v>
          </cell>
          <cell r="M59" t="e">
            <v>#NAME?</v>
          </cell>
          <cell r="N59" t="e">
            <v>#NAME?</v>
          </cell>
        </row>
        <row r="60">
          <cell r="B60" t="str">
            <v>ТЭЦ-2</v>
          </cell>
          <cell r="C60" t="str">
            <v>ТЭЦ-2</v>
          </cell>
          <cell r="E60" t="e">
            <v>#NAME?</v>
          </cell>
          <cell r="F60" t="e">
            <v>#NAME?</v>
          </cell>
          <cell r="H60" t="e">
            <v>#NAME?</v>
          </cell>
          <cell r="I60">
            <v>0</v>
          </cell>
          <cell r="J60">
            <v>0</v>
          </cell>
          <cell r="K60">
            <v>0</v>
          </cell>
          <cell r="M60" t="e">
            <v>#NAME?</v>
          </cell>
          <cell r="N60" t="e">
            <v>#NAME?</v>
          </cell>
        </row>
        <row r="61">
          <cell r="B61" t="str">
            <v>ТЭЦ-3</v>
          </cell>
          <cell r="C61" t="str">
            <v>ТЭЦ-3</v>
          </cell>
          <cell r="E61" t="e">
            <v>#NAME?</v>
          </cell>
          <cell r="F61" t="e">
            <v>#NAME?</v>
          </cell>
          <cell r="H61">
            <v>0</v>
          </cell>
          <cell r="I61">
            <v>0</v>
          </cell>
          <cell r="J61" t="e">
            <v>#NAME?</v>
          </cell>
          <cell r="K61">
            <v>0</v>
          </cell>
          <cell r="M61" t="e">
            <v>#NAME?</v>
          </cell>
          <cell r="N61" t="e">
            <v>#NAME?</v>
          </cell>
        </row>
        <row r="62">
          <cell r="B62" t="str">
            <v>ТЭЦ-4</v>
          </cell>
          <cell r="C62" t="str">
            <v>ТЭЦ-4</v>
          </cell>
          <cell r="E62" t="e">
            <v>#NAME?</v>
          </cell>
          <cell r="F62" t="e">
            <v>#NAME?</v>
          </cell>
          <cell r="H62">
            <v>0</v>
          </cell>
          <cell r="I62" t="e">
            <v>#NAME?</v>
          </cell>
          <cell r="J62">
            <v>0</v>
          </cell>
          <cell r="K62">
            <v>0</v>
          </cell>
          <cell r="M62" t="e">
            <v>#NAME?</v>
          </cell>
          <cell r="N62" t="e">
            <v>#NAME?</v>
          </cell>
        </row>
        <row r="63">
          <cell r="B63" t="str">
            <v>ТЭЦ-5</v>
          </cell>
          <cell r="C63" t="str">
            <v>ТЭЦ-5</v>
          </cell>
          <cell r="E63" t="e">
            <v>#NAME?</v>
          </cell>
          <cell r="F63" t="e">
            <v>#NAME?</v>
          </cell>
          <cell r="H63" t="e">
            <v>#NAME?</v>
          </cell>
          <cell r="I63">
            <v>0</v>
          </cell>
          <cell r="J63">
            <v>0</v>
          </cell>
          <cell r="K63">
            <v>0</v>
          </cell>
          <cell r="M63" t="e">
            <v>#NAME?</v>
          </cell>
          <cell r="N63" t="e">
            <v>#NAME?</v>
          </cell>
        </row>
        <row r="64">
          <cell r="B64" t="str">
            <v>ГЭС1</v>
          </cell>
          <cell r="C64" t="str">
            <v>ГЭС1</v>
          </cell>
          <cell r="E64" t="e">
            <v>#NAME?</v>
          </cell>
          <cell r="F64" t="e">
            <v>#NAME?</v>
          </cell>
          <cell r="H64" t="e">
            <v>#N/A</v>
          </cell>
          <cell r="I64" t="e">
            <v>#N/A</v>
          </cell>
          <cell r="J64" t="e">
            <v>#N/A</v>
          </cell>
          <cell r="K64" t="e">
            <v>#N/A</v>
          </cell>
          <cell r="M64" t="e">
            <v>#NAME?</v>
          </cell>
          <cell r="N64" t="e">
            <v>#NAME?</v>
          </cell>
        </row>
        <row r="65">
          <cell r="B65" t="str">
            <v>ГЭС2</v>
          </cell>
          <cell r="C65" t="str">
            <v>ГЭС2</v>
          </cell>
          <cell r="E65" t="e">
            <v>#NAME?</v>
          </cell>
          <cell r="F65" t="e">
            <v>#NAME?</v>
          </cell>
          <cell r="H65" t="e">
            <v>#N/A</v>
          </cell>
          <cell r="I65" t="e">
            <v>#N/A</v>
          </cell>
          <cell r="J65" t="e">
            <v>#N/A</v>
          </cell>
          <cell r="K65" t="e">
            <v>#N/A</v>
          </cell>
          <cell r="M65" t="e">
            <v>#NAME?</v>
          </cell>
          <cell r="N65" t="e">
            <v>#NAME?</v>
          </cell>
        </row>
        <row r="66">
          <cell r="B66" t="str">
            <v>ГЭС-424</v>
          </cell>
          <cell r="C66" t="str">
            <v>ГЭС-424</v>
          </cell>
          <cell r="E66" t="e">
            <v>#NAME?</v>
          </cell>
          <cell r="F66" t="e">
            <v>#NAME?</v>
          </cell>
          <cell r="H66" t="e">
            <v>#N/A</v>
          </cell>
          <cell r="I66" t="e">
            <v>#N/A</v>
          </cell>
          <cell r="J66" t="e">
            <v>#N/A</v>
          </cell>
          <cell r="K66" t="e">
            <v>#N/A</v>
          </cell>
          <cell r="M66" t="e">
            <v>#NAME?</v>
          </cell>
          <cell r="N66" t="e">
            <v>#NAME?</v>
          </cell>
        </row>
        <row r="67">
          <cell r="C67" t="str">
            <v/>
          </cell>
          <cell r="E67" t="e">
            <v>#NAME?</v>
          </cell>
          <cell r="F67" t="e">
            <v>#NAME?</v>
          </cell>
          <cell r="H67">
            <v>0</v>
          </cell>
          <cell r="I67">
            <v>0</v>
          </cell>
          <cell r="J67">
            <v>0</v>
          </cell>
          <cell r="K67" t="e">
            <v>#NAME?</v>
          </cell>
          <cell r="M67" t="e">
            <v>#NAME?</v>
          </cell>
          <cell r="N67" t="e">
            <v>#NAME?</v>
          </cell>
        </row>
        <row r="69">
          <cell r="A69" t="str">
            <v>3.2.</v>
          </cell>
          <cell r="B69" t="str">
            <v>С оптового рынка</v>
          </cell>
          <cell r="C69" t="str">
            <v>ФОРЭМ</v>
          </cell>
          <cell r="E69">
            <v>1932993.30492</v>
          </cell>
          <cell r="F69">
            <v>2277038.8080000002</v>
          </cell>
          <cell r="N69">
            <v>2277038.8080000002</v>
          </cell>
        </row>
        <row r="70">
          <cell r="A70" t="str">
            <v>3.3.</v>
          </cell>
          <cell r="B70" t="str">
            <v>Блокстанции</v>
          </cell>
          <cell r="E70">
            <v>253163.56400000001</v>
          </cell>
          <cell r="F70">
            <v>365936.6715</v>
          </cell>
          <cell r="N70">
            <v>365936.6715</v>
          </cell>
        </row>
        <row r="71">
          <cell r="A71" t="str">
            <v>3.4.</v>
          </cell>
          <cell r="B71" t="str">
            <v>ПЭ - всего</v>
          </cell>
          <cell r="C71" t="str">
            <v>Сторонние поставщики</v>
          </cell>
          <cell r="E71">
            <v>456612.0367</v>
          </cell>
          <cell r="F71">
            <v>511969.98</v>
          </cell>
          <cell r="N71">
            <v>511969.98</v>
          </cell>
        </row>
        <row r="72">
          <cell r="B72" t="str">
            <v>в т.ч. по поставщикам</v>
          </cell>
        </row>
        <row r="73">
          <cell r="B73" t="str">
            <v>ПЭ-1</v>
          </cell>
          <cell r="C73" t="str">
            <v>ПЭ-1</v>
          </cell>
          <cell r="E73" t="e">
            <v>#NAME?</v>
          </cell>
          <cell r="F73" t="e">
            <v>#NAME?</v>
          </cell>
          <cell r="N73" t="e">
            <v>#NAME?</v>
          </cell>
        </row>
        <row r="74">
          <cell r="B74" t="str">
            <v>ЭСО-1</v>
          </cell>
          <cell r="C74" t="str">
            <v>ЭСО-1</v>
          </cell>
          <cell r="E74" t="e">
            <v>#NAME?</v>
          </cell>
          <cell r="F74" t="e">
            <v>#NAME?</v>
          </cell>
          <cell r="N74" t="e">
            <v>#NAME?</v>
          </cell>
        </row>
        <row r="75">
          <cell r="C75" t="str">
            <v/>
          </cell>
          <cell r="E75" t="e">
            <v>#NAME?</v>
          </cell>
          <cell r="F75" t="e">
            <v>#NAME?</v>
          </cell>
          <cell r="N75" t="e">
            <v>#NAME?</v>
          </cell>
        </row>
        <row r="79">
          <cell r="A79" t="str">
            <v>4.</v>
          </cell>
          <cell r="B79" t="str">
            <v>Прибыль</v>
          </cell>
          <cell r="C79" t="str">
            <v>Всего</v>
          </cell>
          <cell r="D79" t="str">
            <v>тыс.руб.</v>
          </cell>
          <cell r="E79">
            <v>0</v>
          </cell>
          <cell r="F79">
            <v>0</v>
          </cell>
          <cell r="H79" t="e">
            <v>#NAME?</v>
          </cell>
          <cell r="I79" t="e">
            <v>#NAME?</v>
          </cell>
          <cell r="J79" t="e">
            <v>#NAME?</v>
          </cell>
          <cell r="K79" t="e">
            <v>#N/A</v>
          </cell>
          <cell r="M79" t="e">
            <v>#NAME?</v>
          </cell>
          <cell r="N79" t="e">
            <v>#NAME?</v>
          </cell>
        </row>
        <row r="80">
          <cell r="A80" t="str">
            <v>4.1.</v>
          </cell>
          <cell r="B80" t="str">
            <v>Электростанции ЭСО - всего</v>
          </cell>
          <cell r="C80" t="str">
            <v>Электростанции ЭСО</v>
          </cell>
          <cell r="E80">
            <v>0</v>
          </cell>
          <cell r="F80">
            <v>0</v>
          </cell>
          <cell r="H80" t="e">
            <v>#NAME?</v>
          </cell>
          <cell r="I80" t="e">
            <v>#NAME?</v>
          </cell>
          <cell r="J80" t="e">
            <v>#NAME?</v>
          </cell>
          <cell r="K80" t="e">
            <v>#N/A</v>
          </cell>
          <cell r="M80" t="e">
            <v>#NAME?</v>
          </cell>
          <cell r="N80" t="e">
            <v>#NAME?</v>
          </cell>
        </row>
        <row r="81">
          <cell r="B81" t="str">
            <v>в т.ч. по источникам</v>
          </cell>
        </row>
        <row r="82">
          <cell r="B82" t="str">
            <v>ГРЭС</v>
          </cell>
          <cell r="C82" t="str">
            <v>ГРЭС</v>
          </cell>
          <cell r="E82" t="e">
            <v>#NAME?</v>
          </cell>
          <cell r="F82" t="e">
            <v>#NAME?</v>
          </cell>
          <cell r="H82" t="e">
            <v>#NAME?</v>
          </cell>
          <cell r="I82">
            <v>0</v>
          </cell>
          <cell r="J82">
            <v>0</v>
          </cell>
          <cell r="K82">
            <v>0</v>
          </cell>
          <cell r="M82" t="e">
            <v>#NAME?</v>
          </cell>
          <cell r="N82" t="e">
            <v>#NAME?</v>
          </cell>
        </row>
        <row r="83">
          <cell r="B83" t="str">
            <v>ТЭЦ-1</v>
          </cell>
          <cell r="C83" t="str">
            <v>ТЭЦ-1</v>
          </cell>
          <cell r="E83" t="e">
            <v>#NAME?</v>
          </cell>
          <cell r="F83" t="e">
            <v>#NAME?</v>
          </cell>
          <cell r="H83" t="e">
            <v>#NAME?</v>
          </cell>
          <cell r="I83">
            <v>0</v>
          </cell>
          <cell r="J83">
            <v>0</v>
          </cell>
          <cell r="K83">
            <v>0</v>
          </cell>
          <cell r="M83" t="e">
            <v>#NAME?</v>
          </cell>
          <cell r="N83" t="e">
            <v>#NAME?</v>
          </cell>
        </row>
        <row r="84">
          <cell r="B84" t="str">
            <v>ТЭЦ-2</v>
          </cell>
          <cell r="C84" t="str">
            <v>ТЭЦ-2</v>
          </cell>
          <cell r="E84" t="e">
            <v>#NAME?</v>
          </cell>
          <cell r="F84" t="e">
            <v>#NAME?</v>
          </cell>
          <cell r="H84" t="e">
            <v>#NAME?</v>
          </cell>
          <cell r="I84">
            <v>0</v>
          </cell>
          <cell r="J84">
            <v>0</v>
          </cell>
          <cell r="K84">
            <v>0</v>
          </cell>
          <cell r="M84" t="e">
            <v>#NAME?</v>
          </cell>
          <cell r="N84" t="e">
            <v>#NAME?</v>
          </cell>
        </row>
        <row r="85">
          <cell r="B85" t="str">
            <v>ТЭЦ-3</v>
          </cell>
          <cell r="C85" t="str">
            <v>ТЭЦ-3</v>
          </cell>
          <cell r="E85" t="e">
            <v>#NAME?</v>
          </cell>
          <cell r="F85" t="e">
            <v>#NAME?</v>
          </cell>
          <cell r="H85">
            <v>0</v>
          </cell>
          <cell r="I85">
            <v>0</v>
          </cell>
          <cell r="J85" t="e">
            <v>#NAME?</v>
          </cell>
          <cell r="K85">
            <v>0</v>
          </cell>
          <cell r="M85" t="e">
            <v>#NAME?</v>
          </cell>
          <cell r="N85" t="e">
            <v>#NAME?</v>
          </cell>
        </row>
        <row r="86">
          <cell r="B86" t="str">
            <v>ТЭЦ-4</v>
          </cell>
          <cell r="C86" t="str">
            <v>ТЭЦ-4</v>
          </cell>
          <cell r="E86" t="e">
            <v>#NAME?</v>
          </cell>
          <cell r="F86" t="e">
            <v>#NAME?</v>
          </cell>
          <cell r="H86">
            <v>0</v>
          </cell>
          <cell r="I86" t="e">
            <v>#NAME?</v>
          </cell>
          <cell r="J86">
            <v>0</v>
          </cell>
          <cell r="K86">
            <v>0</v>
          </cell>
          <cell r="M86" t="e">
            <v>#NAME?</v>
          </cell>
          <cell r="N86" t="e">
            <v>#NAME?</v>
          </cell>
        </row>
        <row r="87">
          <cell r="B87" t="str">
            <v>ТЭЦ-5</v>
          </cell>
          <cell r="C87" t="str">
            <v>ТЭЦ-5</v>
          </cell>
          <cell r="E87" t="e">
            <v>#NAME?</v>
          </cell>
          <cell r="F87" t="e">
            <v>#NAME?</v>
          </cell>
          <cell r="H87" t="e">
            <v>#NAME?</v>
          </cell>
          <cell r="I87">
            <v>0</v>
          </cell>
          <cell r="J87">
            <v>0</v>
          </cell>
          <cell r="K87">
            <v>0</v>
          </cell>
          <cell r="M87" t="e">
            <v>#NAME?</v>
          </cell>
          <cell r="N87" t="e">
            <v>#NAME?</v>
          </cell>
        </row>
        <row r="88">
          <cell r="B88" t="str">
            <v>ГЭС1</v>
          </cell>
          <cell r="C88" t="str">
            <v>ГЭС1</v>
          </cell>
          <cell r="E88" t="e">
            <v>#NAME?</v>
          </cell>
          <cell r="F88" t="e">
            <v>#NAME?</v>
          </cell>
          <cell r="H88" t="e">
            <v>#N/A</v>
          </cell>
          <cell r="I88" t="e">
            <v>#N/A</v>
          </cell>
          <cell r="J88" t="e">
            <v>#N/A</v>
          </cell>
          <cell r="K88" t="e">
            <v>#N/A</v>
          </cell>
          <cell r="M88" t="e">
            <v>#NAME?</v>
          </cell>
          <cell r="N88" t="e">
            <v>#NAME?</v>
          </cell>
        </row>
        <row r="89">
          <cell r="B89" t="str">
            <v>ГЭС2</v>
          </cell>
          <cell r="C89" t="str">
            <v>ГЭС2</v>
          </cell>
          <cell r="E89" t="e">
            <v>#NAME?</v>
          </cell>
          <cell r="F89" t="e">
            <v>#NAME?</v>
          </cell>
          <cell r="H89" t="e">
            <v>#N/A</v>
          </cell>
          <cell r="I89" t="e">
            <v>#N/A</v>
          </cell>
          <cell r="J89" t="e">
            <v>#N/A</v>
          </cell>
          <cell r="K89" t="e">
            <v>#N/A</v>
          </cell>
          <cell r="M89" t="e">
            <v>#NAME?</v>
          </cell>
          <cell r="N89" t="e">
            <v>#NAME?</v>
          </cell>
        </row>
        <row r="90">
          <cell r="B90" t="str">
            <v>ГЭС-424</v>
          </cell>
          <cell r="C90" t="str">
            <v>ГЭС-424</v>
          </cell>
          <cell r="E90" t="e">
            <v>#NAME?</v>
          </cell>
          <cell r="F90" t="e">
            <v>#NAME?</v>
          </cell>
          <cell r="H90" t="e">
            <v>#N/A</v>
          </cell>
          <cell r="I90" t="e">
            <v>#N/A</v>
          </cell>
          <cell r="J90" t="e">
            <v>#N/A</v>
          </cell>
          <cell r="K90" t="e">
            <v>#N/A</v>
          </cell>
          <cell r="M90" t="e">
            <v>#NAME?</v>
          </cell>
          <cell r="N90" t="e">
            <v>#NAME?</v>
          </cell>
        </row>
        <row r="91">
          <cell r="C91" t="str">
            <v/>
          </cell>
          <cell r="E91" t="e">
            <v>#NAME?</v>
          </cell>
          <cell r="F91" t="e">
            <v>#NAME?</v>
          </cell>
          <cell r="H91">
            <v>0</v>
          </cell>
          <cell r="I91">
            <v>0</v>
          </cell>
          <cell r="J91">
            <v>0</v>
          </cell>
          <cell r="K91" t="e">
            <v>#NAME?</v>
          </cell>
          <cell r="M91" t="e">
            <v>#NAME?</v>
          </cell>
          <cell r="N91" t="e">
            <v>#NAME?</v>
          </cell>
        </row>
        <row r="93">
          <cell r="A93" t="str">
            <v>4.2.</v>
          </cell>
          <cell r="B93" t="str">
            <v>С оптового рынка</v>
          </cell>
          <cell r="C93" t="str">
            <v>ФОРЭМ</v>
          </cell>
          <cell r="N93">
            <v>0</v>
          </cell>
        </row>
        <row r="94">
          <cell r="A94" t="str">
            <v>4.3.</v>
          </cell>
          <cell r="B94" t="str">
            <v>Блокстанции</v>
          </cell>
          <cell r="N94">
            <v>0</v>
          </cell>
        </row>
        <row r="95">
          <cell r="A95" t="str">
            <v>4.4.</v>
          </cell>
          <cell r="B95" t="str">
            <v>ПЭ - всего</v>
          </cell>
          <cell r="C95" t="str">
            <v>Сторонние поставщики</v>
          </cell>
          <cell r="N95">
            <v>0</v>
          </cell>
        </row>
        <row r="96">
          <cell r="B96" t="str">
            <v>в т.ч. по поставщикам</v>
          </cell>
        </row>
        <row r="97">
          <cell r="B97" t="str">
            <v>ПЭ-1</v>
          </cell>
          <cell r="C97" t="str">
            <v>ПЭ-1</v>
          </cell>
          <cell r="N97">
            <v>0</v>
          </cell>
        </row>
        <row r="98">
          <cell r="B98" t="str">
            <v>ЭСО-1</v>
          </cell>
          <cell r="C98" t="str">
            <v>ЭСО-1</v>
          </cell>
          <cell r="N98">
            <v>0</v>
          </cell>
        </row>
        <row r="99">
          <cell r="C99" t="str">
            <v/>
          </cell>
          <cell r="N99">
            <v>0</v>
          </cell>
        </row>
        <row r="104">
          <cell r="E104" t="e">
            <v>#NAME?</v>
          </cell>
          <cell r="F104" t="e">
            <v>#NAME?</v>
          </cell>
          <cell r="H104" t="e">
            <v>#NAME?</v>
          </cell>
          <cell r="I104" t="e">
            <v>#NAME?</v>
          </cell>
          <cell r="J104" t="e">
            <v>#NAME?</v>
          </cell>
          <cell r="K104" t="e">
            <v>#NAME?</v>
          </cell>
          <cell r="M104" t="e">
            <v>#NAME?</v>
          </cell>
          <cell r="N104" t="e">
            <v>#NAME?</v>
          </cell>
        </row>
        <row r="106">
          <cell r="E106" t="e">
            <v>#NAME?</v>
          </cell>
          <cell r="F106" t="e">
            <v>#NAME?</v>
          </cell>
          <cell r="H106" t="e">
            <v>#NAME?</v>
          </cell>
          <cell r="I106" t="e">
            <v>#NAME?</v>
          </cell>
          <cell r="J106" t="e">
            <v>#NAME?</v>
          </cell>
          <cell r="K106" t="e">
            <v>#NAME?</v>
          </cell>
          <cell r="M106" t="e">
            <v>#NAME?</v>
          </cell>
          <cell r="N106" t="e">
            <v>#NAME?</v>
          </cell>
        </row>
        <row r="107">
          <cell r="E107" t="e">
            <v>#NAME?</v>
          </cell>
          <cell r="F107" t="e">
            <v>#NAME?</v>
          </cell>
          <cell r="H107" t="e">
            <v>#NAME?</v>
          </cell>
          <cell r="I107" t="e">
            <v>#NAME?</v>
          </cell>
          <cell r="J107" t="e">
            <v>#NAME?</v>
          </cell>
          <cell r="K107" t="e">
            <v>#NAME?</v>
          </cell>
          <cell r="M107" t="e">
            <v>#NAME?</v>
          </cell>
          <cell r="N107" t="e">
            <v>#NAME?</v>
          </cell>
        </row>
        <row r="108">
          <cell r="E108" t="e">
            <v>#NAME?</v>
          </cell>
          <cell r="F108" t="e">
            <v>#NAME?</v>
          </cell>
          <cell r="H108" t="e">
            <v>#NAME?</v>
          </cell>
          <cell r="I108" t="e">
            <v>#NAME?</v>
          </cell>
          <cell r="J108" t="e">
            <v>#NAME?</v>
          </cell>
          <cell r="K108" t="e">
            <v>#NAME?</v>
          </cell>
          <cell r="M108" t="e">
            <v>#NAME?</v>
          </cell>
          <cell r="N108" t="e">
            <v>#NAME?</v>
          </cell>
        </row>
        <row r="109">
          <cell r="E109" t="e">
            <v>#NAME?</v>
          </cell>
          <cell r="F109" t="e">
            <v>#NAME?</v>
          </cell>
          <cell r="H109" t="e">
            <v>#NAME?</v>
          </cell>
          <cell r="I109" t="e">
            <v>#NAME?</v>
          </cell>
          <cell r="J109" t="e">
            <v>#NAME?</v>
          </cell>
          <cell r="K109" t="e">
            <v>#NAME?</v>
          </cell>
          <cell r="M109" t="e">
            <v>#NAME?</v>
          </cell>
          <cell r="N109" t="e">
            <v>#NAME?</v>
          </cell>
        </row>
        <row r="110">
          <cell r="E110" t="e">
            <v>#NAME?</v>
          </cell>
          <cell r="F110" t="e">
            <v>#NAME?</v>
          </cell>
          <cell r="H110" t="e">
            <v>#NAME?</v>
          </cell>
          <cell r="I110" t="e">
            <v>#NAME?</v>
          </cell>
          <cell r="J110" t="e">
            <v>#NAME?</v>
          </cell>
          <cell r="K110" t="e">
            <v>#NAME?</v>
          </cell>
          <cell r="M110" t="e">
            <v>#NAME?</v>
          </cell>
          <cell r="N110" t="e">
            <v>#NAME?</v>
          </cell>
        </row>
        <row r="111">
          <cell r="E111" t="e">
            <v>#NAME?</v>
          </cell>
          <cell r="F111" t="e">
            <v>#NAME?</v>
          </cell>
          <cell r="H111" t="e">
            <v>#NAME?</v>
          </cell>
          <cell r="I111" t="e">
            <v>#NAME?</v>
          </cell>
          <cell r="J111" t="e">
            <v>#NAME?</v>
          </cell>
          <cell r="K111" t="e">
            <v>#NAME?</v>
          </cell>
          <cell r="M111" t="e">
            <v>#NAME?</v>
          </cell>
          <cell r="N111" t="e">
            <v>#NAME?</v>
          </cell>
        </row>
        <row r="112">
          <cell r="E112" t="e">
            <v>#NAME?</v>
          </cell>
          <cell r="F112" t="e">
            <v>#NAME?</v>
          </cell>
          <cell r="H112" t="e">
            <v>#NAME?</v>
          </cell>
          <cell r="I112" t="e">
            <v>#NAME?</v>
          </cell>
          <cell r="J112" t="e">
            <v>#NAME?</v>
          </cell>
          <cell r="K112" t="e">
            <v>#NAME?</v>
          </cell>
          <cell r="M112" t="e">
            <v>#NAME?</v>
          </cell>
          <cell r="N112" t="e">
            <v>#NAME?</v>
          </cell>
        </row>
        <row r="113">
          <cell r="E113" t="e">
            <v>#NAME?</v>
          </cell>
          <cell r="F113" t="e">
            <v>#NAME?</v>
          </cell>
          <cell r="H113" t="e">
            <v>#NAME?</v>
          </cell>
          <cell r="I113" t="e">
            <v>#NAME?</v>
          </cell>
          <cell r="J113" t="e">
            <v>#NAME?</v>
          </cell>
          <cell r="K113" t="e">
            <v>#NAME?</v>
          </cell>
          <cell r="M113" t="e">
            <v>#NAME?</v>
          </cell>
          <cell r="N113" t="e">
            <v>#NAME?</v>
          </cell>
        </row>
        <row r="117">
          <cell r="N117" t="e">
            <v>#NAME?</v>
          </cell>
        </row>
        <row r="118">
          <cell r="N118" t="e">
            <v>#NAME?</v>
          </cell>
        </row>
        <row r="119">
          <cell r="N119" t="e">
            <v>#NAME?</v>
          </cell>
        </row>
        <row r="121">
          <cell r="N121" t="e">
            <v>#NAME?</v>
          </cell>
        </row>
        <row r="122">
          <cell r="N122" t="e">
            <v>#NAME?</v>
          </cell>
        </row>
        <row r="127">
          <cell r="A127" t="str">
            <v>6.</v>
          </cell>
          <cell r="B127" t="str">
            <v>Необходимая валовая выручка</v>
          </cell>
          <cell r="C127" t="str">
            <v>Всего</v>
          </cell>
          <cell r="D127" t="str">
            <v>тыс.руб.</v>
          </cell>
          <cell r="E127" t="e">
            <v>#NAME?</v>
          </cell>
          <cell r="F127" t="e">
            <v>#NAME?</v>
          </cell>
          <cell r="H127" t="e">
            <v>#NAME?</v>
          </cell>
          <cell r="I127" t="e">
            <v>#NAME?</v>
          </cell>
          <cell r="J127" t="e">
            <v>#NAME?</v>
          </cell>
          <cell r="K127" t="e">
            <v>#N/A</v>
          </cell>
          <cell r="M127" t="e">
            <v>#NAME?</v>
          </cell>
          <cell r="N127" t="e">
            <v>#NAME?</v>
          </cell>
        </row>
        <row r="128">
          <cell r="A128" t="str">
            <v>6.1.</v>
          </cell>
          <cell r="B128" t="str">
            <v>Электростанции ЭСО - всего</v>
          </cell>
          <cell r="C128" t="str">
            <v>Электростанции ЭСО</v>
          </cell>
          <cell r="E128" t="e">
            <v>#NAME?</v>
          </cell>
          <cell r="F128" t="e">
            <v>#NAME?</v>
          </cell>
          <cell r="H128" t="e">
            <v>#NAME?</v>
          </cell>
          <cell r="I128" t="e">
            <v>#NAME?</v>
          </cell>
          <cell r="J128" t="e">
            <v>#NAME?</v>
          </cell>
          <cell r="K128" t="e">
            <v>#NAME?</v>
          </cell>
          <cell r="M128" t="e">
            <v>#NAME?</v>
          </cell>
          <cell r="N128" t="e">
            <v>#NAME?</v>
          </cell>
        </row>
        <row r="129">
          <cell r="B129" t="str">
            <v>в т.ч. по источникам</v>
          </cell>
        </row>
        <row r="130">
          <cell r="B130" t="str">
            <v>ГРЭС</v>
          </cell>
          <cell r="C130" t="str">
            <v>ГРЭС</v>
          </cell>
          <cell r="E130" t="e">
            <v>#NAME?</v>
          </cell>
          <cell r="F130" t="e">
            <v>#NAME?</v>
          </cell>
          <cell r="H130" t="e">
            <v>#NAME?</v>
          </cell>
          <cell r="I130" t="e">
            <v>#NAME?</v>
          </cell>
          <cell r="J130" t="e">
            <v>#NAME?</v>
          </cell>
          <cell r="K130" t="e">
            <v>#NAME?</v>
          </cell>
          <cell r="M130" t="e">
            <v>#NAME?</v>
          </cell>
          <cell r="N130" t="e">
            <v>#NAME?</v>
          </cell>
        </row>
        <row r="131">
          <cell r="B131" t="str">
            <v>ТЭЦ-1</v>
          </cell>
          <cell r="C131" t="str">
            <v>ТЭЦ-1</v>
          </cell>
          <cell r="E131" t="e">
            <v>#NAME?</v>
          </cell>
          <cell r="F131" t="e">
            <v>#NAME?</v>
          </cell>
          <cell r="H131" t="e">
            <v>#NAME?</v>
          </cell>
          <cell r="I131" t="e">
            <v>#NAME?</v>
          </cell>
          <cell r="J131" t="e">
            <v>#NAME?</v>
          </cell>
          <cell r="K131" t="e">
            <v>#NAME?</v>
          </cell>
          <cell r="M131" t="e">
            <v>#NAME?</v>
          </cell>
          <cell r="N131" t="e">
            <v>#NAME?</v>
          </cell>
        </row>
        <row r="132">
          <cell r="B132" t="str">
            <v>ТЭЦ-2</v>
          </cell>
          <cell r="C132" t="str">
            <v>ТЭЦ-2</v>
          </cell>
          <cell r="E132" t="e">
            <v>#NAME?</v>
          </cell>
          <cell r="F132" t="e">
            <v>#NAME?</v>
          </cell>
          <cell r="H132" t="e">
            <v>#NAME?</v>
          </cell>
          <cell r="I132" t="e">
            <v>#NAME?</v>
          </cell>
          <cell r="J132" t="e">
            <v>#NAME?</v>
          </cell>
          <cell r="K132" t="e">
            <v>#NAME?</v>
          </cell>
          <cell r="M132" t="e">
            <v>#NAME?</v>
          </cell>
          <cell r="N132" t="e">
            <v>#NAME?</v>
          </cell>
        </row>
        <row r="133">
          <cell r="B133" t="str">
            <v>ТЭЦ-3</v>
          </cell>
          <cell r="C133" t="str">
            <v>ТЭЦ-3</v>
          </cell>
          <cell r="E133" t="e">
            <v>#NAME?</v>
          </cell>
          <cell r="F133" t="e">
            <v>#NAME?</v>
          </cell>
          <cell r="H133" t="e">
            <v>#NAME?</v>
          </cell>
          <cell r="I133" t="e">
            <v>#NAME?</v>
          </cell>
          <cell r="J133" t="e">
            <v>#NAME?</v>
          </cell>
          <cell r="K133" t="e">
            <v>#NAME?</v>
          </cell>
          <cell r="M133" t="e">
            <v>#NAME?</v>
          </cell>
          <cell r="N133" t="e">
            <v>#NAME?</v>
          </cell>
        </row>
        <row r="134">
          <cell r="B134" t="str">
            <v>ТЭЦ-4</v>
          </cell>
          <cell r="C134" t="str">
            <v>ТЭЦ-4</v>
          </cell>
          <cell r="E134" t="e">
            <v>#NAME?</v>
          </cell>
          <cell r="F134" t="e">
            <v>#NAME?</v>
          </cell>
          <cell r="H134" t="e">
            <v>#NAME?</v>
          </cell>
          <cell r="I134" t="e">
            <v>#NAME?</v>
          </cell>
          <cell r="J134" t="e">
            <v>#NAME?</v>
          </cell>
          <cell r="K134" t="e">
            <v>#NAME?</v>
          </cell>
          <cell r="M134" t="e">
            <v>#NAME?</v>
          </cell>
          <cell r="N134" t="e">
            <v>#NAME?</v>
          </cell>
        </row>
        <row r="135">
          <cell r="B135" t="str">
            <v>ТЭЦ-5</v>
          </cell>
          <cell r="C135" t="str">
            <v>ТЭЦ-5</v>
          </cell>
          <cell r="E135" t="e">
            <v>#NAME?</v>
          </cell>
          <cell r="F135" t="e">
            <v>#NAME?</v>
          </cell>
          <cell r="H135" t="e">
            <v>#NAME?</v>
          </cell>
          <cell r="I135" t="e">
            <v>#NAME?</v>
          </cell>
          <cell r="J135" t="e">
            <v>#NAME?</v>
          </cell>
          <cell r="K135" t="e">
            <v>#NAME?</v>
          </cell>
          <cell r="M135" t="e">
            <v>#NAME?</v>
          </cell>
          <cell r="N135" t="e">
            <v>#NAME?</v>
          </cell>
        </row>
        <row r="136">
          <cell r="B136" t="str">
            <v>ГЭС1</v>
          </cell>
          <cell r="C136" t="str">
            <v>ГЭС1</v>
          </cell>
          <cell r="E136" t="e">
            <v>#NAME?</v>
          </cell>
          <cell r="F136" t="e">
            <v>#NAME?</v>
          </cell>
          <cell r="H136" t="e">
            <v>#NAME?</v>
          </cell>
          <cell r="I136" t="e">
            <v>#NAME?</v>
          </cell>
          <cell r="J136" t="e">
            <v>#NAME?</v>
          </cell>
          <cell r="K136" t="e">
            <v>#NAME?</v>
          </cell>
          <cell r="M136" t="e">
            <v>#NAME?</v>
          </cell>
          <cell r="N136" t="e">
            <v>#NAME?</v>
          </cell>
        </row>
        <row r="137">
          <cell r="B137" t="str">
            <v>ГЭС2</v>
          </cell>
          <cell r="C137" t="str">
            <v>ГЭС2</v>
          </cell>
          <cell r="E137" t="e">
            <v>#NAME?</v>
          </cell>
          <cell r="F137" t="e">
            <v>#NAME?</v>
          </cell>
          <cell r="H137" t="e">
            <v>#NAME?</v>
          </cell>
          <cell r="I137" t="e">
            <v>#NAME?</v>
          </cell>
          <cell r="J137" t="e">
            <v>#NAME?</v>
          </cell>
          <cell r="K137" t="e">
            <v>#NAME?</v>
          </cell>
          <cell r="M137" t="e">
            <v>#NAME?</v>
          </cell>
          <cell r="N137" t="e">
            <v>#NAME?</v>
          </cell>
        </row>
        <row r="138">
          <cell r="B138" t="str">
            <v>ГЭС-424</v>
          </cell>
          <cell r="C138" t="str">
            <v>ГЭС-424</v>
          </cell>
          <cell r="E138" t="e">
            <v>#NAME?</v>
          </cell>
          <cell r="F138" t="e">
            <v>#NAME?</v>
          </cell>
          <cell r="H138" t="e">
            <v>#NAME?</v>
          </cell>
          <cell r="I138" t="e">
            <v>#NAME?</v>
          </cell>
          <cell r="J138" t="e">
            <v>#NAME?</v>
          </cell>
          <cell r="K138" t="e">
            <v>#NAME?</v>
          </cell>
          <cell r="M138" t="e">
            <v>#NAME?</v>
          </cell>
          <cell r="N138" t="e">
            <v>#NAME?</v>
          </cell>
        </row>
        <row r="139">
          <cell r="C139" t="str">
            <v/>
          </cell>
          <cell r="E139" t="e">
            <v>#NAME?</v>
          </cell>
          <cell r="F139" t="e">
            <v>#NAME?</v>
          </cell>
          <cell r="H139" t="e">
            <v>#NAME?</v>
          </cell>
          <cell r="I139" t="e">
            <v>#NAME?</v>
          </cell>
          <cell r="J139" t="e">
            <v>#NAME?</v>
          </cell>
          <cell r="K139" t="e">
            <v>#NAME?</v>
          </cell>
          <cell r="M139" t="e">
            <v>#NAME?</v>
          </cell>
          <cell r="N139" t="e">
            <v>#NAME?</v>
          </cell>
        </row>
        <row r="141">
          <cell r="A141" t="str">
            <v>6.2.</v>
          </cell>
          <cell r="B141" t="str">
            <v>С оптового рынка</v>
          </cell>
          <cell r="C141" t="str">
            <v>ФОРЭМ</v>
          </cell>
          <cell r="E141">
            <v>1932993.30492</v>
          </cell>
          <cell r="F141">
            <v>2277038.8080000002</v>
          </cell>
          <cell r="N141">
            <v>2277038.8080000002</v>
          </cell>
        </row>
        <row r="142">
          <cell r="A142" t="str">
            <v>6.3.</v>
          </cell>
          <cell r="B142" t="str">
            <v>Блокстанции</v>
          </cell>
          <cell r="E142">
            <v>253163.56400000001</v>
          </cell>
          <cell r="F142">
            <v>365936.6715</v>
          </cell>
          <cell r="N142">
            <v>365936.6715</v>
          </cell>
        </row>
        <row r="143">
          <cell r="A143" t="str">
            <v>6.4.</v>
          </cell>
          <cell r="B143" t="str">
            <v>ПЭ - всего</v>
          </cell>
          <cell r="C143" t="str">
            <v>Сторонние поставщики</v>
          </cell>
          <cell r="E143" t="e">
            <v>#NAME?</v>
          </cell>
          <cell r="F143" t="e">
            <v>#NAME?</v>
          </cell>
          <cell r="N143" t="e">
            <v>#NAME?</v>
          </cell>
        </row>
        <row r="144">
          <cell r="B144" t="str">
            <v>в т.ч. по поставщикам</v>
          </cell>
        </row>
        <row r="145">
          <cell r="B145" t="str">
            <v>ПЭ-1</v>
          </cell>
          <cell r="C145" t="str">
            <v>ПЭ-1</v>
          </cell>
          <cell r="E145" t="e">
            <v>#NAME?</v>
          </cell>
          <cell r="F145" t="e">
            <v>#NAME?</v>
          </cell>
          <cell r="N145" t="e">
            <v>#NAME?</v>
          </cell>
        </row>
        <row r="146">
          <cell r="B146" t="str">
            <v>ЭСО-1</v>
          </cell>
          <cell r="C146" t="str">
            <v>ЭСО-1</v>
          </cell>
          <cell r="E146" t="e">
            <v>#NAME?</v>
          </cell>
          <cell r="F146" t="e">
            <v>#NAME?</v>
          </cell>
          <cell r="N146" t="e">
            <v>#NAME?</v>
          </cell>
        </row>
        <row r="147">
          <cell r="C147" t="str">
            <v/>
          </cell>
          <cell r="E147" t="e">
            <v>#NAME?</v>
          </cell>
          <cell r="F147" t="e">
            <v>#NAME?</v>
          </cell>
          <cell r="N147" t="e">
            <v>#NAME?</v>
          </cell>
        </row>
        <row r="151">
          <cell r="E151">
            <v>2266.7599999999998</v>
          </cell>
          <cell r="F151">
            <v>2314.79</v>
          </cell>
        </row>
        <row r="152">
          <cell r="E152">
            <v>1489</v>
          </cell>
          <cell r="F152">
            <v>1489</v>
          </cell>
          <cell r="H152" t="e">
            <v>#NAME?</v>
          </cell>
          <cell r="I152" t="e">
            <v>#NAME?</v>
          </cell>
          <cell r="J152" t="e">
            <v>#NAME?</v>
          </cell>
          <cell r="K152" t="e">
            <v>#NAME?</v>
          </cell>
          <cell r="M152" t="e">
            <v>#NAME?</v>
          </cell>
        </row>
        <row r="154">
          <cell r="E154" t="e">
            <v>#NAME?</v>
          </cell>
          <cell r="F154" t="e">
            <v>#NAME?</v>
          </cell>
        </row>
        <row r="155">
          <cell r="E155" t="e">
            <v>#NAME?</v>
          </cell>
          <cell r="F155" t="e">
            <v>#NAME?</v>
          </cell>
        </row>
        <row r="156">
          <cell r="E156" t="e">
            <v>#NAME?</v>
          </cell>
          <cell r="F156" t="e">
            <v>#NAME?</v>
          </cell>
        </row>
        <row r="157">
          <cell r="E157" t="e">
            <v>#NAME?</v>
          </cell>
          <cell r="F157" t="e">
            <v>#NAME?</v>
          </cell>
        </row>
        <row r="158">
          <cell r="E158" t="e">
            <v>#NAME?</v>
          </cell>
          <cell r="F158" t="e">
            <v>#NAME?</v>
          </cell>
        </row>
        <row r="159">
          <cell r="E159" t="e">
            <v>#NAME?</v>
          </cell>
          <cell r="F159" t="e">
            <v>#NAME?</v>
          </cell>
        </row>
        <row r="160">
          <cell r="E160" t="e">
            <v>#NAME?</v>
          </cell>
          <cell r="F160" t="e">
            <v>#NAME?</v>
          </cell>
        </row>
        <row r="161">
          <cell r="E161" t="e">
            <v>#NAME?</v>
          </cell>
          <cell r="F161" t="e">
            <v>#NAME?</v>
          </cell>
        </row>
        <row r="162">
          <cell r="E162" t="e">
            <v>#NAME?</v>
          </cell>
          <cell r="F162" t="e">
            <v>#NAME?</v>
          </cell>
        </row>
        <row r="163">
          <cell r="E163" t="e">
            <v>#NAME?</v>
          </cell>
          <cell r="F163" t="e">
            <v>#NAME?</v>
          </cell>
        </row>
        <row r="165">
          <cell r="E165">
            <v>571.74</v>
          </cell>
          <cell r="F165">
            <v>600.1</v>
          </cell>
        </row>
        <row r="166">
          <cell r="E166">
            <v>66.02</v>
          </cell>
          <cell r="F166">
            <v>85.69</v>
          </cell>
        </row>
        <row r="167">
          <cell r="E167">
            <v>140</v>
          </cell>
          <cell r="F167">
            <v>140</v>
          </cell>
        </row>
        <row r="169">
          <cell r="E169" t="e">
            <v>#NAME?</v>
          </cell>
          <cell r="F169" t="e">
            <v>#NAME?</v>
          </cell>
        </row>
        <row r="170">
          <cell r="E170" t="e">
            <v>#NAME?</v>
          </cell>
          <cell r="F170" t="e">
            <v>#NAME?</v>
          </cell>
        </row>
        <row r="171">
          <cell r="E171" t="e">
            <v>#NAME?</v>
          </cell>
          <cell r="F171" t="e">
            <v>#NAME?</v>
          </cell>
        </row>
        <row r="175">
          <cell r="E175">
            <v>9870.9449999999997</v>
          </cell>
          <cell r="F175">
            <v>9902.3799999999992</v>
          </cell>
        </row>
        <row r="176">
          <cell r="E176">
            <v>4828.0150000000003</v>
          </cell>
          <cell r="F176">
            <v>4518.1000000000004</v>
          </cell>
          <cell r="H176" t="e">
            <v>#NAME?</v>
          </cell>
          <cell r="I176" t="e">
            <v>#NAME?</v>
          </cell>
          <cell r="J176" t="e">
            <v>#NAME?</v>
          </cell>
          <cell r="K176" t="e">
            <v>#N/A</v>
          </cell>
          <cell r="M176" t="e">
            <v>#NAME?</v>
          </cell>
        </row>
        <row r="178">
          <cell r="E178" t="e">
            <v>#NAME?</v>
          </cell>
          <cell r="F178" t="e">
            <v>#NAME?</v>
          </cell>
          <cell r="H178" t="e">
            <v>#NAME?</v>
          </cell>
          <cell r="I178">
            <v>0</v>
          </cell>
          <cell r="J178">
            <v>0</v>
          </cell>
          <cell r="K178">
            <v>0</v>
          </cell>
          <cell r="M178" t="e">
            <v>#NAME?</v>
          </cell>
        </row>
        <row r="179">
          <cell r="E179" t="e">
            <v>#NAME?</v>
          </cell>
          <cell r="F179" t="e">
            <v>#NAME?</v>
          </cell>
          <cell r="H179" t="e">
            <v>#NAME?</v>
          </cell>
          <cell r="I179">
            <v>0</v>
          </cell>
          <cell r="J179">
            <v>0</v>
          </cell>
          <cell r="K179">
            <v>0</v>
          </cell>
          <cell r="M179" t="e">
            <v>#NAME?</v>
          </cell>
        </row>
        <row r="180">
          <cell r="E180" t="e">
            <v>#NAME?</v>
          </cell>
          <cell r="F180" t="e">
            <v>#NAME?</v>
          </cell>
          <cell r="H180" t="e">
            <v>#NAME?</v>
          </cell>
          <cell r="I180">
            <v>0</v>
          </cell>
          <cell r="J180">
            <v>0</v>
          </cell>
          <cell r="K180">
            <v>0</v>
          </cell>
          <cell r="M180" t="e">
            <v>#NAME?</v>
          </cell>
        </row>
        <row r="181">
          <cell r="E181" t="e">
            <v>#NAME?</v>
          </cell>
          <cell r="F181" t="e">
            <v>#NAME?</v>
          </cell>
          <cell r="H181">
            <v>0</v>
          </cell>
          <cell r="I181">
            <v>0</v>
          </cell>
          <cell r="J181" t="e">
            <v>#NAME?</v>
          </cell>
          <cell r="K181">
            <v>0</v>
          </cell>
          <cell r="M181" t="e">
            <v>#NAME?</v>
          </cell>
        </row>
        <row r="182">
          <cell r="E182" t="e">
            <v>#NAME?</v>
          </cell>
          <cell r="F182" t="e">
            <v>#NAME?</v>
          </cell>
          <cell r="H182">
            <v>0</v>
          </cell>
          <cell r="I182" t="e">
            <v>#NAME?</v>
          </cell>
          <cell r="J182">
            <v>0</v>
          </cell>
          <cell r="K182">
            <v>0</v>
          </cell>
          <cell r="M182" t="e">
            <v>#NAME?</v>
          </cell>
        </row>
        <row r="183">
          <cell r="E183" t="e">
            <v>#NAME?</v>
          </cell>
          <cell r="F183" t="e">
            <v>#NAME?</v>
          </cell>
          <cell r="H183" t="e">
            <v>#NAME?</v>
          </cell>
          <cell r="I183">
            <v>0</v>
          </cell>
          <cell r="J183">
            <v>0</v>
          </cell>
          <cell r="K183">
            <v>0</v>
          </cell>
          <cell r="M183" t="e">
            <v>#NAME?</v>
          </cell>
        </row>
        <row r="184">
          <cell r="E184" t="e">
            <v>#NAME?</v>
          </cell>
          <cell r="F184" t="e">
            <v>#NAME?</v>
          </cell>
          <cell r="H184" t="e">
            <v>#N/A</v>
          </cell>
          <cell r="I184" t="e">
            <v>#N/A</v>
          </cell>
          <cell r="J184" t="e">
            <v>#N/A</v>
          </cell>
          <cell r="K184" t="e">
            <v>#N/A</v>
          </cell>
          <cell r="M184" t="e">
            <v>#NAME?</v>
          </cell>
        </row>
        <row r="185">
          <cell r="E185" t="e">
            <v>#NAME?</v>
          </cell>
          <cell r="F185" t="e">
            <v>#NAME?</v>
          </cell>
          <cell r="H185" t="e">
            <v>#N/A</v>
          </cell>
          <cell r="I185" t="e">
            <v>#N/A</v>
          </cell>
          <cell r="J185" t="e">
            <v>#N/A</v>
          </cell>
          <cell r="K185" t="e">
            <v>#N/A</v>
          </cell>
          <cell r="M185" t="e">
            <v>#NAME?</v>
          </cell>
        </row>
        <row r="186">
          <cell r="E186" t="e">
            <v>#NAME?</v>
          </cell>
          <cell r="F186" t="e">
            <v>#NAME?</v>
          </cell>
          <cell r="H186" t="e">
            <v>#N/A</v>
          </cell>
          <cell r="I186" t="e">
            <v>#N/A</v>
          </cell>
          <cell r="J186" t="e">
            <v>#N/A</v>
          </cell>
          <cell r="K186" t="e">
            <v>#N/A</v>
          </cell>
        </row>
        <row r="187">
          <cell r="E187" t="e">
            <v>#NAME?</v>
          </cell>
          <cell r="F187" t="e">
            <v>#NAME?</v>
          </cell>
          <cell r="H187">
            <v>0</v>
          </cell>
          <cell r="I187">
            <v>0</v>
          </cell>
          <cell r="J187">
            <v>0</v>
          </cell>
          <cell r="K187">
            <v>0</v>
          </cell>
        </row>
        <row r="189">
          <cell r="E189">
            <v>3696.75</v>
          </cell>
          <cell r="F189">
            <v>3902.64</v>
          </cell>
        </row>
        <row r="190">
          <cell r="E190">
            <v>431.35</v>
          </cell>
          <cell r="F190">
            <v>562.54999999999995</v>
          </cell>
        </row>
        <row r="191">
          <cell r="E191">
            <v>914.82999999999993</v>
          </cell>
          <cell r="F191">
            <v>919.09</v>
          </cell>
        </row>
        <row r="193">
          <cell r="E193" t="e">
            <v>#NAME?</v>
          </cell>
          <cell r="F193" t="e">
            <v>#NAME?</v>
          </cell>
        </row>
        <row r="194">
          <cell r="E194" t="e">
            <v>#NAME?</v>
          </cell>
          <cell r="F194" t="e">
            <v>#NAME?</v>
          </cell>
        </row>
        <row r="195">
          <cell r="E195" t="e">
            <v>#NAME?</v>
          </cell>
          <cell r="F195" t="e">
            <v>#NAME?</v>
          </cell>
        </row>
        <row r="199">
          <cell r="A199" t="str">
            <v>9.</v>
          </cell>
          <cell r="B199" t="str">
            <v>Средний одноставочный тариф продажи Т(гк(ср))</v>
          </cell>
          <cell r="C199" t="str">
            <v>Всего</v>
          </cell>
          <cell r="D199" t="str">
            <v>руб/тыс.кВтч. (руб/Гкал)</v>
          </cell>
          <cell r="E199" t="e">
            <v>#NAME?</v>
          </cell>
          <cell r="F199" t="e">
            <v>#NAME?</v>
          </cell>
        </row>
        <row r="200">
          <cell r="A200" t="str">
            <v>9.1.</v>
          </cell>
          <cell r="B200" t="str">
            <v>Электростанции ЭСО - всего</v>
          </cell>
          <cell r="C200" t="str">
            <v>Электростанции ЭСО</v>
          </cell>
          <cell r="E200" t="e">
            <v>#NAME?</v>
          </cell>
          <cell r="F200" t="e">
            <v>#NAME?</v>
          </cell>
          <cell r="H200" t="e">
            <v>#NAME?</v>
          </cell>
          <cell r="I200" t="e">
            <v>#NAME?</v>
          </cell>
          <cell r="J200" t="e">
            <v>#NAME?</v>
          </cell>
          <cell r="K200" t="e">
            <v>#NAME?</v>
          </cell>
          <cell r="M200" t="e">
            <v>#NAME?</v>
          </cell>
        </row>
        <row r="201">
          <cell r="B201" t="str">
            <v>в т.ч. по источникам</v>
          </cell>
        </row>
        <row r="202">
          <cell r="B202" t="str">
            <v>ГРЭС</v>
          </cell>
          <cell r="C202" t="str">
            <v>ГРЭС</v>
          </cell>
          <cell r="E202" t="e">
            <v>#NAME?</v>
          </cell>
          <cell r="F202" t="e">
            <v>#NAME?</v>
          </cell>
          <cell r="H202" t="e">
            <v>#NAME?</v>
          </cell>
          <cell r="I202">
            <v>0</v>
          </cell>
          <cell r="J202">
            <v>0</v>
          </cell>
          <cell r="K202">
            <v>0</v>
          </cell>
          <cell r="M202" t="e">
            <v>#NAME?</v>
          </cell>
        </row>
        <row r="203">
          <cell r="B203" t="str">
            <v>ТЭЦ-1</v>
          </cell>
          <cell r="C203" t="str">
            <v>ТЭЦ-1</v>
          </cell>
          <cell r="E203" t="e">
            <v>#NAME?</v>
          </cell>
          <cell r="F203" t="e">
            <v>#NAME?</v>
          </cell>
          <cell r="H203" t="e">
            <v>#NAME?</v>
          </cell>
          <cell r="I203">
            <v>0</v>
          </cell>
          <cell r="J203">
            <v>0</v>
          </cell>
          <cell r="K203">
            <v>0</v>
          </cell>
          <cell r="M203" t="e">
            <v>#NAME?</v>
          </cell>
        </row>
        <row r="204">
          <cell r="B204" t="str">
            <v>ТЭЦ-2</v>
          </cell>
          <cell r="C204" t="str">
            <v>ТЭЦ-2</v>
          </cell>
          <cell r="E204" t="e">
            <v>#NAME?</v>
          </cell>
          <cell r="F204" t="e">
            <v>#NAME?</v>
          </cell>
          <cell r="H204" t="e">
            <v>#NAME?</v>
          </cell>
          <cell r="I204">
            <v>0</v>
          </cell>
          <cell r="J204">
            <v>0</v>
          </cell>
          <cell r="K204">
            <v>0</v>
          </cell>
          <cell r="M204" t="e">
            <v>#NAME?</v>
          </cell>
        </row>
        <row r="205">
          <cell r="B205" t="str">
            <v>ТЭЦ-3</v>
          </cell>
          <cell r="C205" t="str">
            <v>ТЭЦ-3</v>
          </cell>
          <cell r="E205" t="e">
            <v>#NAME?</v>
          </cell>
          <cell r="F205" t="e">
            <v>#NAME?</v>
          </cell>
          <cell r="H205">
            <v>0</v>
          </cell>
          <cell r="I205">
            <v>0</v>
          </cell>
          <cell r="J205" t="e">
            <v>#NAME?</v>
          </cell>
          <cell r="K205">
            <v>0</v>
          </cell>
          <cell r="M205" t="e">
            <v>#NAME?</v>
          </cell>
        </row>
        <row r="206">
          <cell r="B206" t="str">
            <v>ТЭЦ-4</v>
          </cell>
          <cell r="C206" t="str">
            <v>ТЭЦ-4</v>
          </cell>
          <cell r="E206" t="e">
            <v>#NAME?</v>
          </cell>
          <cell r="F206" t="e">
            <v>#NAME?</v>
          </cell>
          <cell r="H206">
            <v>0</v>
          </cell>
          <cell r="I206" t="e">
            <v>#NAME?</v>
          </cell>
          <cell r="J206">
            <v>0</v>
          </cell>
          <cell r="K206">
            <v>0</v>
          </cell>
          <cell r="M206" t="e">
            <v>#NAME?</v>
          </cell>
        </row>
        <row r="207">
          <cell r="B207" t="str">
            <v>ТЭЦ-5</v>
          </cell>
          <cell r="C207" t="str">
            <v>ТЭЦ-5</v>
          </cell>
          <cell r="E207" t="e">
            <v>#NAME?</v>
          </cell>
          <cell r="F207" t="e">
            <v>#NAME?</v>
          </cell>
          <cell r="H207" t="e">
            <v>#NAME?</v>
          </cell>
          <cell r="I207">
            <v>0</v>
          </cell>
          <cell r="J207">
            <v>0</v>
          </cell>
          <cell r="K207">
            <v>0</v>
          </cell>
          <cell r="M207" t="e">
            <v>#NAME?</v>
          </cell>
        </row>
        <row r="208">
          <cell r="B208" t="str">
            <v>ГЭС1</v>
          </cell>
          <cell r="C208" t="str">
            <v>ГЭС1</v>
          </cell>
          <cell r="E208" t="e">
            <v>#NAME?</v>
          </cell>
          <cell r="F208" t="e">
            <v>#NAME?</v>
          </cell>
          <cell r="H208" t="e">
            <v>#N/A</v>
          </cell>
          <cell r="I208" t="e">
            <v>#N/A</v>
          </cell>
          <cell r="J208" t="e">
            <v>#N/A</v>
          </cell>
          <cell r="K208" t="e">
            <v>#N/A</v>
          </cell>
          <cell r="M208" t="e">
            <v>#NAME?</v>
          </cell>
        </row>
        <row r="209">
          <cell r="B209" t="str">
            <v>ГЭС2</v>
          </cell>
          <cell r="C209" t="str">
            <v>ГЭС2</v>
          </cell>
          <cell r="E209" t="e">
            <v>#NAME?</v>
          </cell>
          <cell r="F209" t="e">
            <v>#NAME?</v>
          </cell>
          <cell r="H209" t="e">
            <v>#N/A</v>
          </cell>
          <cell r="I209" t="e">
            <v>#N/A</v>
          </cell>
          <cell r="J209" t="e">
            <v>#N/A</v>
          </cell>
          <cell r="K209" t="e">
            <v>#N/A</v>
          </cell>
          <cell r="M209" t="e">
            <v>#NAME?</v>
          </cell>
        </row>
        <row r="210">
          <cell r="B210" t="str">
            <v>ГЭС-424</v>
          </cell>
          <cell r="C210" t="str">
            <v>ГЭС-424</v>
          </cell>
          <cell r="H210" t="e">
            <v>#N/A</v>
          </cell>
          <cell r="I210" t="e">
            <v>#N/A</v>
          </cell>
          <cell r="J210" t="e">
            <v>#N/A</v>
          </cell>
          <cell r="K210" t="e">
            <v>#N/A</v>
          </cell>
        </row>
        <row r="211">
          <cell r="C211" t="str">
            <v/>
          </cell>
          <cell r="H211">
            <v>0</v>
          </cell>
          <cell r="I211">
            <v>0</v>
          </cell>
          <cell r="J211">
            <v>0</v>
          </cell>
          <cell r="K211">
            <v>0</v>
          </cell>
        </row>
        <row r="213">
          <cell r="A213" t="str">
            <v>9.2.</v>
          </cell>
          <cell r="B213" t="str">
            <v>С оптового рынка</v>
          </cell>
          <cell r="C213" t="str">
            <v>ФОРЭМ</v>
          </cell>
          <cell r="E213" t="e">
            <v>#NAME?</v>
          </cell>
          <cell r="F213" t="e">
            <v>#NAME?</v>
          </cell>
        </row>
        <row r="214">
          <cell r="A214" t="str">
            <v>9.3.</v>
          </cell>
          <cell r="B214" t="str">
            <v>Блокстанция</v>
          </cell>
          <cell r="E214" t="e">
            <v>#NAME?</v>
          </cell>
          <cell r="F214" t="e">
            <v>#NAME?</v>
          </cell>
        </row>
        <row r="215">
          <cell r="A215" t="str">
            <v>9.4.</v>
          </cell>
          <cell r="B215" t="str">
            <v>ПЭ - всего</v>
          </cell>
          <cell r="C215" t="str">
            <v>Сторонние поставщики</v>
          </cell>
          <cell r="E215" t="e">
            <v>#NAME?</v>
          </cell>
          <cell r="F215" t="e">
            <v>#NAME?</v>
          </cell>
        </row>
        <row r="216">
          <cell r="B216" t="str">
            <v>в т.ч. по поставщикам</v>
          </cell>
        </row>
        <row r="217">
          <cell r="B217" t="str">
            <v>ПЭ-1</v>
          </cell>
          <cell r="C217" t="str">
            <v>ПЭ-1</v>
          </cell>
          <cell r="E217" t="e">
            <v>#NAME?</v>
          </cell>
          <cell r="F217" t="e">
            <v>#NAME?</v>
          </cell>
        </row>
        <row r="218">
          <cell r="B218" t="str">
            <v>ЭСО-1</v>
          </cell>
          <cell r="C218" t="str">
            <v>ЭСО-1</v>
          </cell>
          <cell r="E218" t="e">
            <v>#NAME?</v>
          </cell>
          <cell r="F218" t="e">
            <v>#NAME?</v>
          </cell>
        </row>
        <row r="219">
          <cell r="C219" t="str">
            <v/>
          </cell>
        </row>
        <row r="223">
          <cell r="E223" t="e">
            <v>#NAME?</v>
          </cell>
          <cell r="F223" t="e">
            <v>#NAME?</v>
          </cell>
        </row>
        <row r="224">
          <cell r="E224" t="e">
            <v>#NAME?</v>
          </cell>
          <cell r="F224" t="e">
            <v>#NAME?</v>
          </cell>
        </row>
        <row r="226">
          <cell r="E226" t="e">
            <v>#NAME?</v>
          </cell>
          <cell r="F226" t="e">
            <v>#NAME?</v>
          </cell>
        </row>
        <row r="227">
          <cell r="E227" t="e">
            <v>#NAME?</v>
          </cell>
          <cell r="F227" t="e">
            <v>#NAME?</v>
          </cell>
        </row>
        <row r="228">
          <cell r="E228" t="e">
            <v>#NAME?</v>
          </cell>
          <cell r="F228" t="e">
            <v>#NAME?</v>
          </cell>
        </row>
        <row r="229">
          <cell r="E229" t="e">
            <v>#NAME?</v>
          </cell>
          <cell r="F229" t="e">
            <v>#NAME?</v>
          </cell>
        </row>
        <row r="230">
          <cell r="E230" t="e">
            <v>#NAME?</v>
          </cell>
          <cell r="F230" t="e">
            <v>#NAME?</v>
          </cell>
        </row>
        <row r="231">
          <cell r="E231" t="e">
            <v>#NAME?</v>
          </cell>
          <cell r="F231" t="e">
            <v>#NAME?</v>
          </cell>
        </row>
        <row r="232">
          <cell r="E232" t="e">
            <v>#NAME?</v>
          </cell>
          <cell r="F232" t="e">
            <v>#NAME?</v>
          </cell>
        </row>
        <row r="233">
          <cell r="E233" t="e">
            <v>#NAME?</v>
          </cell>
          <cell r="F233" t="e">
            <v>#NAME?</v>
          </cell>
        </row>
        <row r="234">
          <cell r="E234" t="e">
            <v>#NAME?</v>
          </cell>
          <cell r="F234" t="e">
            <v>#NAME?</v>
          </cell>
        </row>
        <row r="235">
          <cell r="E235" t="e">
            <v>#NAME?</v>
          </cell>
          <cell r="F235" t="e">
            <v>#NAME?</v>
          </cell>
        </row>
        <row r="237">
          <cell r="E237" t="e">
            <v>#NAME?</v>
          </cell>
          <cell r="F237" t="e">
            <v>#NAME?</v>
          </cell>
        </row>
        <row r="238">
          <cell r="E238" t="e">
            <v>#NAME?</v>
          </cell>
          <cell r="F238" t="e">
            <v>#NAME?</v>
          </cell>
        </row>
        <row r="239">
          <cell r="E239" t="e">
            <v>#NAME?</v>
          </cell>
          <cell r="F239" t="e">
            <v>#NAME?</v>
          </cell>
        </row>
        <row r="241">
          <cell r="E241" t="e">
            <v>#NAME?</v>
          </cell>
          <cell r="F241" t="e">
            <v>#NAME?</v>
          </cell>
        </row>
        <row r="242">
          <cell r="E242" t="e">
            <v>#NAME?</v>
          </cell>
          <cell r="F242" t="e">
            <v>#NAME?</v>
          </cell>
        </row>
        <row r="243">
          <cell r="E243" t="e">
            <v>#NAME?</v>
          </cell>
          <cell r="F243" t="e">
            <v>#NAME?</v>
          </cell>
        </row>
        <row r="247">
          <cell r="A247" t="str">
            <v>11.</v>
          </cell>
          <cell r="B247" t="str">
            <v>Ставка за энергию</v>
          </cell>
          <cell r="C247" t="str">
            <v>Всего</v>
          </cell>
          <cell r="D247" t="str">
            <v>руб/тыс.кВтч. (руб/Гкал)</v>
          </cell>
          <cell r="E247" t="e">
            <v>#NAME?</v>
          </cell>
          <cell r="F247" t="e">
            <v>#NAME?</v>
          </cell>
        </row>
        <row r="248">
          <cell r="A248" t="str">
            <v>11.1.</v>
          </cell>
          <cell r="B248" t="str">
            <v>Электростанции ЭСО - всего</v>
          </cell>
          <cell r="C248" t="str">
            <v>Электростанции ЭСО</v>
          </cell>
          <cell r="E248" t="e">
            <v>#NAME?</v>
          </cell>
          <cell r="F248" t="e">
            <v>#NAME?</v>
          </cell>
        </row>
        <row r="249">
          <cell r="B249" t="str">
            <v>в т.ч. по источникам</v>
          </cell>
        </row>
        <row r="250">
          <cell r="B250" t="str">
            <v>ГРЭС</v>
          </cell>
          <cell r="C250" t="str">
            <v>ГРЭС</v>
          </cell>
          <cell r="E250" t="e">
            <v>#NAME?</v>
          </cell>
          <cell r="F250" t="e">
            <v>#NAME?</v>
          </cell>
        </row>
        <row r="251">
          <cell r="B251" t="str">
            <v>ТЭЦ-1</v>
          </cell>
          <cell r="C251" t="str">
            <v>ТЭЦ-1</v>
          </cell>
          <cell r="E251" t="e">
            <v>#NAME?</v>
          </cell>
          <cell r="F251" t="e">
            <v>#NAME?</v>
          </cell>
        </row>
        <row r="252">
          <cell r="B252" t="str">
            <v>ТЭЦ-2</v>
          </cell>
          <cell r="C252" t="str">
            <v>ТЭЦ-2</v>
          </cell>
          <cell r="E252" t="e">
            <v>#NAME?</v>
          </cell>
          <cell r="F252" t="e">
            <v>#NAME?</v>
          </cell>
        </row>
        <row r="253">
          <cell r="B253" t="str">
            <v>ТЭЦ-3</v>
          </cell>
          <cell r="C253" t="str">
            <v>ТЭЦ-3</v>
          </cell>
          <cell r="E253" t="e">
            <v>#NAME?</v>
          </cell>
          <cell r="F253" t="e">
            <v>#NAME?</v>
          </cell>
        </row>
        <row r="254">
          <cell r="B254" t="str">
            <v>ТЭЦ-4</v>
          </cell>
          <cell r="C254" t="str">
            <v>ТЭЦ-4</v>
          </cell>
          <cell r="E254" t="e">
            <v>#NAME?</v>
          </cell>
          <cell r="F254" t="e">
            <v>#NAME?</v>
          </cell>
        </row>
        <row r="255">
          <cell r="B255" t="str">
            <v>ТЭЦ-5</v>
          </cell>
          <cell r="C255" t="str">
            <v>ТЭЦ-5</v>
          </cell>
          <cell r="E255" t="e">
            <v>#NAME?</v>
          </cell>
          <cell r="F255" t="e">
            <v>#NAME?</v>
          </cell>
        </row>
        <row r="256">
          <cell r="B256" t="str">
            <v>ГЭС1</v>
          </cell>
          <cell r="C256" t="str">
            <v>ГЭС1</v>
          </cell>
          <cell r="E256" t="e">
            <v>#NAME?</v>
          </cell>
          <cell r="F256" t="e">
            <v>#NAME?</v>
          </cell>
        </row>
        <row r="257">
          <cell r="B257" t="str">
            <v>ГЭС2</v>
          </cell>
          <cell r="C257" t="str">
            <v>ГЭС2</v>
          </cell>
          <cell r="E257" t="e">
            <v>#NAME?</v>
          </cell>
          <cell r="F257" t="e">
            <v>#NAME?</v>
          </cell>
        </row>
        <row r="258">
          <cell r="B258" t="str">
            <v>ГЭС-424</v>
          </cell>
          <cell r="C258" t="str">
            <v>ГЭС-424</v>
          </cell>
          <cell r="E258" t="e">
            <v>#NAME?</v>
          </cell>
          <cell r="F258" t="e">
            <v>#NAME?</v>
          </cell>
        </row>
        <row r="259">
          <cell r="C259" t="str">
            <v/>
          </cell>
          <cell r="E259" t="e">
            <v>#NAME?</v>
          </cell>
          <cell r="F259" t="e">
            <v>#NAME?</v>
          </cell>
        </row>
        <row r="261">
          <cell r="A261" t="str">
            <v>11.2.</v>
          </cell>
          <cell r="B261" t="str">
            <v>С оптового рынка</v>
          </cell>
          <cell r="C261" t="str">
            <v>ФОРЭМ</v>
          </cell>
          <cell r="E261" t="e">
            <v>#NAME?</v>
          </cell>
          <cell r="F261" t="e">
            <v>#NAME?</v>
          </cell>
        </row>
        <row r="262">
          <cell r="A262" t="str">
            <v>11.3.</v>
          </cell>
          <cell r="B262" t="str">
            <v>Блокстанции</v>
          </cell>
          <cell r="E262" t="e">
            <v>#NAME?</v>
          </cell>
          <cell r="F262" t="e">
            <v>#NAME?</v>
          </cell>
        </row>
        <row r="263">
          <cell r="A263" t="str">
            <v>11.4.</v>
          </cell>
          <cell r="B263" t="str">
            <v>ПЭ - всего</v>
          </cell>
          <cell r="C263" t="str">
            <v>Сторонние поставщики</v>
          </cell>
          <cell r="E263" t="e">
            <v>#NAME?</v>
          </cell>
          <cell r="F263" t="e">
            <v>#NAME?</v>
          </cell>
        </row>
        <row r="264">
          <cell r="B264" t="str">
            <v>в т.ч. по поставщикам</v>
          </cell>
        </row>
        <row r="265">
          <cell r="B265" t="str">
            <v>ПЭ-1</v>
          </cell>
          <cell r="C265" t="str">
            <v>ПЭ-1</v>
          </cell>
          <cell r="E265" t="e">
            <v>#NAME?</v>
          </cell>
          <cell r="F265" t="e">
            <v>#NAME?</v>
          </cell>
        </row>
        <row r="266">
          <cell r="B266" t="str">
            <v>ЭСО-1</v>
          </cell>
          <cell r="C266" t="str">
            <v>ЭСО-1</v>
          </cell>
          <cell r="E266" t="e">
            <v>#NAME?</v>
          </cell>
          <cell r="F266" t="e">
            <v>#NAME?</v>
          </cell>
        </row>
        <row r="267">
          <cell r="C267" t="str">
            <v/>
          </cell>
          <cell r="E267" t="e">
            <v>#NAME?</v>
          </cell>
          <cell r="F267" t="e">
            <v>#NAME?</v>
          </cell>
        </row>
      </sheetData>
      <sheetData sheetId="66" refreshError="1">
        <row r="6">
          <cell r="E6">
            <v>8625.2849700000006</v>
          </cell>
        </row>
        <row r="8">
          <cell r="E8">
            <v>2821.6249699999998</v>
          </cell>
        </row>
        <row r="9">
          <cell r="E9">
            <v>923.04978896569708</v>
          </cell>
        </row>
        <row r="10">
          <cell r="E10">
            <v>5803.6600000000008</v>
          </cell>
        </row>
        <row r="11">
          <cell r="E11">
            <v>1275.5426413505579</v>
          </cell>
        </row>
        <row r="13">
          <cell r="E13">
            <v>357.85022515905604</v>
          </cell>
        </row>
        <row r="14">
          <cell r="E14">
            <v>117.06501690562862</v>
          </cell>
        </row>
        <row r="15">
          <cell r="E15">
            <v>917.69241619150193</v>
          </cell>
        </row>
        <row r="16">
          <cell r="E16">
            <v>0.32713411554679328</v>
          </cell>
        </row>
        <row r="17">
          <cell r="E17" t="e">
            <v>#NAME?</v>
          </cell>
        </row>
        <row r="18">
          <cell r="E18" t="e">
            <v>#NAME?</v>
          </cell>
        </row>
        <row r="19">
          <cell r="E19" t="e">
            <v>#NAME?</v>
          </cell>
        </row>
        <row r="20">
          <cell r="E20" t="e">
            <v>#NAME?</v>
          </cell>
        </row>
        <row r="21">
          <cell r="E21" t="e">
            <v>#NAME?</v>
          </cell>
        </row>
        <row r="22">
          <cell r="E22" t="e">
            <v>#NAME?</v>
          </cell>
        </row>
        <row r="23">
          <cell r="E23" t="e">
            <v>#NAME?</v>
          </cell>
        </row>
        <row r="24">
          <cell r="E24" t="e">
            <v>#NAME?</v>
          </cell>
        </row>
        <row r="25">
          <cell r="E25" t="e">
            <v>#NAME?</v>
          </cell>
        </row>
        <row r="26">
          <cell r="E26" t="e">
            <v>#NAME?</v>
          </cell>
        </row>
        <row r="27">
          <cell r="E27" t="e">
            <v>#NAME?</v>
          </cell>
        </row>
        <row r="28">
          <cell r="E28" t="e">
            <v>#NAME?</v>
          </cell>
        </row>
      </sheetData>
      <sheetData sheetId="67" refreshError="1">
        <row r="6">
          <cell r="D6">
            <v>1370249.827</v>
          </cell>
          <cell r="E6">
            <v>1314612.4720000001</v>
          </cell>
        </row>
        <row r="7">
          <cell r="B7" t="str">
            <v>ВН</v>
          </cell>
          <cell r="D7">
            <v>517508.40558286582</v>
          </cell>
          <cell r="E7">
            <v>498685.59987737384</v>
          </cell>
        </row>
        <row r="8">
          <cell r="B8" t="str">
            <v>СН</v>
          </cell>
          <cell r="D8">
            <v>621354.65102886292</v>
          </cell>
          <cell r="E8">
            <v>594910.50955256436</v>
          </cell>
        </row>
        <row r="10">
          <cell r="B10" t="str">
            <v>СН1</v>
          </cell>
          <cell r="D10">
            <v>230861.66338997523</v>
          </cell>
          <cell r="E10">
            <v>222500.63946938221</v>
          </cell>
        </row>
        <row r="11">
          <cell r="B11" t="str">
            <v>СН2</v>
          </cell>
          <cell r="D11">
            <v>390492.98763888772</v>
          </cell>
          <cell r="E11">
            <v>372409.87008318212</v>
          </cell>
        </row>
        <row r="12">
          <cell r="B12" t="str">
            <v>НН</v>
          </cell>
          <cell r="D12">
            <v>231386.77038827119</v>
          </cell>
          <cell r="E12">
            <v>221016.36257006187</v>
          </cell>
        </row>
        <row r="13">
          <cell r="D13">
            <v>169052.83999999997</v>
          </cell>
          <cell r="E13">
            <v>103435.31999999999</v>
          </cell>
        </row>
        <row r="14">
          <cell r="B14" t="str">
            <v>ВН</v>
          </cell>
          <cell r="D14">
            <v>58047.17606044501</v>
          </cell>
          <cell r="E14">
            <v>38247.745278444279</v>
          </cell>
        </row>
        <row r="15">
          <cell r="B15" t="str">
            <v>СН</v>
          </cell>
          <cell r="D15">
            <v>83204.622311692583</v>
          </cell>
          <cell r="E15">
            <v>48938.388210277</v>
          </cell>
        </row>
        <row r="17">
          <cell r="B17" t="str">
            <v>СН1</v>
          </cell>
          <cell r="D17">
            <v>28536.52552543877</v>
          </cell>
          <cell r="E17">
            <v>17257.471192449048</v>
          </cell>
        </row>
        <row r="18">
          <cell r="B18" t="str">
            <v>СН2</v>
          </cell>
          <cell r="D18">
            <v>54668.096786253809</v>
          </cell>
          <cell r="E18">
            <v>31680.917017827956</v>
          </cell>
        </row>
        <row r="19">
          <cell r="B19" t="str">
            <v>НН</v>
          </cell>
          <cell r="D19">
            <v>27801.041627862382</v>
          </cell>
          <cell r="E19">
            <v>16249.186511278718</v>
          </cell>
        </row>
        <row r="20">
          <cell r="D20">
            <v>12.337373570053366</v>
          </cell>
          <cell r="E20">
            <v>7.8681225230304976</v>
          </cell>
        </row>
        <row r="21">
          <cell r="D21">
            <v>1539302.6669999999</v>
          </cell>
          <cell r="E21">
            <v>1418047.7920000001</v>
          </cell>
        </row>
        <row r="22">
          <cell r="B22" t="str">
            <v>ВН</v>
          </cell>
          <cell r="D22">
            <v>575555.58164331084</v>
          </cell>
          <cell r="E22">
            <v>536933.34515581816</v>
          </cell>
        </row>
        <row r="23">
          <cell r="B23" t="str">
            <v>СН</v>
          </cell>
          <cell r="D23">
            <v>704559.27334055549</v>
          </cell>
          <cell r="E23">
            <v>643848.89776284131</v>
          </cell>
        </row>
        <row r="25">
          <cell r="B25" t="str">
            <v>СН1</v>
          </cell>
          <cell r="D25">
            <v>259398.18891541401</v>
          </cell>
          <cell r="E25">
            <v>239758.11066183125</v>
          </cell>
        </row>
        <row r="26">
          <cell r="B26" t="str">
            <v>СН2</v>
          </cell>
          <cell r="D26">
            <v>445161.08442514151</v>
          </cell>
          <cell r="E26">
            <v>404090.78710101009</v>
          </cell>
        </row>
        <row r="27">
          <cell r="B27" t="str">
            <v>НН</v>
          </cell>
          <cell r="D27">
            <v>259187.81201613357</v>
          </cell>
          <cell r="E27">
            <v>237265.54908134058</v>
          </cell>
        </row>
        <row r="28">
          <cell r="D28">
            <v>1321.369038959115</v>
          </cell>
          <cell r="E28">
            <v>1335.0426413505579</v>
          </cell>
        </row>
        <row r="29">
          <cell r="D29">
            <v>639.12547024243088</v>
          </cell>
          <cell r="E29">
            <v>644.95707263387362</v>
          </cell>
        </row>
        <row r="30">
          <cell r="D30">
            <v>557.82370606609084</v>
          </cell>
          <cell r="E30">
            <v>563.03289285356254</v>
          </cell>
        </row>
        <row r="31">
          <cell r="D31">
            <v>168.42440161292507</v>
          </cell>
          <cell r="E31">
            <v>169.97809821059246</v>
          </cell>
        </row>
        <row r="33">
          <cell r="B33" t="str">
            <v>ВН</v>
          </cell>
          <cell r="D33">
            <v>38259.877583094079</v>
          </cell>
          <cell r="E33">
            <v>35282.965422069385</v>
          </cell>
        </row>
        <row r="34">
          <cell r="B34" t="str">
            <v>СН</v>
          </cell>
        </row>
        <row r="36">
          <cell r="B36" t="str">
            <v>СН1</v>
          </cell>
          <cell r="D36">
            <v>186388.66551692135</v>
          </cell>
          <cell r="E36">
            <v>170340.6097438357</v>
          </cell>
        </row>
        <row r="37">
          <cell r="B37" t="str">
            <v>СН2</v>
          </cell>
          <cell r="D37">
            <v>121154.71493393368</v>
          </cell>
          <cell r="E37">
            <v>110324.11098765084</v>
          </cell>
        </row>
        <row r="38">
          <cell r="B38" t="str">
            <v>НН</v>
          </cell>
          <cell r="D38">
            <v>263359.39847264485</v>
          </cell>
          <cell r="E38">
            <v>239458.17361245939</v>
          </cell>
        </row>
        <row r="40">
          <cell r="B40" t="str">
            <v>ВН</v>
          </cell>
          <cell r="D40">
            <v>62.695136484336977</v>
          </cell>
          <cell r="E40">
            <v>57.625557019922248</v>
          </cell>
        </row>
        <row r="41">
          <cell r="B41" t="str">
            <v>СН</v>
          </cell>
        </row>
        <row r="43">
          <cell r="B43" t="str">
            <v>СН1</v>
          </cell>
          <cell r="D43">
            <v>347.02563206963492</v>
          </cell>
          <cell r="E43">
            <v>316.08432009100363</v>
          </cell>
        </row>
        <row r="44">
          <cell r="B44" t="str">
            <v>СН2</v>
          </cell>
          <cell r="D44">
            <v>230.59262655897587</v>
          </cell>
          <cell r="E44">
            <v>209.65231724066979</v>
          </cell>
        </row>
        <row r="45">
          <cell r="B45" t="str">
            <v>НН</v>
          </cell>
          <cell r="D45">
            <v>537.2301574794725</v>
          </cell>
          <cell r="E45">
            <v>487.65149702429392</v>
          </cell>
        </row>
      </sheetData>
      <sheetData sheetId="68" refreshError="1">
        <row r="4">
          <cell r="G4" t="str">
            <v>СЦТ1</v>
          </cell>
          <cell r="I4" t="str">
            <v>СЦТ2</v>
          </cell>
          <cell r="K4" t="str">
            <v>СЦТ3</v>
          </cell>
        </row>
        <row r="8">
          <cell r="D8">
            <v>0</v>
          </cell>
          <cell r="E8">
            <v>0</v>
          </cell>
          <cell r="G8">
            <v>0</v>
          </cell>
          <cell r="H8">
            <v>0</v>
          </cell>
          <cell r="I8">
            <v>0</v>
          </cell>
          <cell r="J8">
            <v>0</v>
          </cell>
          <cell r="K8">
            <v>0</v>
          </cell>
          <cell r="L8">
            <v>0</v>
          </cell>
          <cell r="M8">
            <v>0</v>
          </cell>
          <cell r="N8">
            <v>0</v>
          </cell>
        </row>
        <row r="10">
          <cell r="D10">
            <v>0</v>
          </cell>
          <cell r="E10">
            <v>0</v>
          </cell>
        </row>
        <row r="11">
          <cell r="D11">
            <v>0</v>
          </cell>
          <cell r="E11">
            <v>0</v>
          </cell>
        </row>
        <row r="12">
          <cell r="D12">
            <v>0</v>
          </cell>
          <cell r="E12">
            <v>0</v>
          </cell>
        </row>
        <row r="13">
          <cell r="D13">
            <v>0</v>
          </cell>
          <cell r="E13">
            <v>0</v>
          </cell>
        </row>
        <row r="14">
          <cell r="D14">
            <v>0</v>
          </cell>
          <cell r="E14">
            <v>0</v>
          </cell>
        </row>
        <row r="15">
          <cell r="D15">
            <v>0</v>
          </cell>
          <cell r="E15">
            <v>0</v>
          </cell>
          <cell r="G15">
            <v>0</v>
          </cell>
          <cell r="H15">
            <v>0</v>
          </cell>
          <cell r="I15">
            <v>0</v>
          </cell>
          <cell r="J15">
            <v>0</v>
          </cell>
          <cell r="K15">
            <v>0</v>
          </cell>
          <cell r="L15">
            <v>0</v>
          </cell>
          <cell r="M15">
            <v>0</v>
          </cell>
          <cell r="N15">
            <v>0</v>
          </cell>
        </row>
        <row r="16">
          <cell r="D16">
            <v>0</v>
          </cell>
          <cell r="E16">
            <v>0</v>
          </cell>
          <cell r="G16">
            <v>0</v>
          </cell>
          <cell r="H16">
            <v>0</v>
          </cell>
          <cell r="I16">
            <v>0</v>
          </cell>
          <cell r="J16">
            <v>0</v>
          </cell>
          <cell r="K16">
            <v>0</v>
          </cell>
          <cell r="L16">
            <v>0</v>
          </cell>
          <cell r="M16">
            <v>0</v>
          </cell>
          <cell r="N16">
            <v>0</v>
          </cell>
        </row>
        <row r="17">
          <cell r="D17">
            <v>0</v>
          </cell>
          <cell r="E17">
            <v>0</v>
          </cell>
          <cell r="G17" t="e">
            <v>#NAME?</v>
          </cell>
          <cell r="H17" t="e">
            <v>#NAME?</v>
          </cell>
          <cell r="I17" t="e">
            <v>#NAME?</v>
          </cell>
          <cell r="J17" t="e">
            <v>#NAME?</v>
          </cell>
          <cell r="K17" t="e">
            <v>#NAME?</v>
          </cell>
          <cell r="L17" t="e">
            <v>#NAME?</v>
          </cell>
          <cell r="M17" t="e">
            <v>#NAME?</v>
          </cell>
          <cell r="N17" t="e">
            <v>#NAME?</v>
          </cell>
        </row>
        <row r="18">
          <cell r="D18">
            <v>0</v>
          </cell>
          <cell r="E18">
            <v>0</v>
          </cell>
          <cell r="G18">
            <v>0</v>
          </cell>
          <cell r="H18">
            <v>0</v>
          </cell>
          <cell r="I18">
            <v>0</v>
          </cell>
          <cell r="J18">
            <v>0</v>
          </cell>
          <cell r="K18">
            <v>0</v>
          </cell>
          <cell r="L18">
            <v>0</v>
          </cell>
          <cell r="M18">
            <v>0</v>
          </cell>
          <cell r="N18">
            <v>0</v>
          </cell>
        </row>
        <row r="19">
          <cell r="D19">
            <v>0</v>
          </cell>
          <cell r="E19">
            <v>0</v>
          </cell>
          <cell r="G19">
            <v>0</v>
          </cell>
          <cell r="H19">
            <v>0</v>
          </cell>
          <cell r="I19">
            <v>0</v>
          </cell>
          <cell r="J19">
            <v>0</v>
          </cell>
          <cell r="K19">
            <v>0</v>
          </cell>
          <cell r="L19">
            <v>0</v>
          </cell>
          <cell r="M19">
            <v>0</v>
          </cell>
          <cell r="N19">
            <v>0</v>
          </cell>
        </row>
        <row r="20">
          <cell r="D20" t="e">
            <v>#NAME?</v>
          </cell>
          <cell r="E20" t="e">
            <v>#NAME?</v>
          </cell>
          <cell r="G20" t="e">
            <v>#NAME?</v>
          </cell>
          <cell r="H20" t="e">
            <v>#NAME?</v>
          </cell>
          <cell r="I20" t="e">
            <v>#NAME?</v>
          </cell>
          <cell r="J20" t="e">
            <v>#NAME?</v>
          </cell>
          <cell r="K20" t="e">
            <v>#NAME?</v>
          </cell>
          <cell r="L20" t="e">
            <v>#NAME?</v>
          </cell>
          <cell r="M20" t="e">
            <v>#NAME?</v>
          </cell>
          <cell r="N20" t="e">
            <v>#NAME?</v>
          </cell>
        </row>
        <row r="21">
          <cell r="D21">
            <v>0</v>
          </cell>
          <cell r="E21">
            <v>0</v>
          </cell>
          <cell r="G21" t="e">
            <v>#NAME?</v>
          </cell>
          <cell r="H21" t="e">
            <v>#NAME?</v>
          </cell>
          <cell r="I21" t="e">
            <v>#NAME?</v>
          </cell>
          <cell r="J21" t="e">
            <v>#NAME?</v>
          </cell>
          <cell r="K21" t="e">
            <v>#NAME?</v>
          </cell>
          <cell r="L21" t="e">
            <v>#NAME?</v>
          </cell>
          <cell r="M21" t="e">
            <v>#NAME?</v>
          </cell>
          <cell r="N21" t="e">
            <v>#NAME?</v>
          </cell>
        </row>
        <row r="22">
          <cell r="D22">
            <v>0</v>
          </cell>
          <cell r="E22">
            <v>0</v>
          </cell>
          <cell r="G22">
            <v>0</v>
          </cell>
          <cell r="H22">
            <v>0</v>
          </cell>
          <cell r="I22">
            <v>0</v>
          </cell>
          <cell r="J22">
            <v>0</v>
          </cell>
          <cell r="K22">
            <v>0</v>
          </cell>
          <cell r="L22">
            <v>0</v>
          </cell>
          <cell r="M22">
            <v>0</v>
          </cell>
          <cell r="N22">
            <v>0</v>
          </cell>
        </row>
        <row r="23">
          <cell r="D23">
            <v>0</v>
          </cell>
          <cell r="E23">
            <v>0</v>
          </cell>
          <cell r="G23">
            <v>0</v>
          </cell>
          <cell r="H23">
            <v>0</v>
          </cell>
          <cell r="I23">
            <v>0</v>
          </cell>
          <cell r="J23">
            <v>0</v>
          </cell>
          <cell r="K23">
            <v>0</v>
          </cell>
          <cell r="L23">
            <v>0</v>
          </cell>
          <cell r="M23">
            <v>0</v>
          </cell>
          <cell r="N23">
            <v>0</v>
          </cell>
        </row>
        <row r="24">
          <cell r="D24" t="e">
            <v>#REF!</v>
          </cell>
          <cell r="E24" t="e">
            <v>#REF!</v>
          </cell>
          <cell r="G24">
            <v>0</v>
          </cell>
          <cell r="H24">
            <v>0</v>
          </cell>
          <cell r="I24" t="e">
            <v>#REF!</v>
          </cell>
          <cell r="J24" t="e">
            <v>#REF!</v>
          </cell>
          <cell r="K24" t="e">
            <v>#REF!</v>
          </cell>
          <cell r="L24" t="e">
            <v>#REF!</v>
          </cell>
          <cell r="M24">
            <v>0</v>
          </cell>
          <cell r="N24">
            <v>0</v>
          </cell>
        </row>
        <row r="25">
          <cell r="D25" t="e">
            <v>#REF!</v>
          </cell>
          <cell r="E25" t="e">
            <v>#REF!</v>
          </cell>
          <cell r="G25">
            <v>0</v>
          </cell>
          <cell r="H25">
            <v>0</v>
          </cell>
          <cell r="I25" t="e">
            <v>#REF!</v>
          </cell>
          <cell r="J25" t="e">
            <v>#REF!</v>
          </cell>
          <cell r="K25" t="e">
            <v>#REF!</v>
          </cell>
          <cell r="L25" t="e">
            <v>#REF!</v>
          </cell>
          <cell r="M25">
            <v>0</v>
          </cell>
          <cell r="N25">
            <v>0</v>
          </cell>
        </row>
        <row r="26">
          <cell r="D26" t="e">
            <v>#REF!</v>
          </cell>
          <cell r="E26" t="e">
            <v>#REF!</v>
          </cell>
          <cell r="G26">
            <v>0</v>
          </cell>
          <cell r="H26">
            <v>0</v>
          </cell>
          <cell r="I26" t="e">
            <v>#REF!</v>
          </cell>
          <cell r="J26" t="e">
            <v>#REF!</v>
          </cell>
          <cell r="K26" t="e">
            <v>#REF!</v>
          </cell>
          <cell r="L26" t="e">
            <v>#REF!</v>
          </cell>
          <cell r="M26">
            <v>0</v>
          </cell>
          <cell r="N26">
            <v>0</v>
          </cell>
        </row>
        <row r="27">
          <cell r="D27" t="e">
            <v>#NAME?</v>
          </cell>
          <cell r="E27" t="e">
            <v>#NAME?</v>
          </cell>
          <cell r="G27" t="e">
            <v>#NAME?</v>
          </cell>
          <cell r="H27" t="e">
            <v>#NAME?</v>
          </cell>
          <cell r="I27" t="e">
            <v>#NAME?</v>
          </cell>
          <cell r="J27" t="e">
            <v>#NAME?</v>
          </cell>
          <cell r="K27" t="e">
            <v>#NAME?</v>
          </cell>
          <cell r="L27" t="e">
            <v>#NAME?</v>
          </cell>
          <cell r="M27" t="e">
            <v>#NAME?</v>
          </cell>
          <cell r="N27" t="e">
            <v>#NAME?</v>
          </cell>
        </row>
        <row r="28">
          <cell r="D28" t="e">
            <v>#NAME?</v>
          </cell>
          <cell r="E28" t="e">
            <v>#NAME?</v>
          </cell>
          <cell r="G28" t="e">
            <v>#NAME?</v>
          </cell>
          <cell r="H28" t="e">
            <v>#NAME?</v>
          </cell>
          <cell r="I28" t="e">
            <v>#NAME?</v>
          </cell>
          <cell r="J28" t="e">
            <v>#NAME?</v>
          </cell>
          <cell r="K28" t="e">
            <v>#NAME?</v>
          </cell>
          <cell r="L28" t="e">
            <v>#NAME?</v>
          </cell>
          <cell r="M28" t="e">
            <v>#NAME?</v>
          </cell>
          <cell r="N28" t="e">
            <v>#NAME?</v>
          </cell>
        </row>
        <row r="29">
          <cell r="D29" t="e">
            <v>#NAME?</v>
          </cell>
          <cell r="E29" t="e">
            <v>#NAME?</v>
          </cell>
          <cell r="G29" t="e">
            <v>#NAME?</v>
          </cell>
          <cell r="H29" t="e">
            <v>#NAME?</v>
          </cell>
          <cell r="I29" t="e">
            <v>#NAME?</v>
          </cell>
          <cell r="J29" t="e">
            <v>#NAME?</v>
          </cell>
          <cell r="K29" t="e">
            <v>#NAME?</v>
          </cell>
          <cell r="L29" t="e">
            <v>#NAME?</v>
          </cell>
          <cell r="M29" t="e">
            <v>#NAME?</v>
          </cell>
          <cell r="N29" t="e">
            <v>#NAME?</v>
          </cell>
        </row>
      </sheetData>
      <sheetData sheetId="69" refreshError="1">
        <row r="6">
          <cell r="D6" t="e">
            <v>#NAME?</v>
          </cell>
          <cell r="E6" t="e">
            <v>#NAME?</v>
          </cell>
        </row>
        <row r="7">
          <cell r="D7">
            <v>0</v>
          </cell>
          <cell r="E7" t="e">
            <v>#NAME?</v>
          </cell>
        </row>
        <row r="8">
          <cell r="D8">
            <v>0</v>
          </cell>
          <cell r="E8" t="e">
            <v>#NAME?</v>
          </cell>
        </row>
        <row r="10">
          <cell r="D10">
            <v>9114.2749999999996</v>
          </cell>
          <cell r="E10">
            <v>9223.89</v>
          </cell>
        </row>
        <row r="11">
          <cell r="D11">
            <v>5092.9030000000002</v>
          </cell>
          <cell r="E11">
            <v>5309.5470000000005</v>
          </cell>
        </row>
        <row r="13">
          <cell r="D13">
            <v>1007.3340000000001</v>
          </cell>
          <cell r="E13">
            <v>1254.24</v>
          </cell>
        </row>
        <row r="14">
          <cell r="D14">
            <v>4085.5690000000004</v>
          </cell>
          <cell r="E14">
            <v>4055.3070000000002</v>
          </cell>
        </row>
        <row r="15">
          <cell r="D15">
            <v>1133.9949999999999</v>
          </cell>
          <cell r="E15">
            <v>1146.2550000000001</v>
          </cell>
        </row>
        <row r="17">
          <cell r="D17">
            <v>6.5693706459372798</v>
          </cell>
          <cell r="E17">
            <v>6.4942811703088399</v>
          </cell>
        </row>
        <row r="20">
          <cell r="D20">
            <v>8.0218673806304537</v>
          </cell>
          <cell r="E20">
            <v>7.5179077178211502</v>
          </cell>
        </row>
        <row r="21">
          <cell r="D21">
            <v>11.159038684207758</v>
          </cell>
          <cell r="E21">
            <v>9.5371654397558547</v>
          </cell>
        </row>
        <row r="22">
          <cell r="D22">
            <v>12.51126851000225</v>
          </cell>
          <cell r="E22">
            <v>12.498681911267562</v>
          </cell>
        </row>
        <row r="24">
          <cell r="D24">
            <v>4131.9740719999991</v>
          </cell>
          <cell r="E24">
            <v>4195.97</v>
          </cell>
        </row>
        <row r="25">
          <cell r="D25">
            <v>2979.1215700000002</v>
          </cell>
          <cell r="E25">
            <v>3011.8149700000004</v>
          </cell>
        </row>
        <row r="27">
          <cell r="D27">
            <v>524.0095</v>
          </cell>
          <cell r="E27">
            <v>529.79589999999996</v>
          </cell>
        </row>
        <row r="28">
          <cell r="D28">
            <v>2455.1120700000001</v>
          </cell>
          <cell r="E28">
            <v>2482.0190700000003</v>
          </cell>
        </row>
        <row r="29">
          <cell r="D29">
            <v>990.77421799999991</v>
          </cell>
          <cell r="E29">
            <v>1001.5999999999999</v>
          </cell>
        </row>
        <row r="31">
          <cell r="D31" t="e">
            <v>#NAME?</v>
          </cell>
          <cell r="E31" t="e">
            <v>#NAME?</v>
          </cell>
        </row>
        <row r="34">
          <cell r="D34" t="e">
            <v>#NAME?</v>
          </cell>
          <cell r="E34" t="e">
            <v>#NAME?</v>
          </cell>
        </row>
        <row r="35">
          <cell r="D35" t="e">
            <v>#NAME?</v>
          </cell>
          <cell r="E35" t="e">
            <v>#NAME?</v>
          </cell>
        </row>
        <row r="36">
          <cell r="D36" t="e">
            <v>#NAME?</v>
          </cell>
          <cell r="E36" t="e">
            <v>#NAME?</v>
          </cell>
        </row>
        <row r="38">
          <cell r="D38" t="e">
            <v>#NAME?</v>
          </cell>
          <cell r="E38" t="e">
            <v>#NAME?</v>
          </cell>
        </row>
        <row r="41">
          <cell r="D41" t="e">
            <v>#NAME?</v>
          </cell>
          <cell r="E41" t="e">
            <v>#NAME?</v>
          </cell>
        </row>
        <row r="42">
          <cell r="D42" t="e">
            <v>#NAME?</v>
          </cell>
          <cell r="E42" t="e">
            <v>#NAME?</v>
          </cell>
        </row>
        <row r="43">
          <cell r="D43" t="e">
            <v>#NAME?</v>
          </cell>
          <cell r="E43" t="e">
            <v>#NAME?</v>
          </cell>
        </row>
      </sheetData>
      <sheetData sheetId="70" refreshError="1">
        <row r="4">
          <cell r="F4" t="str">
            <v>СЦТ1</v>
          </cell>
          <cell r="H4" t="str">
            <v>СЦТ2</v>
          </cell>
          <cell r="J4" t="str">
            <v>СЦТ3</v>
          </cell>
        </row>
        <row r="8">
          <cell r="D8" t="e">
            <v>#NAME?</v>
          </cell>
          <cell r="E8" t="e">
            <v>#NAME?</v>
          </cell>
          <cell r="F8" t="e">
            <v>#NAME?</v>
          </cell>
          <cell r="G8" t="e">
            <v>#NAME?</v>
          </cell>
          <cell r="H8" t="e">
            <v>#NAME?</v>
          </cell>
          <cell r="I8" t="e">
            <v>#NAME?</v>
          </cell>
          <cell r="J8" t="e">
            <v>#NAME?</v>
          </cell>
          <cell r="K8" t="e">
            <v>#NAME?</v>
          </cell>
          <cell r="L8" t="e">
            <v>#NAME?</v>
          </cell>
          <cell r="M8" t="e">
            <v>#NAME?</v>
          </cell>
        </row>
        <row r="9">
          <cell r="D9" t="e">
            <v>#NAME?</v>
          </cell>
          <cell r="E9" t="e">
            <v>#NAME?</v>
          </cell>
          <cell r="F9" t="e">
            <v>#NAME?</v>
          </cell>
          <cell r="G9" t="e">
            <v>#NAME?</v>
          </cell>
          <cell r="H9" t="e">
            <v>#NAME?</v>
          </cell>
          <cell r="I9" t="e">
            <v>#NAME?</v>
          </cell>
          <cell r="J9" t="e">
            <v>#NAME?</v>
          </cell>
          <cell r="K9" t="e">
            <v>#NAME?</v>
          </cell>
          <cell r="L9" t="e">
            <v>#NAME?</v>
          </cell>
          <cell r="M9" t="e">
            <v>#NAME?</v>
          </cell>
        </row>
        <row r="10">
          <cell r="D10" t="e">
            <v>#NAME?</v>
          </cell>
          <cell r="E10" t="e">
            <v>#NAME?</v>
          </cell>
          <cell r="F10" t="e">
            <v>#NAME?</v>
          </cell>
          <cell r="G10" t="e">
            <v>#NAME?</v>
          </cell>
          <cell r="H10" t="e">
            <v>#NAME?</v>
          </cell>
          <cell r="I10" t="e">
            <v>#NAME?</v>
          </cell>
          <cell r="J10" t="e">
            <v>#NAME?</v>
          </cell>
          <cell r="K10" t="e">
            <v>#NAME?</v>
          </cell>
          <cell r="L10" t="e">
            <v>#NAME?</v>
          </cell>
          <cell r="M10" t="e">
            <v>#NAME?</v>
          </cell>
        </row>
        <row r="11">
          <cell r="D11" t="e">
            <v>#NAME?</v>
          </cell>
          <cell r="E11" t="e">
            <v>#NAME?</v>
          </cell>
          <cell r="F11" t="e">
            <v>#NAME?</v>
          </cell>
          <cell r="G11" t="e">
            <v>#NAME?</v>
          </cell>
          <cell r="H11" t="e">
            <v>#NAME?</v>
          </cell>
          <cell r="I11" t="e">
            <v>#NAME?</v>
          </cell>
          <cell r="J11" t="e">
            <v>#NAME?</v>
          </cell>
          <cell r="K11" t="e">
            <v>#NAME?</v>
          </cell>
          <cell r="L11" t="e">
            <v>#NAME?</v>
          </cell>
          <cell r="M11" t="e">
            <v>#NAME?</v>
          </cell>
        </row>
        <row r="12">
          <cell r="D12" t="e">
            <v>#NAME?</v>
          </cell>
          <cell r="E12" t="e">
            <v>#NAME?</v>
          </cell>
          <cell r="F12" t="e">
            <v>#NAME?</v>
          </cell>
          <cell r="G12" t="e">
            <v>#NAME?</v>
          </cell>
          <cell r="H12" t="e">
            <v>#NAME?</v>
          </cell>
          <cell r="I12" t="e">
            <v>#NAME?</v>
          </cell>
          <cell r="J12" t="e">
            <v>#NAME?</v>
          </cell>
          <cell r="K12" t="e">
            <v>#NAME?</v>
          </cell>
          <cell r="L12" t="e">
            <v>#NAME?</v>
          </cell>
          <cell r="M12" t="e">
            <v>#NAME?</v>
          </cell>
        </row>
        <row r="13">
          <cell r="D13" t="e">
            <v>#REF!</v>
          </cell>
          <cell r="E13" t="e">
            <v>#REF!</v>
          </cell>
          <cell r="F13">
            <v>0</v>
          </cell>
          <cell r="G13">
            <v>0</v>
          </cell>
          <cell r="H13" t="e">
            <v>#REF!</v>
          </cell>
          <cell r="I13" t="e">
            <v>#REF!</v>
          </cell>
          <cell r="J13" t="e">
            <v>#REF!</v>
          </cell>
          <cell r="K13" t="e">
            <v>#REF!</v>
          </cell>
          <cell r="L13">
            <v>0</v>
          </cell>
          <cell r="M13">
            <v>0</v>
          </cell>
        </row>
        <row r="14">
          <cell r="D14">
            <v>0</v>
          </cell>
          <cell r="E14">
            <v>28.334092145146233</v>
          </cell>
          <cell r="F14" t="e">
            <v>#REF!</v>
          </cell>
          <cell r="G14" t="e">
            <v>#REF!</v>
          </cell>
          <cell r="H14" t="e">
            <v>#REF!</v>
          </cell>
          <cell r="I14" t="e">
            <v>#REF!</v>
          </cell>
          <cell r="J14" t="e">
            <v>#REF!</v>
          </cell>
          <cell r="K14" t="e">
            <v>#REF!</v>
          </cell>
          <cell r="L14" t="e">
            <v>#NAME?</v>
          </cell>
          <cell r="M14" t="e">
            <v>#NAME?</v>
          </cell>
        </row>
        <row r="15">
          <cell r="D15">
            <v>0</v>
          </cell>
          <cell r="E15">
            <v>0</v>
          </cell>
          <cell r="F15" t="e">
            <v>#REF!</v>
          </cell>
          <cell r="G15" t="e">
            <v>#REF!</v>
          </cell>
          <cell r="H15" t="e">
            <v>#REF!</v>
          </cell>
          <cell r="I15" t="e">
            <v>#REF!</v>
          </cell>
          <cell r="J15" t="e">
            <v>#REF!</v>
          </cell>
          <cell r="K15" t="e">
            <v>#REF!</v>
          </cell>
          <cell r="L15" t="e">
            <v>#NAME?</v>
          </cell>
          <cell r="M15" t="e">
            <v>#NAME?</v>
          </cell>
        </row>
        <row r="16">
          <cell r="D16">
            <v>0</v>
          </cell>
          <cell r="E16">
            <v>0</v>
          </cell>
          <cell r="F16" t="e">
            <v>#REF!</v>
          </cell>
          <cell r="G16" t="e">
            <v>#REF!</v>
          </cell>
          <cell r="H16" t="e">
            <v>#REF!</v>
          </cell>
          <cell r="I16" t="e">
            <v>#REF!</v>
          </cell>
          <cell r="J16" t="e">
            <v>#REF!</v>
          </cell>
          <cell r="K16" t="e">
            <v>#REF!</v>
          </cell>
          <cell r="L16" t="e">
            <v>#NAME?</v>
          </cell>
          <cell r="M16">
            <v>0</v>
          </cell>
        </row>
        <row r="17">
          <cell r="D17" t="e">
            <v>#NAME?</v>
          </cell>
          <cell r="E17" t="e">
            <v>#NAME?</v>
          </cell>
          <cell r="F17" t="e">
            <v>#NAME?</v>
          </cell>
          <cell r="G17" t="e">
            <v>#NAME?</v>
          </cell>
          <cell r="H17" t="e">
            <v>#NAME?</v>
          </cell>
          <cell r="I17" t="e">
            <v>#NAME?</v>
          </cell>
          <cell r="J17" t="e">
            <v>#NAME?</v>
          </cell>
          <cell r="K17" t="e">
            <v>#NAME?</v>
          </cell>
          <cell r="L17" t="e">
            <v>#NAME?</v>
          </cell>
          <cell r="M17" t="e">
            <v>#NAME?</v>
          </cell>
        </row>
        <row r="18">
          <cell r="D18" t="e">
            <v>#NAME?</v>
          </cell>
          <cell r="E18" t="e">
            <v>#NAME?</v>
          </cell>
          <cell r="F18" t="e">
            <v>#NAME?</v>
          </cell>
          <cell r="G18" t="e">
            <v>#NAME?</v>
          </cell>
          <cell r="H18" t="e">
            <v>#NAME?</v>
          </cell>
          <cell r="I18" t="e">
            <v>#NAME?</v>
          </cell>
          <cell r="J18" t="e">
            <v>#NAME?</v>
          </cell>
          <cell r="K18" t="e">
            <v>#NAME?</v>
          </cell>
          <cell r="L18" t="e">
            <v>#NAME?</v>
          </cell>
          <cell r="M18" t="e">
            <v>#NAME?</v>
          </cell>
        </row>
        <row r="19">
          <cell r="D19" t="e">
            <v>#NAME?</v>
          </cell>
          <cell r="E19" t="e">
            <v>#NAME?</v>
          </cell>
          <cell r="F19" t="e">
            <v>#NAME?</v>
          </cell>
          <cell r="G19" t="e">
            <v>#NAME?</v>
          </cell>
          <cell r="H19" t="e">
            <v>#NAME?</v>
          </cell>
          <cell r="I19" t="e">
            <v>#NAME?</v>
          </cell>
          <cell r="J19" t="e">
            <v>#NAME?</v>
          </cell>
          <cell r="K19" t="e">
            <v>#NAME?</v>
          </cell>
          <cell r="L19" t="e">
            <v>#NAME?</v>
          </cell>
          <cell r="M19" t="e">
            <v>#NAME?</v>
          </cell>
        </row>
        <row r="20">
          <cell r="D20" t="e">
            <v>#NAME?</v>
          </cell>
          <cell r="E20" t="e">
            <v>#NAME?</v>
          </cell>
          <cell r="F20" t="e">
            <v>#NAME?</v>
          </cell>
          <cell r="G20" t="e">
            <v>#NAME?</v>
          </cell>
          <cell r="H20" t="e">
            <v>#NAME?</v>
          </cell>
          <cell r="I20" t="e">
            <v>#NAME?</v>
          </cell>
          <cell r="J20" t="e">
            <v>#NAME?</v>
          </cell>
          <cell r="K20" t="e">
            <v>#NAME?</v>
          </cell>
          <cell r="L20" t="e">
            <v>#NAME?</v>
          </cell>
          <cell r="M20" t="e">
            <v>#NAME?</v>
          </cell>
        </row>
        <row r="21">
          <cell r="D21" t="e">
            <v>#NAME?</v>
          </cell>
          <cell r="E21" t="e">
            <v>#NAME?</v>
          </cell>
          <cell r="F21" t="e">
            <v>#NAME?</v>
          </cell>
          <cell r="G21" t="e">
            <v>#NAME?</v>
          </cell>
          <cell r="H21" t="e">
            <v>#NAME?</v>
          </cell>
          <cell r="I21" t="e">
            <v>#NAME?</v>
          </cell>
          <cell r="J21" t="e">
            <v>#NAME?</v>
          </cell>
          <cell r="K21" t="e">
            <v>#NAME?</v>
          </cell>
          <cell r="L21" t="e">
            <v>#NAME?</v>
          </cell>
          <cell r="M21" t="e">
            <v>#NAME?</v>
          </cell>
        </row>
        <row r="22">
          <cell r="D22" t="e">
            <v>#NAME?</v>
          </cell>
          <cell r="E22" t="e">
            <v>#NAME?</v>
          </cell>
          <cell r="F22" t="e">
            <v>#NAME?</v>
          </cell>
          <cell r="G22" t="e">
            <v>#NAME?</v>
          </cell>
          <cell r="H22" t="e">
            <v>#NAME?</v>
          </cell>
          <cell r="I22" t="e">
            <v>#NAME?</v>
          </cell>
          <cell r="J22" t="e">
            <v>#NAME?</v>
          </cell>
          <cell r="K22" t="e">
            <v>#NAME?</v>
          </cell>
          <cell r="L22" t="e">
            <v>#NAME?</v>
          </cell>
          <cell r="M22" t="e">
            <v>#NAME?</v>
          </cell>
        </row>
      </sheetData>
      <sheetData sheetId="71" refreshError="1">
        <row r="6">
          <cell r="D6">
            <v>8531.8198599999996</v>
          </cell>
          <cell r="E6">
            <v>8625.2849700000006</v>
          </cell>
        </row>
        <row r="8">
          <cell r="D8">
            <v>3408.9739432616002</v>
          </cell>
          <cell r="E8">
            <v>3446.3188626132005</v>
          </cell>
        </row>
        <row r="9">
          <cell r="D9">
            <v>1515.2512071359999</v>
          </cell>
          <cell r="E9">
            <v>1531.8506106720001</v>
          </cell>
        </row>
        <row r="10">
          <cell r="D10">
            <v>3607.5947096023992</v>
          </cell>
          <cell r="E10">
            <v>3647.1154967148</v>
          </cell>
        </row>
        <row r="11">
          <cell r="D11" t="e">
            <v>#NAME?</v>
          </cell>
          <cell r="E11" t="e">
            <v>#NAME?</v>
          </cell>
        </row>
        <row r="12">
          <cell r="D12" t="e">
            <v>#NAME?</v>
          </cell>
          <cell r="E12" t="e">
            <v>#NAME?</v>
          </cell>
        </row>
        <row r="13">
          <cell r="D13" t="e">
            <v>#NAME?</v>
          </cell>
          <cell r="E13" t="e">
            <v>#NAME?</v>
          </cell>
        </row>
        <row r="14">
          <cell r="D14" t="e">
            <v>#NAME?</v>
          </cell>
          <cell r="E14" t="e">
            <v>#NAME?</v>
          </cell>
        </row>
        <row r="15">
          <cell r="D15" t="e">
            <v>#NAME?</v>
          </cell>
          <cell r="E15" t="e">
            <v>#NAME?</v>
          </cell>
        </row>
        <row r="16">
          <cell r="D16" t="e">
            <v>#NAME?</v>
          </cell>
          <cell r="E16" t="e">
            <v>#NAME?</v>
          </cell>
        </row>
      </sheetData>
      <sheetData sheetId="72" refreshError="1">
        <row r="4">
          <cell r="K4" t="str">
            <v>БП №1</v>
          </cell>
          <cell r="Q4" t="str">
            <v>БП №2</v>
          </cell>
          <cell r="W4" t="str">
            <v>БП №3</v>
          </cell>
          <cell r="AC4" t="str">
            <v>БП №4</v>
          </cell>
          <cell r="AI4" t="str">
            <v>БП №5</v>
          </cell>
          <cell r="AO4" t="str">
            <v>БП №6</v>
          </cell>
          <cell r="AU4" t="str">
            <v>БП №7</v>
          </cell>
          <cell r="BA4" t="str">
            <v>БП №8</v>
          </cell>
          <cell r="BG4" t="str">
            <v>БП №9</v>
          </cell>
          <cell r="BM4" t="str">
            <v>БП №10</v>
          </cell>
        </row>
        <row r="5">
          <cell r="K5" t="str">
            <v>БП №1</v>
          </cell>
          <cell r="L5" t="str">
            <v>БП №1</v>
          </cell>
          <cell r="M5" t="str">
            <v>БП №1</v>
          </cell>
          <cell r="N5" t="str">
            <v>БП №1</v>
          </cell>
          <cell r="O5" t="str">
            <v>БП №1</v>
          </cell>
          <cell r="P5" t="str">
            <v>БП №1</v>
          </cell>
          <cell r="Q5" t="str">
            <v>БП №2</v>
          </cell>
          <cell r="R5" t="str">
            <v>БП №2</v>
          </cell>
          <cell r="S5" t="str">
            <v>БП №2</v>
          </cell>
          <cell r="T5" t="str">
            <v>БП №2</v>
          </cell>
          <cell r="U5" t="str">
            <v>БП №2</v>
          </cell>
          <cell r="V5" t="str">
            <v>БП №2</v>
          </cell>
          <cell r="W5" t="str">
            <v>БП №3</v>
          </cell>
          <cell r="X5" t="str">
            <v>БП №3</v>
          </cell>
          <cell r="Y5" t="str">
            <v>БП №3</v>
          </cell>
          <cell r="Z5" t="str">
            <v>БП №3</v>
          </cell>
          <cell r="AA5" t="str">
            <v>БП №3</v>
          </cell>
          <cell r="AB5" t="str">
            <v>БП №3</v>
          </cell>
          <cell r="AC5" t="str">
            <v>БП №4</v>
          </cell>
          <cell r="AD5" t="str">
            <v>БП №4</v>
          </cell>
          <cell r="AE5" t="str">
            <v>БП №4</v>
          </cell>
          <cell r="AF5" t="str">
            <v>БП №4</v>
          </cell>
          <cell r="AG5" t="str">
            <v>БП №4</v>
          </cell>
          <cell r="AH5" t="str">
            <v>БП №4</v>
          </cell>
          <cell r="AI5" t="str">
            <v>БП №5</v>
          </cell>
          <cell r="AJ5" t="str">
            <v>БП №5</v>
          </cell>
          <cell r="AK5" t="str">
            <v>БП №5</v>
          </cell>
          <cell r="AL5" t="str">
            <v>БП №5</v>
          </cell>
          <cell r="AM5" t="str">
            <v>БП №5</v>
          </cell>
          <cell r="AN5" t="str">
            <v>БП №5</v>
          </cell>
          <cell r="AO5" t="str">
            <v>БП №6</v>
          </cell>
          <cell r="AP5" t="str">
            <v>БП №6</v>
          </cell>
          <cell r="AQ5" t="str">
            <v>БП №6</v>
          </cell>
          <cell r="AR5" t="str">
            <v>БП №6</v>
          </cell>
          <cell r="AS5" t="str">
            <v>БП №6</v>
          </cell>
          <cell r="AT5" t="str">
            <v>БП №6</v>
          </cell>
          <cell r="AU5" t="str">
            <v>БП №7</v>
          </cell>
          <cell r="AV5" t="str">
            <v>БП №7</v>
          </cell>
          <cell r="AW5" t="str">
            <v>БП №7</v>
          </cell>
          <cell r="AX5" t="str">
            <v>БП №7</v>
          </cell>
          <cell r="AY5" t="str">
            <v>БП №7</v>
          </cell>
          <cell r="AZ5" t="str">
            <v>БП №7</v>
          </cell>
          <cell r="BA5" t="str">
            <v>БП №8</v>
          </cell>
          <cell r="BB5" t="str">
            <v>БП №8</v>
          </cell>
          <cell r="BC5" t="str">
            <v>БП №8</v>
          </cell>
          <cell r="BD5" t="str">
            <v>БП №8</v>
          </cell>
          <cell r="BE5" t="str">
            <v>БП №8</v>
          </cell>
          <cell r="BF5" t="str">
            <v>БП №8</v>
          </cell>
          <cell r="BG5" t="str">
            <v>БП №9</v>
          </cell>
          <cell r="BH5" t="str">
            <v>БП №9</v>
          </cell>
          <cell r="BI5" t="str">
            <v>БП №9</v>
          </cell>
          <cell r="BJ5" t="str">
            <v>БП №9</v>
          </cell>
          <cell r="BK5" t="str">
            <v>БП №9</v>
          </cell>
          <cell r="BL5" t="str">
            <v>БП №9</v>
          </cell>
          <cell r="BM5" t="str">
            <v>БП №10</v>
          </cell>
          <cell r="BN5" t="str">
            <v>БП №10</v>
          </cell>
          <cell r="BO5" t="str">
            <v>БП №10</v>
          </cell>
          <cell r="BP5" t="str">
            <v>БП №10</v>
          </cell>
          <cell r="BQ5" t="str">
            <v>БП №10</v>
          </cell>
          <cell r="BR5" t="str">
            <v>БП №10</v>
          </cell>
          <cell r="BS5">
            <v>0</v>
          </cell>
          <cell r="BT5">
            <v>0</v>
          </cell>
          <cell r="BU5">
            <v>0</v>
          </cell>
          <cell r="BV5">
            <v>0</v>
          </cell>
          <cell r="BW5">
            <v>0</v>
          </cell>
          <cell r="BX5">
            <v>0</v>
          </cell>
        </row>
        <row r="6">
          <cell r="D6" t="str">
            <v>Всего</v>
          </cell>
          <cell r="E6" t="str">
            <v>с шин</v>
          </cell>
          <cell r="F6" t="str">
            <v>ВН</v>
          </cell>
          <cell r="G6" t="str">
            <v>СН1</v>
          </cell>
          <cell r="H6" t="str">
            <v>СН2</v>
          </cell>
          <cell r="I6" t="str">
            <v>НН</v>
          </cell>
          <cell r="K6" t="str">
            <v>Всего</v>
          </cell>
          <cell r="L6" t="str">
            <v>с шин</v>
          </cell>
          <cell r="M6" t="str">
            <v>ВН</v>
          </cell>
          <cell r="N6" t="str">
            <v>СН1</v>
          </cell>
          <cell r="O6" t="str">
            <v>СН2</v>
          </cell>
          <cell r="P6" t="str">
            <v>НН</v>
          </cell>
          <cell r="Q6" t="str">
            <v>Всего</v>
          </cell>
          <cell r="R6" t="str">
            <v>с шин</v>
          </cell>
          <cell r="S6" t="str">
            <v>ВН</v>
          </cell>
          <cell r="T6" t="str">
            <v>СН1</v>
          </cell>
          <cell r="U6" t="str">
            <v>СН2</v>
          </cell>
          <cell r="V6" t="str">
            <v>НН</v>
          </cell>
          <cell r="W6" t="str">
            <v>Всего</v>
          </cell>
          <cell r="X6" t="str">
            <v>с шин</v>
          </cell>
          <cell r="Y6" t="str">
            <v>ВН</v>
          </cell>
          <cell r="Z6" t="str">
            <v>СН1</v>
          </cell>
          <cell r="AA6" t="str">
            <v>СН2</v>
          </cell>
          <cell r="AB6" t="str">
            <v>НН</v>
          </cell>
          <cell r="AC6" t="str">
            <v>Всего</v>
          </cell>
          <cell r="AD6" t="str">
            <v>с шин</v>
          </cell>
          <cell r="AE6" t="str">
            <v>ВН</v>
          </cell>
          <cell r="AF6" t="str">
            <v>СН1</v>
          </cell>
          <cell r="AG6" t="str">
            <v>СН2</v>
          </cell>
          <cell r="AH6" t="str">
            <v>НН</v>
          </cell>
          <cell r="AI6" t="str">
            <v>Всего</v>
          </cell>
          <cell r="AJ6" t="str">
            <v>с шин</v>
          </cell>
          <cell r="AK6" t="str">
            <v>ВН</v>
          </cell>
          <cell r="AL6" t="str">
            <v>СН1</v>
          </cell>
          <cell r="AM6" t="str">
            <v>СН2</v>
          </cell>
          <cell r="AN6" t="str">
            <v>НН</v>
          </cell>
          <cell r="AO6" t="str">
            <v>Всего</v>
          </cell>
          <cell r="AP6" t="str">
            <v>с шин</v>
          </cell>
          <cell r="AQ6" t="str">
            <v>ВН</v>
          </cell>
          <cell r="AR6" t="str">
            <v>СН1</v>
          </cell>
          <cell r="AS6" t="str">
            <v>СН2</v>
          </cell>
          <cell r="AT6" t="str">
            <v>НН</v>
          </cell>
          <cell r="AU6" t="str">
            <v>Всего</v>
          </cell>
          <cell r="AV6" t="str">
            <v>с шин</v>
          </cell>
          <cell r="AW6" t="str">
            <v>ВН</v>
          </cell>
          <cell r="AX6" t="str">
            <v>СН1</v>
          </cell>
          <cell r="AY6" t="str">
            <v>СН2</v>
          </cell>
          <cell r="AZ6" t="str">
            <v>НН</v>
          </cell>
          <cell r="BA6" t="str">
            <v>Всего</v>
          </cell>
          <cell r="BB6" t="str">
            <v>с шин</v>
          </cell>
          <cell r="BC6" t="str">
            <v>ВН</v>
          </cell>
          <cell r="BD6" t="str">
            <v>СН1</v>
          </cell>
          <cell r="BE6" t="str">
            <v>СН2</v>
          </cell>
          <cell r="BF6" t="str">
            <v>НН</v>
          </cell>
          <cell r="BG6" t="str">
            <v>Всего</v>
          </cell>
          <cell r="BH6" t="str">
            <v>с шин</v>
          </cell>
          <cell r="BI6" t="str">
            <v>ВН</v>
          </cell>
          <cell r="BJ6" t="str">
            <v>СН1</v>
          </cell>
          <cell r="BK6" t="str">
            <v>СН2</v>
          </cell>
          <cell r="BL6" t="str">
            <v>НН</v>
          </cell>
          <cell r="BM6" t="str">
            <v>Всего</v>
          </cell>
          <cell r="BN6" t="str">
            <v>с шин</v>
          </cell>
          <cell r="BO6" t="str">
            <v>ВН</v>
          </cell>
          <cell r="BP6" t="str">
            <v>СН1</v>
          </cell>
          <cell r="BQ6" t="str">
            <v>СН2</v>
          </cell>
          <cell r="BR6" t="str">
            <v>НН</v>
          </cell>
          <cell r="BS6" t="str">
            <v>Всего</v>
          </cell>
          <cell r="BT6" t="str">
            <v>с шин</v>
          </cell>
          <cell r="BU6" t="str">
            <v>ВН</v>
          </cell>
          <cell r="BV6" t="str">
            <v>СН1</v>
          </cell>
          <cell r="BW6" t="str">
            <v>СН2</v>
          </cell>
          <cell r="BX6" t="str">
            <v>НН</v>
          </cell>
          <cell r="BZ6" t="str">
            <v>Всего</v>
          </cell>
          <cell r="CA6" t="str">
            <v>с шин</v>
          </cell>
          <cell r="CB6" t="str">
            <v>ВН</v>
          </cell>
          <cell r="CC6" t="str">
            <v>СН1</v>
          </cell>
          <cell r="CD6" t="str">
            <v>СН2</v>
          </cell>
          <cell r="CE6" t="str">
            <v>НН</v>
          </cell>
          <cell r="CF6" t="str">
            <v>Всего</v>
          </cell>
          <cell r="CG6" t="str">
            <v>с шин</v>
          </cell>
          <cell r="CH6" t="str">
            <v>ВН</v>
          </cell>
          <cell r="CI6" t="str">
            <v>СН1</v>
          </cell>
          <cell r="CJ6" t="str">
            <v>СН2</v>
          </cell>
          <cell r="CK6" t="str">
            <v>НН</v>
          </cell>
          <cell r="CL6" t="str">
            <v>Всего</v>
          </cell>
          <cell r="CM6" t="str">
            <v>с шин</v>
          </cell>
          <cell r="CN6" t="str">
            <v>ВН</v>
          </cell>
          <cell r="CO6" t="str">
            <v>СН1</v>
          </cell>
          <cell r="CP6" t="str">
            <v>СН2</v>
          </cell>
          <cell r="CQ6" t="str">
            <v>НН</v>
          </cell>
          <cell r="CR6" t="str">
            <v>Всего</v>
          </cell>
          <cell r="CS6" t="str">
            <v>с шин</v>
          </cell>
          <cell r="CT6" t="str">
            <v>ВН</v>
          </cell>
          <cell r="CU6" t="str">
            <v>СН1</v>
          </cell>
          <cell r="CV6" t="str">
            <v>СН2</v>
          </cell>
          <cell r="CW6" t="str">
            <v>НН</v>
          </cell>
          <cell r="CX6" t="str">
            <v>Всего</v>
          </cell>
          <cell r="CY6" t="str">
            <v>с шин</v>
          </cell>
          <cell r="CZ6" t="str">
            <v>ВН</v>
          </cell>
          <cell r="DA6" t="str">
            <v>СН1</v>
          </cell>
          <cell r="DB6" t="str">
            <v>СН2</v>
          </cell>
          <cell r="DC6" t="str">
            <v>НН</v>
          </cell>
        </row>
        <row r="8">
          <cell r="D8">
            <v>2821.6249699999998</v>
          </cell>
          <cell r="E8">
            <v>534</v>
          </cell>
          <cell r="F8">
            <v>2223.71</v>
          </cell>
          <cell r="G8">
            <v>50.095899999999993</v>
          </cell>
          <cell r="H8">
            <v>12.41907</v>
          </cell>
          <cell r="I8">
            <v>1.4</v>
          </cell>
          <cell r="K8" t="e">
            <v>#NAME?</v>
          </cell>
          <cell r="L8" t="e">
            <v>#NAME?</v>
          </cell>
          <cell r="M8" t="e">
            <v>#NAME?</v>
          </cell>
          <cell r="N8" t="e">
            <v>#NAME?</v>
          </cell>
          <cell r="O8" t="e">
            <v>#NAME?</v>
          </cell>
          <cell r="P8" t="e">
            <v>#NAME?</v>
          </cell>
          <cell r="Q8" t="e">
            <v>#NAME?</v>
          </cell>
          <cell r="R8" t="e">
            <v>#NAME?</v>
          </cell>
          <cell r="S8" t="e">
            <v>#NAME?</v>
          </cell>
          <cell r="T8" t="e">
            <v>#NAME?</v>
          </cell>
          <cell r="U8" t="e">
            <v>#NAME?</v>
          </cell>
          <cell r="V8" t="e">
            <v>#NAME?</v>
          </cell>
          <cell r="W8" t="e">
            <v>#NAME?</v>
          </cell>
          <cell r="X8" t="e">
            <v>#NAME?</v>
          </cell>
          <cell r="Y8" t="e">
            <v>#NAME?</v>
          </cell>
          <cell r="Z8" t="e">
            <v>#NAME?</v>
          </cell>
          <cell r="AA8" t="e">
            <v>#NAME?</v>
          </cell>
          <cell r="AB8" t="e">
            <v>#NAME?</v>
          </cell>
          <cell r="AC8" t="e">
            <v>#NAME?</v>
          </cell>
          <cell r="AD8" t="e">
            <v>#NAME?</v>
          </cell>
          <cell r="AE8" t="e">
            <v>#NAME?</v>
          </cell>
          <cell r="AF8" t="e">
            <v>#NAME?</v>
          </cell>
          <cell r="AG8" t="e">
            <v>#NAME?</v>
          </cell>
          <cell r="AH8" t="e">
            <v>#NAME?</v>
          </cell>
          <cell r="AI8" t="e">
            <v>#NAME?</v>
          </cell>
          <cell r="AJ8" t="e">
            <v>#NAME?</v>
          </cell>
          <cell r="AK8" t="e">
            <v>#NAME?</v>
          </cell>
          <cell r="AL8" t="e">
            <v>#NAME?</v>
          </cell>
          <cell r="AM8" t="e">
            <v>#NAME?</v>
          </cell>
          <cell r="AN8" t="e">
            <v>#NAME?</v>
          </cell>
          <cell r="AO8" t="e">
            <v>#NAME?</v>
          </cell>
          <cell r="AP8" t="e">
            <v>#NAME?</v>
          </cell>
          <cell r="AQ8" t="e">
            <v>#NAME?</v>
          </cell>
          <cell r="AR8" t="e">
            <v>#NAME?</v>
          </cell>
          <cell r="AS8" t="e">
            <v>#NAME?</v>
          </cell>
          <cell r="AT8" t="e">
            <v>#NAME?</v>
          </cell>
          <cell r="AU8" t="e">
            <v>#NAME?</v>
          </cell>
          <cell r="AV8" t="e">
            <v>#NAME?</v>
          </cell>
          <cell r="AW8" t="e">
            <v>#NAME?</v>
          </cell>
          <cell r="AX8" t="e">
            <v>#NAME?</v>
          </cell>
          <cell r="AY8" t="e">
            <v>#NAME?</v>
          </cell>
          <cell r="AZ8" t="e">
            <v>#NAME?</v>
          </cell>
          <cell r="BA8" t="e">
            <v>#NAME?</v>
          </cell>
          <cell r="BB8" t="e">
            <v>#NAME?</v>
          </cell>
          <cell r="BC8" t="e">
            <v>#NAME?</v>
          </cell>
          <cell r="BD8" t="e">
            <v>#NAME?</v>
          </cell>
          <cell r="BE8" t="e">
            <v>#NAME?</v>
          </cell>
          <cell r="BF8" t="e">
            <v>#NAME?</v>
          </cell>
          <cell r="BG8" t="e">
            <v>#NAME?</v>
          </cell>
          <cell r="BH8" t="e">
            <v>#NAME?</v>
          </cell>
          <cell r="BI8" t="e">
            <v>#NAME?</v>
          </cell>
          <cell r="BJ8" t="e">
            <v>#NAME?</v>
          </cell>
          <cell r="BK8" t="e">
            <v>#NAME?</v>
          </cell>
          <cell r="BL8" t="e">
            <v>#NAME?</v>
          </cell>
          <cell r="BM8" t="e">
            <v>#NAME?</v>
          </cell>
          <cell r="BN8" t="e">
            <v>#NAME?</v>
          </cell>
          <cell r="BO8" t="e">
            <v>#NAME?</v>
          </cell>
          <cell r="BP8" t="e">
            <v>#NAME?</v>
          </cell>
          <cell r="BQ8" t="e">
            <v>#NAME?</v>
          </cell>
          <cell r="BR8" t="e">
            <v>#NAME?</v>
          </cell>
          <cell r="BS8">
            <v>0</v>
          </cell>
          <cell r="BZ8">
            <v>564.79999999999995</v>
          </cell>
          <cell r="CA8">
            <v>7.9</v>
          </cell>
          <cell r="CB8">
            <v>8.6</v>
          </cell>
          <cell r="CC8">
            <v>134.19999999999999</v>
          </cell>
          <cell r="CD8">
            <v>44.3</v>
          </cell>
          <cell r="CE8">
            <v>369.8</v>
          </cell>
          <cell r="CF8">
            <v>5238.8599999999997</v>
          </cell>
          <cell r="CG8">
            <v>319.60000000000002</v>
          </cell>
          <cell r="CH8">
            <v>1518.06</v>
          </cell>
          <cell r="CI8">
            <v>345.5</v>
          </cell>
          <cell r="CJ8">
            <v>2425.3000000000002</v>
          </cell>
          <cell r="CK8">
            <v>630.4</v>
          </cell>
          <cell r="CL8">
            <v>247.1</v>
          </cell>
          <cell r="CM8">
            <v>14.7</v>
          </cell>
          <cell r="CN8">
            <v>103.5</v>
          </cell>
          <cell r="CO8">
            <v>12.7</v>
          </cell>
          <cell r="CP8">
            <v>41.8</v>
          </cell>
          <cell r="CQ8">
            <v>74.400000000000006</v>
          </cell>
          <cell r="CR8">
            <v>8625.2849700000006</v>
          </cell>
          <cell r="CS8">
            <v>861.5</v>
          </cell>
          <cell r="CT8">
            <v>3750.37</v>
          </cell>
          <cell r="CU8">
            <v>529.79589999999996</v>
          </cell>
          <cell r="CV8">
            <v>2482.0190700000003</v>
          </cell>
          <cell r="CW8">
            <v>1001.5999999999999</v>
          </cell>
          <cell r="CX8">
            <v>445.6</v>
          </cell>
          <cell r="CY8">
            <v>0</v>
          </cell>
          <cell r="CZ8">
            <v>445.6</v>
          </cell>
          <cell r="DA8">
            <v>0</v>
          </cell>
          <cell r="DB8">
            <v>0</v>
          </cell>
          <cell r="DC8">
            <v>0</v>
          </cell>
        </row>
        <row r="9">
          <cell r="D9">
            <v>357.85022515905604</v>
          </cell>
          <cell r="E9">
            <v>67.499999999999986</v>
          </cell>
          <cell r="F9">
            <v>281.68556871668426</v>
          </cell>
          <cell r="G9">
            <v>6.6336048160586412</v>
          </cell>
          <cell r="H9">
            <v>1.8344334587944497</v>
          </cell>
          <cell r="I9">
            <v>0.19661816751867872</v>
          </cell>
          <cell r="K9" t="e">
            <v>#NAME?</v>
          </cell>
          <cell r="L9" t="e">
            <v>#NAME?</v>
          </cell>
          <cell r="M9" t="e">
            <v>#NAME?</v>
          </cell>
          <cell r="N9" t="e">
            <v>#NAME?</v>
          </cell>
          <cell r="O9" t="e">
            <v>#NAME?</v>
          </cell>
          <cell r="P9" t="e">
            <v>#NAME?</v>
          </cell>
          <cell r="Q9" t="e">
            <v>#NAME?</v>
          </cell>
          <cell r="R9" t="e">
            <v>#NAME?</v>
          </cell>
          <cell r="S9" t="e">
            <v>#NAME?</v>
          </cell>
          <cell r="T9" t="e">
            <v>#NAME?</v>
          </cell>
          <cell r="U9" t="e">
            <v>#NAME?</v>
          </cell>
          <cell r="V9" t="e">
            <v>#NAME?</v>
          </cell>
          <cell r="W9" t="e">
            <v>#NAME?</v>
          </cell>
          <cell r="X9" t="e">
            <v>#NAME?</v>
          </cell>
          <cell r="Y9" t="e">
            <v>#NAME?</v>
          </cell>
          <cell r="Z9" t="e">
            <v>#NAME?</v>
          </cell>
          <cell r="AA9" t="e">
            <v>#NAME?</v>
          </cell>
          <cell r="AB9" t="e">
            <v>#NAME?</v>
          </cell>
          <cell r="AC9" t="e">
            <v>#NAME?</v>
          </cell>
          <cell r="AD9" t="e">
            <v>#NAME?</v>
          </cell>
          <cell r="AE9" t="e">
            <v>#NAME?</v>
          </cell>
          <cell r="AF9" t="e">
            <v>#NAME?</v>
          </cell>
          <cell r="AG9" t="e">
            <v>#NAME?</v>
          </cell>
          <cell r="AH9" t="e">
            <v>#NAME?</v>
          </cell>
          <cell r="AI9" t="e">
            <v>#NAME?</v>
          </cell>
          <cell r="AJ9" t="e">
            <v>#NAME?</v>
          </cell>
          <cell r="AK9" t="e">
            <v>#NAME?</v>
          </cell>
          <cell r="AL9" t="e">
            <v>#NAME?</v>
          </cell>
          <cell r="AM9" t="e">
            <v>#NAME?</v>
          </cell>
          <cell r="AN9" t="e">
            <v>#NAME?</v>
          </cell>
          <cell r="AO9" t="e">
            <v>#NAME?</v>
          </cell>
          <cell r="AP9" t="e">
            <v>#NAME?</v>
          </cell>
          <cell r="AQ9" t="e">
            <v>#NAME?</v>
          </cell>
          <cell r="AR9" t="e">
            <v>#NAME?</v>
          </cell>
          <cell r="AS9" t="e">
            <v>#NAME?</v>
          </cell>
          <cell r="AT9" t="e">
            <v>#NAME?</v>
          </cell>
          <cell r="AU9" t="e">
            <v>#NAME?</v>
          </cell>
          <cell r="AV9" t="e">
            <v>#NAME?</v>
          </cell>
          <cell r="AW9" t="e">
            <v>#NAME?</v>
          </cell>
          <cell r="AX9" t="e">
            <v>#NAME?</v>
          </cell>
          <cell r="AY9" t="e">
            <v>#NAME?</v>
          </cell>
          <cell r="AZ9" t="e">
            <v>#NAME?</v>
          </cell>
          <cell r="BA9" t="e">
            <v>#NAME?</v>
          </cell>
          <cell r="BB9" t="e">
            <v>#NAME?</v>
          </cell>
          <cell r="BC9" t="e">
            <v>#NAME?</v>
          </cell>
          <cell r="BD9" t="e">
            <v>#NAME?</v>
          </cell>
          <cell r="BE9" t="e">
            <v>#NAME?</v>
          </cell>
          <cell r="BF9" t="e">
            <v>#NAME?</v>
          </cell>
          <cell r="BG9" t="e">
            <v>#NAME?</v>
          </cell>
          <cell r="BH9" t="e">
            <v>#NAME?</v>
          </cell>
          <cell r="BI9" t="e">
            <v>#NAME?</v>
          </cell>
          <cell r="BJ9" t="e">
            <v>#NAME?</v>
          </cell>
          <cell r="BK9" t="e">
            <v>#NAME?</v>
          </cell>
          <cell r="BL9" t="e">
            <v>#NAME?</v>
          </cell>
          <cell r="BM9" t="e">
            <v>#NAME?</v>
          </cell>
          <cell r="BN9" t="e">
            <v>#NAME?</v>
          </cell>
          <cell r="BO9" t="e">
            <v>#NAME?</v>
          </cell>
          <cell r="BP9" t="e">
            <v>#NAME?</v>
          </cell>
          <cell r="BQ9" t="e">
            <v>#NAME?</v>
          </cell>
          <cell r="BR9" t="e">
            <v>#NAME?</v>
          </cell>
          <cell r="BS9">
            <v>0</v>
          </cell>
          <cell r="BZ9">
            <v>99.692416191501763</v>
          </cell>
          <cell r="CA9">
            <v>1.4</v>
          </cell>
          <cell r="CB9">
            <v>1.5</v>
          </cell>
          <cell r="CC9">
            <v>23.690574964252299</v>
          </cell>
          <cell r="CD9">
            <v>7.8203611841756846</v>
          </cell>
          <cell r="CE9">
            <v>65.281480043073785</v>
          </cell>
          <cell r="CF9">
            <v>818</v>
          </cell>
          <cell r="CG9">
            <v>50.1</v>
          </cell>
          <cell r="CH9">
            <v>228.4</v>
          </cell>
          <cell r="CI9">
            <v>51.6</v>
          </cell>
          <cell r="CJ9">
            <v>383.4</v>
          </cell>
          <cell r="CK9">
            <v>104.5</v>
          </cell>
          <cell r="CL9">
            <v>35.770876908369303</v>
          </cell>
          <cell r="CM9">
            <v>2.1</v>
          </cell>
          <cell r="CN9">
            <v>15</v>
          </cell>
          <cell r="CO9">
            <v>1.8395666154871229</v>
          </cell>
          <cell r="CP9">
            <v>6.0546365769576163</v>
          </cell>
          <cell r="CQ9">
            <v>10.776673715924563</v>
          </cell>
          <cell r="CR9">
            <v>1275.5426413505577</v>
          </cell>
          <cell r="CS9">
            <v>119</v>
          </cell>
          <cell r="CT9">
            <v>511.58556871668429</v>
          </cell>
          <cell r="CU9">
            <v>81.924179780310936</v>
          </cell>
          <cell r="CV9">
            <v>393.05479464297014</v>
          </cell>
          <cell r="CW9">
            <v>169.97809821059246</v>
          </cell>
          <cell r="CX9">
            <v>59.5</v>
          </cell>
          <cell r="CY9">
            <v>0</v>
          </cell>
          <cell r="CZ9">
            <v>59.5</v>
          </cell>
          <cell r="DA9">
            <v>0</v>
          </cell>
          <cell r="DB9">
            <v>0</v>
          </cell>
          <cell r="DC9">
            <v>0</v>
          </cell>
        </row>
        <row r="10">
          <cell r="D10" t="str">
            <v>Мазут</v>
          </cell>
          <cell r="F10">
            <v>0</v>
          </cell>
          <cell r="L10" t="e">
            <v>#NAME?</v>
          </cell>
          <cell r="M10" t="e">
            <v>#NAME?</v>
          </cell>
          <cell r="N10" t="e">
            <v>#NAME?</v>
          </cell>
          <cell r="O10">
            <v>0</v>
          </cell>
        </row>
        <row r="11">
          <cell r="D11" t="e">
            <v>#NAME?</v>
          </cell>
          <cell r="E11" t="e">
            <v>#NAME?</v>
          </cell>
          <cell r="F11" t="e">
            <v>#NAME?</v>
          </cell>
          <cell r="G11" t="e">
            <v>#NAME?</v>
          </cell>
          <cell r="H11" t="e">
            <v>#NAME?</v>
          </cell>
          <cell r="I11" t="e">
            <v>#NAME?</v>
          </cell>
          <cell r="K11" t="e">
            <v>#NAME?</v>
          </cell>
          <cell r="L11" t="e">
            <v>#NAME?</v>
          </cell>
          <cell r="M11" t="e">
            <v>#NAME?</v>
          </cell>
          <cell r="N11" t="e">
            <v>#NAME?</v>
          </cell>
          <cell r="O11" t="e">
            <v>#NAME?</v>
          </cell>
          <cell r="P11" t="e">
            <v>#NAME?</v>
          </cell>
          <cell r="Q11" t="e">
            <v>#NAME?</v>
          </cell>
          <cell r="R11" t="e">
            <v>#NAME?</v>
          </cell>
          <cell r="S11" t="e">
            <v>#NAME?</v>
          </cell>
          <cell r="T11" t="e">
            <v>#NAME?</v>
          </cell>
          <cell r="U11" t="e">
            <v>#NAME?</v>
          </cell>
          <cell r="V11" t="e">
            <v>#NAME?</v>
          </cell>
          <cell r="W11" t="e">
            <v>#NAME?</v>
          </cell>
          <cell r="X11" t="e">
            <v>#NAME?</v>
          </cell>
          <cell r="Y11" t="e">
            <v>#NAME?</v>
          </cell>
          <cell r="Z11" t="e">
            <v>#NAME?</v>
          </cell>
          <cell r="AA11" t="e">
            <v>#NAME?</v>
          </cell>
          <cell r="AB11" t="e">
            <v>#NAME?</v>
          </cell>
          <cell r="AC11" t="e">
            <v>#NAME?</v>
          </cell>
          <cell r="AD11" t="e">
            <v>#NAME?</v>
          </cell>
          <cell r="AE11" t="e">
            <v>#NAME?</v>
          </cell>
          <cell r="AF11" t="e">
            <v>#NAME?</v>
          </cell>
          <cell r="AG11" t="e">
            <v>#NAME?</v>
          </cell>
          <cell r="AH11" t="e">
            <v>#NAME?</v>
          </cell>
          <cell r="AI11" t="e">
            <v>#NAME?</v>
          </cell>
          <cell r="AJ11" t="e">
            <v>#NAME?</v>
          </cell>
          <cell r="AK11" t="e">
            <v>#NAME?</v>
          </cell>
          <cell r="AL11" t="e">
            <v>#NAME?</v>
          </cell>
          <cell r="AM11" t="e">
            <v>#NAME?</v>
          </cell>
          <cell r="AN11" t="e">
            <v>#NAME?</v>
          </cell>
          <cell r="AO11" t="e">
            <v>#NAME?</v>
          </cell>
          <cell r="AP11" t="e">
            <v>#NAME?</v>
          </cell>
          <cell r="AQ11" t="e">
            <v>#NAME?</v>
          </cell>
          <cell r="AR11" t="e">
            <v>#NAME?</v>
          </cell>
          <cell r="AS11" t="e">
            <v>#NAME?</v>
          </cell>
          <cell r="AT11" t="e">
            <v>#NAME?</v>
          </cell>
          <cell r="AU11" t="e">
            <v>#NAME?</v>
          </cell>
          <cell r="AV11" t="e">
            <v>#NAME?</v>
          </cell>
          <cell r="AW11" t="e">
            <v>#NAME?</v>
          </cell>
          <cell r="AX11" t="e">
            <v>#NAME?</v>
          </cell>
          <cell r="AY11" t="e">
            <v>#NAME?</v>
          </cell>
          <cell r="AZ11" t="e">
            <v>#NAME?</v>
          </cell>
          <cell r="BA11" t="e">
            <v>#NAME?</v>
          </cell>
          <cell r="BB11" t="e">
            <v>#NAME?</v>
          </cell>
          <cell r="BC11" t="e">
            <v>#NAME?</v>
          </cell>
          <cell r="BD11" t="e">
            <v>#NAME?</v>
          </cell>
          <cell r="BE11" t="e">
            <v>#NAME?</v>
          </cell>
          <cell r="BF11" t="e">
            <v>#NAME?</v>
          </cell>
          <cell r="BG11" t="e">
            <v>#NAME?</v>
          </cell>
          <cell r="BH11" t="e">
            <v>#NAME?</v>
          </cell>
          <cell r="BI11" t="e">
            <v>#NAME?</v>
          </cell>
          <cell r="BJ11" t="e">
            <v>#NAME?</v>
          </cell>
          <cell r="BK11" t="e">
            <v>#NAME?</v>
          </cell>
          <cell r="BL11" t="e">
            <v>#NAME?</v>
          </cell>
          <cell r="BM11" t="e">
            <v>#NAME?</v>
          </cell>
          <cell r="BN11" t="e">
            <v>#NAME?</v>
          </cell>
          <cell r="BO11" t="e">
            <v>#NAME?</v>
          </cell>
          <cell r="BP11" t="e">
            <v>#NAME?</v>
          </cell>
          <cell r="BQ11" t="e">
            <v>#NAME?</v>
          </cell>
          <cell r="BR11" t="e">
            <v>#NAME?</v>
          </cell>
          <cell r="BS11" t="e">
            <v>#NAME?</v>
          </cell>
          <cell r="BT11" t="e">
            <v>#NAME?</v>
          </cell>
          <cell r="BU11" t="e">
            <v>#NAME?</v>
          </cell>
          <cell r="BV11" t="e">
            <v>#NAME?</v>
          </cell>
          <cell r="BW11" t="e">
            <v>#NAME?</v>
          </cell>
          <cell r="BX11" t="e">
            <v>#NAME?</v>
          </cell>
          <cell r="BZ11" t="e">
            <v>#NAME?</v>
          </cell>
          <cell r="CA11" t="e">
            <v>#NAME?</v>
          </cell>
          <cell r="CB11" t="e">
            <v>#NAME?</v>
          </cell>
          <cell r="CC11" t="e">
            <v>#NAME?</v>
          </cell>
          <cell r="CD11" t="e">
            <v>#NAME?</v>
          </cell>
          <cell r="CE11" t="e">
            <v>#NAME?</v>
          </cell>
          <cell r="CF11" t="e">
            <v>#NAME?</v>
          </cell>
          <cell r="CG11" t="e">
            <v>#NAME?</v>
          </cell>
          <cell r="CH11" t="e">
            <v>#NAME?</v>
          </cell>
          <cell r="CI11" t="e">
            <v>#NAME?</v>
          </cell>
          <cell r="CJ11" t="e">
            <v>#NAME?</v>
          </cell>
          <cell r="CK11" t="e">
            <v>#NAME?</v>
          </cell>
          <cell r="CL11" t="e">
            <v>#NAME?</v>
          </cell>
          <cell r="CM11" t="e">
            <v>#NAME?</v>
          </cell>
          <cell r="CN11" t="e">
            <v>#NAME?</v>
          </cell>
          <cell r="CO11" t="e">
            <v>#NAME?</v>
          </cell>
          <cell r="CP11" t="e">
            <v>#NAME?</v>
          </cell>
          <cell r="CQ11" t="e">
            <v>#NAME?</v>
          </cell>
          <cell r="CR11" t="e">
            <v>#NAME?</v>
          </cell>
          <cell r="CS11" t="e">
            <v>#NAME?</v>
          </cell>
          <cell r="CT11" t="e">
            <v>#NAME?</v>
          </cell>
          <cell r="CU11" t="e">
            <v>#NAME?</v>
          </cell>
          <cell r="CV11" t="e">
            <v>#NAME?</v>
          </cell>
          <cell r="CW11" t="e">
            <v>#NAME?</v>
          </cell>
        </row>
        <row r="12">
          <cell r="E12" t="e">
            <v>#NAME?</v>
          </cell>
          <cell r="F12" t="e">
            <v>#NAME?</v>
          </cell>
          <cell r="G12" t="e">
            <v>#NAME?</v>
          </cell>
          <cell r="H12" t="e">
            <v>#NAME?</v>
          </cell>
          <cell r="I12" t="e">
            <v>#NAME?</v>
          </cell>
          <cell r="L12" t="e">
            <v>#NAME?</v>
          </cell>
          <cell r="M12" t="e">
            <v>#NAME?</v>
          </cell>
          <cell r="N12" t="e">
            <v>#NAME?</v>
          </cell>
          <cell r="O12" t="e">
            <v>#NAME?</v>
          </cell>
          <cell r="P12" t="e">
            <v>#NAME?</v>
          </cell>
          <cell r="R12" t="e">
            <v>#NAME?</v>
          </cell>
          <cell r="S12" t="e">
            <v>#NAME?</v>
          </cell>
          <cell r="T12" t="e">
            <v>#NAME?</v>
          </cell>
          <cell r="U12" t="e">
            <v>#NAME?</v>
          </cell>
          <cell r="V12" t="e">
            <v>#NAME?</v>
          </cell>
          <cell r="X12" t="e">
            <v>#NAME?</v>
          </cell>
          <cell r="Y12" t="e">
            <v>#NAME?</v>
          </cell>
          <cell r="Z12" t="e">
            <v>#NAME?</v>
          </cell>
          <cell r="AA12" t="e">
            <v>#NAME?</v>
          </cell>
          <cell r="AB12" t="e">
            <v>#NAME?</v>
          </cell>
          <cell r="AD12" t="e">
            <v>#NAME?</v>
          </cell>
          <cell r="AE12" t="e">
            <v>#NAME?</v>
          </cell>
          <cell r="AF12" t="e">
            <v>#NAME?</v>
          </cell>
          <cell r="AG12" t="e">
            <v>#NAME?</v>
          </cell>
          <cell r="AH12" t="e">
            <v>#NAME?</v>
          </cell>
          <cell r="AJ12" t="e">
            <v>#NAME?</v>
          </cell>
          <cell r="AK12" t="e">
            <v>#NAME?</v>
          </cell>
          <cell r="AL12" t="e">
            <v>#NAME?</v>
          </cell>
          <cell r="AM12" t="e">
            <v>#NAME?</v>
          </cell>
          <cell r="AN12" t="e">
            <v>#NAME?</v>
          </cell>
          <cell r="AP12" t="e">
            <v>#NAME?</v>
          </cell>
          <cell r="AQ12" t="e">
            <v>#NAME?</v>
          </cell>
          <cell r="AR12" t="e">
            <v>#NAME?</v>
          </cell>
          <cell r="AS12" t="e">
            <v>#NAME?</v>
          </cell>
          <cell r="AT12" t="e">
            <v>#NAME?</v>
          </cell>
          <cell r="AV12" t="e">
            <v>#NAME?</v>
          </cell>
          <cell r="AW12" t="e">
            <v>#NAME?</v>
          </cell>
          <cell r="AX12" t="e">
            <v>#NAME?</v>
          </cell>
          <cell r="AY12" t="e">
            <v>#NAME?</v>
          </cell>
          <cell r="AZ12" t="e">
            <v>#NAME?</v>
          </cell>
          <cell r="BB12" t="e">
            <v>#NAME?</v>
          </cell>
          <cell r="BC12" t="e">
            <v>#NAME?</v>
          </cell>
          <cell r="BD12" t="e">
            <v>#NAME?</v>
          </cell>
          <cell r="BE12" t="e">
            <v>#NAME?</v>
          </cell>
          <cell r="BF12" t="e">
            <v>#NAME?</v>
          </cell>
          <cell r="BH12" t="e">
            <v>#NAME?</v>
          </cell>
          <cell r="BI12" t="e">
            <v>#NAME?</v>
          </cell>
          <cell r="BJ12" t="e">
            <v>#NAME?</v>
          </cell>
          <cell r="BK12" t="e">
            <v>#NAME?</v>
          </cell>
          <cell r="BL12" t="e">
            <v>#NAME?</v>
          </cell>
          <cell r="BN12" t="e">
            <v>#NAME?</v>
          </cell>
          <cell r="BO12" t="e">
            <v>#NAME?</v>
          </cell>
          <cell r="BP12" t="e">
            <v>#NAME?</v>
          </cell>
          <cell r="BQ12" t="e">
            <v>#NAME?</v>
          </cell>
          <cell r="BR12" t="e">
            <v>#NAME?</v>
          </cell>
          <cell r="BT12" t="e">
            <v>#NAME?</v>
          </cell>
          <cell r="BU12" t="e">
            <v>#NAME?</v>
          </cell>
          <cell r="BV12" t="e">
            <v>#NAME?</v>
          </cell>
          <cell r="BW12" t="e">
            <v>#NAME?</v>
          </cell>
          <cell r="BX12" t="e">
            <v>#NAME?</v>
          </cell>
          <cell r="CA12" t="e">
            <v>#NAME?</v>
          </cell>
          <cell r="CB12" t="e">
            <v>#NAME?</v>
          </cell>
          <cell r="CC12" t="e">
            <v>#NAME?</v>
          </cell>
          <cell r="CD12" t="e">
            <v>#NAME?</v>
          </cell>
          <cell r="CE12" t="e">
            <v>#NAME?</v>
          </cell>
          <cell r="CG12" t="e">
            <v>#NAME?</v>
          </cell>
          <cell r="CH12" t="e">
            <v>#NAME?</v>
          </cell>
          <cell r="CI12" t="e">
            <v>#NAME?</v>
          </cell>
          <cell r="CJ12" t="e">
            <v>#NAME?</v>
          </cell>
          <cell r="CK12" t="e">
            <v>#NAME?</v>
          </cell>
          <cell r="CM12" t="e">
            <v>#NAME?</v>
          </cell>
          <cell r="CN12" t="e">
            <v>#NAME?</v>
          </cell>
          <cell r="CO12" t="e">
            <v>#NAME?</v>
          </cell>
          <cell r="CP12" t="e">
            <v>#NAME?</v>
          </cell>
          <cell r="CQ12" t="e">
            <v>#NAME?</v>
          </cell>
        </row>
        <row r="13">
          <cell r="E13" t="e">
            <v>#NAME?</v>
          </cell>
          <cell r="F13" t="e">
            <v>#NAME?</v>
          </cell>
          <cell r="G13" t="e">
            <v>#NAME?</v>
          </cell>
          <cell r="H13" t="e">
            <v>#NAME?</v>
          </cell>
          <cell r="I13" t="e">
            <v>#NAME?</v>
          </cell>
          <cell r="L13" t="e">
            <v>#NAME?</v>
          </cell>
          <cell r="M13" t="e">
            <v>#NAME?</v>
          </cell>
          <cell r="N13" t="e">
            <v>#NAME?</v>
          </cell>
          <cell r="O13" t="e">
            <v>#NAME?</v>
          </cell>
          <cell r="P13" t="e">
            <v>#NAME?</v>
          </cell>
          <cell r="R13" t="e">
            <v>#NAME?</v>
          </cell>
          <cell r="S13" t="e">
            <v>#NAME?</v>
          </cell>
          <cell r="T13" t="e">
            <v>#NAME?</v>
          </cell>
          <cell r="U13" t="e">
            <v>#NAME?</v>
          </cell>
          <cell r="V13" t="e">
            <v>#NAME?</v>
          </cell>
          <cell r="X13" t="e">
            <v>#NAME?</v>
          </cell>
          <cell r="Y13" t="e">
            <v>#NAME?</v>
          </cell>
          <cell r="Z13" t="e">
            <v>#NAME?</v>
          </cell>
          <cell r="AA13" t="e">
            <v>#NAME?</v>
          </cell>
          <cell r="AB13" t="e">
            <v>#NAME?</v>
          </cell>
          <cell r="AD13" t="e">
            <v>#NAME?</v>
          </cell>
          <cell r="AE13" t="e">
            <v>#NAME?</v>
          </cell>
          <cell r="AF13" t="e">
            <v>#NAME?</v>
          </cell>
          <cell r="AG13" t="e">
            <v>#NAME?</v>
          </cell>
          <cell r="AH13" t="e">
            <v>#NAME?</v>
          </cell>
          <cell r="AJ13" t="e">
            <v>#NAME?</v>
          </cell>
          <cell r="AK13" t="e">
            <v>#NAME?</v>
          </cell>
          <cell r="AL13" t="e">
            <v>#NAME?</v>
          </cell>
          <cell r="AM13" t="e">
            <v>#NAME?</v>
          </cell>
          <cell r="AN13" t="e">
            <v>#NAME?</v>
          </cell>
          <cell r="AP13" t="e">
            <v>#NAME?</v>
          </cell>
          <cell r="AQ13" t="e">
            <v>#NAME?</v>
          </cell>
          <cell r="AR13" t="e">
            <v>#NAME?</v>
          </cell>
          <cell r="AS13" t="e">
            <v>#NAME?</v>
          </cell>
          <cell r="AT13" t="e">
            <v>#NAME?</v>
          </cell>
          <cell r="AV13" t="e">
            <v>#NAME?</v>
          </cell>
          <cell r="AW13" t="e">
            <v>#NAME?</v>
          </cell>
          <cell r="AX13" t="e">
            <v>#NAME?</v>
          </cell>
          <cell r="AY13" t="e">
            <v>#NAME?</v>
          </cell>
          <cell r="AZ13" t="e">
            <v>#NAME?</v>
          </cell>
          <cell r="BB13" t="e">
            <v>#NAME?</v>
          </cell>
          <cell r="BC13" t="e">
            <v>#NAME?</v>
          </cell>
          <cell r="BD13" t="e">
            <v>#NAME?</v>
          </cell>
          <cell r="BE13" t="e">
            <v>#NAME?</v>
          </cell>
          <cell r="BF13" t="e">
            <v>#NAME?</v>
          </cell>
          <cell r="BH13" t="e">
            <v>#NAME?</v>
          </cell>
          <cell r="BI13" t="e">
            <v>#NAME?</v>
          </cell>
          <cell r="BJ13" t="e">
            <v>#NAME?</v>
          </cell>
          <cell r="BK13" t="e">
            <v>#NAME?</v>
          </cell>
          <cell r="BL13" t="e">
            <v>#NAME?</v>
          </cell>
          <cell r="BN13" t="e">
            <v>#NAME?</v>
          </cell>
          <cell r="BO13" t="e">
            <v>#NAME?</v>
          </cell>
          <cell r="BP13" t="e">
            <v>#NAME?</v>
          </cell>
          <cell r="BQ13" t="e">
            <v>#NAME?</v>
          </cell>
          <cell r="BR13" t="e">
            <v>#NAME?</v>
          </cell>
          <cell r="BT13" t="e">
            <v>#NAME?</v>
          </cell>
          <cell r="BU13" t="e">
            <v>#NAME?</v>
          </cell>
          <cell r="BV13" t="e">
            <v>#NAME?</v>
          </cell>
          <cell r="BW13" t="e">
            <v>#NAME?</v>
          </cell>
          <cell r="BX13" t="e">
            <v>#NAME?</v>
          </cell>
          <cell r="CA13" t="e">
            <v>#NAME?</v>
          </cell>
          <cell r="CB13" t="e">
            <v>#NAME?</v>
          </cell>
          <cell r="CC13" t="e">
            <v>#NAME?</v>
          </cell>
          <cell r="CD13" t="e">
            <v>#NAME?</v>
          </cell>
          <cell r="CE13" t="e">
            <v>#NAME?</v>
          </cell>
          <cell r="CG13" t="e">
            <v>#NAME?</v>
          </cell>
          <cell r="CH13" t="e">
            <v>#NAME?</v>
          </cell>
          <cell r="CI13" t="e">
            <v>#NAME?</v>
          </cell>
          <cell r="CJ13" t="e">
            <v>#NAME?</v>
          </cell>
          <cell r="CK13" t="e">
            <v>#NAME?</v>
          </cell>
          <cell r="CM13" t="e">
            <v>#NAME?</v>
          </cell>
          <cell r="CN13" t="e">
            <v>#NAME?</v>
          </cell>
          <cell r="CO13" t="e">
            <v>#NAME?</v>
          </cell>
          <cell r="CP13" t="e">
            <v>#NAME?</v>
          </cell>
          <cell r="CQ13" t="e">
            <v>#NAME?</v>
          </cell>
        </row>
        <row r="14">
          <cell r="D14" t="str">
            <v>Мазут</v>
          </cell>
          <cell r="F14">
            <v>0</v>
          </cell>
          <cell r="L14" t="e">
            <v>#NAME?</v>
          </cell>
          <cell r="M14" t="e">
            <v>#NAME?</v>
          </cell>
          <cell r="N14" t="e">
            <v>#NAME?</v>
          </cell>
          <cell r="O14">
            <v>0</v>
          </cell>
        </row>
        <row r="15">
          <cell r="D15" t="e">
            <v>#NAME?</v>
          </cell>
          <cell r="F15" t="e">
            <v>#NAME?</v>
          </cell>
          <cell r="G15" t="e">
            <v>#NAME?</v>
          </cell>
          <cell r="H15" t="e">
            <v>#NAME?</v>
          </cell>
          <cell r="I15" t="e">
            <v>#NAME?</v>
          </cell>
          <cell r="K15" t="e">
            <v>#NAME?</v>
          </cell>
          <cell r="L15" t="e">
            <v>#NAME?</v>
          </cell>
          <cell r="M15" t="e">
            <v>#NAME?</v>
          </cell>
          <cell r="N15" t="e">
            <v>#NAME?</v>
          </cell>
          <cell r="O15" t="e">
            <v>#NAME?</v>
          </cell>
          <cell r="P15" t="e">
            <v>#NAME?</v>
          </cell>
          <cell r="Q15" t="e">
            <v>#NAME?</v>
          </cell>
          <cell r="S15" t="e">
            <v>#NAME?</v>
          </cell>
          <cell r="T15" t="e">
            <v>#NAME?</v>
          </cell>
          <cell r="U15" t="e">
            <v>#NAME?</v>
          </cell>
          <cell r="V15" t="e">
            <v>#NAME?</v>
          </cell>
          <cell r="W15" t="e">
            <v>#NAME?</v>
          </cell>
          <cell r="Y15" t="e">
            <v>#NAME?</v>
          </cell>
          <cell r="Z15" t="e">
            <v>#NAME?</v>
          </cell>
          <cell r="AA15" t="e">
            <v>#NAME?</v>
          </cell>
          <cell r="AB15" t="e">
            <v>#NAME?</v>
          </cell>
          <cell r="AC15" t="e">
            <v>#NAME?</v>
          </cell>
          <cell r="AE15" t="e">
            <v>#NAME?</v>
          </cell>
          <cell r="AF15" t="e">
            <v>#NAME?</v>
          </cell>
          <cell r="AG15" t="e">
            <v>#NAME?</v>
          </cell>
          <cell r="AH15" t="e">
            <v>#NAME?</v>
          </cell>
          <cell r="AI15" t="e">
            <v>#NAME?</v>
          </cell>
          <cell r="AK15" t="e">
            <v>#NAME?</v>
          </cell>
          <cell r="AL15" t="e">
            <v>#NAME?</v>
          </cell>
          <cell r="AM15" t="e">
            <v>#NAME?</v>
          </cell>
          <cell r="AN15" t="e">
            <v>#NAME?</v>
          </cell>
          <cell r="AO15" t="e">
            <v>#NAME?</v>
          </cell>
          <cell r="AQ15" t="e">
            <v>#NAME?</v>
          </cell>
          <cell r="AR15" t="e">
            <v>#NAME?</v>
          </cell>
          <cell r="AS15" t="e">
            <v>#NAME?</v>
          </cell>
          <cell r="AT15" t="e">
            <v>#NAME?</v>
          </cell>
          <cell r="AU15" t="e">
            <v>#NAME?</v>
          </cell>
          <cell r="AW15" t="e">
            <v>#NAME?</v>
          </cell>
          <cell r="AX15" t="e">
            <v>#NAME?</v>
          </cell>
          <cell r="AY15" t="e">
            <v>#NAME?</v>
          </cell>
          <cell r="AZ15" t="e">
            <v>#NAME?</v>
          </cell>
          <cell r="BA15" t="e">
            <v>#NAME?</v>
          </cell>
          <cell r="BC15" t="e">
            <v>#NAME?</v>
          </cell>
          <cell r="BD15" t="e">
            <v>#NAME?</v>
          </cell>
          <cell r="BE15" t="e">
            <v>#NAME?</v>
          </cell>
          <cell r="BF15" t="e">
            <v>#NAME?</v>
          </cell>
          <cell r="BG15" t="e">
            <v>#NAME?</v>
          </cell>
          <cell r="BI15" t="e">
            <v>#NAME?</v>
          </cell>
          <cell r="BJ15" t="e">
            <v>#NAME?</v>
          </cell>
          <cell r="BK15" t="e">
            <v>#NAME?</v>
          </cell>
          <cell r="BL15" t="e">
            <v>#NAME?</v>
          </cell>
          <cell r="BM15" t="e">
            <v>#NAME?</v>
          </cell>
          <cell r="BO15" t="e">
            <v>#NAME?</v>
          </cell>
          <cell r="BP15" t="e">
            <v>#NAME?</v>
          </cell>
          <cell r="BQ15" t="e">
            <v>#NAME?</v>
          </cell>
          <cell r="BR15" t="e">
            <v>#NAME?</v>
          </cell>
          <cell r="BS15" t="e">
            <v>#NAME?</v>
          </cell>
          <cell r="BU15" t="e">
            <v>#NAME?</v>
          </cell>
          <cell r="BV15" t="e">
            <v>#NAME?</v>
          </cell>
          <cell r="BW15" t="e">
            <v>#NAME?</v>
          </cell>
          <cell r="BX15" t="e">
            <v>#NAME?</v>
          </cell>
          <cell r="BZ15" t="e">
            <v>#NAME?</v>
          </cell>
          <cell r="CA15">
            <v>0</v>
          </cell>
          <cell r="CB15" t="e">
            <v>#NAME?</v>
          </cell>
          <cell r="CC15" t="e">
            <v>#NAME?</v>
          </cell>
          <cell r="CD15" t="e">
            <v>#NAME?</v>
          </cell>
          <cell r="CE15" t="e">
            <v>#NAME?</v>
          </cell>
          <cell r="CF15" t="e">
            <v>#NAME?</v>
          </cell>
          <cell r="CH15" t="e">
            <v>#NAME?</v>
          </cell>
          <cell r="CI15" t="e">
            <v>#NAME?</v>
          </cell>
          <cell r="CJ15" t="e">
            <v>#NAME?</v>
          </cell>
          <cell r="CK15" t="e">
            <v>#NAME?</v>
          </cell>
          <cell r="CL15" t="e">
            <v>#NAME?</v>
          </cell>
          <cell r="CN15" t="e">
            <v>#NAME?</v>
          </cell>
          <cell r="CO15" t="e">
            <v>#NAME?</v>
          </cell>
          <cell r="CP15" t="e">
            <v>#NAME?</v>
          </cell>
          <cell r="CQ15" t="e">
            <v>#NAME?</v>
          </cell>
          <cell r="CR15" t="e">
            <v>#NAME?</v>
          </cell>
          <cell r="CT15" t="e">
            <v>#NAME?</v>
          </cell>
          <cell r="CU15" t="e">
            <v>#NAME?</v>
          </cell>
          <cell r="CV15" t="e">
            <v>#NAME?</v>
          </cell>
          <cell r="CW15" t="e">
            <v>#NAME?</v>
          </cell>
          <cell r="CX15" t="e">
            <v>#NAME?</v>
          </cell>
          <cell r="CZ15" t="e">
            <v>#NAME?</v>
          </cell>
          <cell r="DA15" t="e">
            <v>#NAME?</v>
          </cell>
          <cell r="DB15" t="e">
            <v>#NAME?</v>
          </cell>
          <cell r="DC15" t="e">
            <v>#NAME?</v>
          </cell>
        </row>
        <row r="16">
          <cell r="F16" t="e">
            <v>#NAME?</v>
          </cell>
          <cell r="G16" t="e">
            <v>#NAME?</v>
          </cell>
          <cell r="H16" t="e">
            <v>#NAME?</v>
          </cell>
          <cell r="I16" t="e">
            <v>#NAME?</v>
          </cell>
          <cell r="M16" t="e">
            <v>#NAME?</v>
          </cell>
          <cell r="N16" t="e">
            <v>#NAME?</v>
          </cell>
          <cell r="O16" t="e">
            <v>#NAME?</v>
          </cell>
          <cell r="P16" t="e">
            <v>#NAME?</v>
          </cell>
          <cell r="S16" t="e">
            <v>#NAME?</v>
          </cell>
          <cell r="T16" t="e">
            <v>#NAME?</v>
          </cell>
          <cell r="U16" t="e">
            <v>#NAME?</v>
          </cell>
          <cell r="V16" t="e">
            <v>#NAME?</v>
          </cell>
          <cell r="Y16" t="e">
            <v>#NAME?</v>
          </cell>
          <cell r="Z16" t="e">
            <v>#NAME?</v>
          </cell>
          <cell r="AA16" t="e">
            <v>#NAME?</v>
          </cell>
          <cell r="AB16" t="e">
            <v>#NAME?</v>
          </cell>
          <cell r="AE16" t="e">
            <v>#NAME?</v>
          </cell>
          <cell r="AF16" t="e">
            <v>#NAME?</v>
          </cell>
          <cell r="AG16" t="e">
            <v>#NAME?</v>
          </cell>
          <cell r="AH16" t="e">
            <v>#NAME?</v>
          </cell>
          <cell r="AK16" t="e">
            <v>#NAME?</v>
          </cell>
          <cell r="AL16" t="e">
            <v>#NAME?</v>
          </cell>
          <cell r="AM16" t="e">
            <v>#NAME?</v>
          </cell>
          <cell r="AN16" t="e">
            <v>#NAME?</v>
          </cell>
          <cell r="AQ16" t="e">
            <v>#NAME?</v>
          </cell>
          <cell r="AR16" t="e">
            <v>#NAME?</v>
          </cell>
          <cell r="AS16" t="e">
            <v>#NAME?</v>
          </cell>
          <cell r="AT16" t="e">
            <v>#NAME?</v>
          </cell>
          <cell r="AW16" t="e">
            <v>#NAME?</v>
          </cell>
          <cell r="AX16" t="e">
            <v>#NAME?</v>
          </cell>
          <cell r="AY16" t="e">
            <v>#NAME?</v>
          </cell>
          <cell r="AZ16" t="e">
            <v>#NAME?</v>
          </cell>
          <cell r="BC16" t="e">
            <v>#NAME?</v>
          </cell>
          <cell r="BD16" t="e">
            <v>#NAME?</v>
          </cell>
          <cell r="BE16" t="e">
            <v>#NAME?</v>
          </cell>
          <cell r="BF16" t="e">
            <v>#NAME?</v>
          </cell>
          <cell r="BI16" t="e">
            <v>#NAME?</v>
          </cell>
          <cell r="BJ16" t="e">
            <v>#NAME?</v>
          </cell>
          <cell r="BK16" t="e">
            <v>#NAME?</v>
          </cell>
          <cell r="BL16" t="e">
            <v>#NAME?</v>
          </cell>
          <cell r="BO16" t="e">
            <v>#NAME?</v>
          </cell>
          <cell r="BP16" t="e">
            <v>#NAME?</v>
          </cell>
          <cell r="BQ16" t="e">
            <v>#NAME?</v>
          </cell>
          <cell r="BR16" t="e">
            <v>#NAME?</v>
          </cell>
          <cell r="BU16" t="e">
            <v>#NAME?</v>
          </cell>
          <cell r="BV16" t="e">
            <v>#NAME?</v>
          </cell>
          <cell r="BW16" t="e">
            <v>#NAME?</v>
          </cell>
          <cell r="BX16" t="e">
            <v>#NAME?</v>
          </cell>
          <cell r="CB16" t="e">
            <v>#NAME?</v>
          </cell>
          <cell r="CC16" t="e">
            <v>#NAME?</v>
          </cell>
          <cell r="CD16" t="e">
            <v>#NAME?</v>
          </cell>
          <cell r="CE16" t="e">
            <v>#NAME?</v>
          </cell>
          <cell r="CH16" t="e">
            <v>#NAME?</v>
          </cell>
          <cell r="CI16" t="e">
            <v>#NAME?</v>
          </cell>
          <cell r="CJ16" t="e">
            <v>#NAME?</v>
          </cell>
          <cell r="CK16" t="e">
            <v>#NAME?</v>
          </cell>
          <cell r="CN16" t="e">
            <v>#NAME?</v>
          </cell>
          <cell r="CO16" t="e">
            <v>#NAME?</v>
          </cell>
          <cell r="CP16" t="e">
            <v>#NAME?</v>
          </cell>
          <cell r="CQ16" t="e">
            <v>#NAME?</v>
          </cell>
          <cell r="CT16" t="e">
            <v>#NAME?</v>
          </cell>
          <cell r="CU16" t="e">
            <v>#NAME?</v>
          </cell>
          <cell r="CV16" t="e">
            <v>#NAME?</v>
          </cell>
          <cell r="CW16" t="e">
            <v>#NAME?</v>
          </cell>
          <cell r="CZ16" t="e">
            <v>#NAME?</v>
          </cell>
          <cell r="DA16" t="e">
            <v>#NAME?</v>
          </cell>
          <cell r="DB16" t="e">
            <v>#NAME?</v>
          </cell>
          <cell r="DC16" t="e">
            <v>#NAME?</v>
          </cell>
        </row>
        <row r="17">
          <cell r="F17">
            <v>57.625557019922248</v>
          </cell>
          <cell r="G17">
            <v>316.08432009100363</v>
          </cell>
          <cell r="H17">
            <v>209.65231724066979</v>
          </cell>
          <cell r="I17">
            <v>487.65149702429392</v>
          </cell>
          <cell r="L17" t="e">
            <v>#NAME?</v>
          </cell>
          <cell r="M17" t="e">
            <v>#NAME?</v>
          </cell>
          <cell r="N17" t="e">
            <v>#NAME?</v>
          </cell>
          <cell r="O17" t="e">
            <v>#NAME?</v>
          </cell>
          <cell r="P17" t="e">
            <v>#NAME?</v>
          </cell>
          <cell r="S17" t="e">
            <v>#NAME?</v>
          </cell>
          <cell r="T17" t="e">
            <v>#NAME?</v>
          </cell>
          <cell r="U17" t="e">
            <v>#NAME?</v>
          </cell>
          <cell r="V17" t="e">
            <v>#NAME?</v>
          </cell>
          <cell r="Y17" t="e">
            <v>#NAME?</v>
          </cell>
          <cell r="Z17" t="e">
            <v>#NAME?</v>
          </cell>
          <cell r="AA17" t="e">
            <v>#NAME?</v>
          </cell>
          <cell r="AB17" t="e">
            <v>#NAME?</v>
          </cell>
          <cell r="AE17" t="e">
            <v>#NAME?</v>
          </cell>
          <cell r="AF17" t="e">
            <v>#NAME?</v>
          </cell>
          <cell r="AG17" t="e">
            <v>#NAME?</v>
          </cell>
          <cell r="AH17" t="e">
            <v>#NAME?</v>
          </cell>
          <cell r="AK17" t="e">
            <v>#NAME?</v>
          </cell>
          <cell r="AL17" t="e">
            <v>#NAME?</v>
          </cell>
          <cell r="AM17" t="e">
            <v>#NAME?</v>
          </cell>
          <cell r="AN17" t="e">
            <v>#NAME?</v>
          </cell>
          <cell r="AQ17" t="e">
            <v>#NAME?</v>
          </cell>
          <cell r="AR17" t="e">
            <v>#NAME?</v>
          </cell>
          <cell r="AS17" t="e">
            <v>#NAME?</v>
          </cell>
          <cell r="AT17" t="e">
            <v>#NAME?</v>
          </cell>
          <cell r="AW17" t="e">
            <v>#NAME?</v>
          </cell>
          <cell r="AX17" t="e">
            <v>#NAME?</v>
          </cell>
          <cell r="AY17" t="e">
            <v>#NAME?</v>
          </cell>
          <cell r="AZ17" t="e">
            <v>#NAME?</v>
          </cell>
          <cell r="BC17" t="e">
            <v>#NAME?</v>
          </cell>
          <cell r="BD17" t="e">
            <v>#NAME?</v>
          </cell>
          <cell r="BE17" t="e">
            <v>#NAME?</v>
          </cell>
          <cell r="BF17" t="e">
            <v>#NAME?</v>
          </cell>
          <cell r="BI17" t="e">
            <v>#NAME?</v>
          </cell>
          <cell r="BJ17" t="e">
            <v>#NAME?</v>
          </cell>
          <cell r="BK17" t="e">
            <v>#NAME?</v>
          </cell>
          <cell r="BL17" t="e">
            <v>#NAME?</v>
          </cell>
          <cell r="BO17" t="e">
            <v>#NAME?</v>
          </cell>
          <cell r="BP17" t="e">
            <v>#NAME?</v>
          </cell>
          <cell r="BQ17" t="e">
            <v>#NAME?</v>
          </cell>
          <cell r="BR17" t="e">
            <v>#NAME?</v>
          </cell>
          <cell r="BU17" t="e">
            <v>#NAME?</v>
          </cell>
          <cell r="BV17" t="e">
            <v>#NAME?</v>
          </cell>
          <cell r="BW17" t="e">
            <v>#NAME?</v>
          </cell>
          <cell r="BX17" t="e">
            <v>#NAME?</v>
          </cell>
          <cell r="CB17" t="e">
            <v>#NAME?</v>
          </cell>
          <cell r="CC17" t="e">
            <v>#NAME?</v>
          </cell>
          <cell r="CD17" t="e">
            <v>#NAME?</v>
          </cell>
          <cell r="CE17" t="e">
            <v>#NAME?</v>
          </cell>
          <cell r="CH17" t="e">
            <v>#NAME?</v>
          </cell>
          <cell r="CI17" t="e">
            <v>#NAME?</v>
          </cell>
          <cell r="CJ17" t="e">
            <v>#NAME?</v>
          </cell>
          <cell r="CK17" t="e">
            <v>#NAME?</v>
          </cell>
          <cell r="CN17" t="e">
            <v>#NAME?</v>
          </cell>
          <cell r="CO17" t="e">
            <v>#NAME?</v>
          </cell>
          <cell r="CP17" t="e">
            <v>#NAME?</v>
          </cell>
          <cell r="CQ17" t="e">
            <v>#NAME?</v>
          </cell>
          <cell r="CT17" t="e">
            <v>#NAME?</v>
          </cell>
          <cell r="CU17" t="e">
            <v>#NAME?</v>
          </cell>
          <cell r="CV17" t="e">
            <v>#NAME?</v>
          </cell>
          <cell r="CW17" t="e">
            <v>#NAME?</v>
          </cell>
          <cell r="CZ17" t="e">
            <v>#NAME?</v>
          </cell>
          <cell r="DA17" t="e">
            <v>#NAME?</v>
          </cell>
          <cell r="DB17" t="e">
            <v>#NAME?</v>
          </cell>
          <cell r="DC17" t="e">
            <v>#NAME?</v>
          </cell>
        </row>
        <row r="18">
          <cell r="D18" t="str">
            <v>Мазут</v>
          </cell>
          <cell r="F18">
            <v>423.39558506483257</v>
          </cell>
          <cell r="G18">
            <v>2044.0873169260283</v>
          </cell>
          <cell r="H18">
            <v>1323.8893318518103</v>
          </cell>
          <cell r="I18">
            <v>2873.4980833495129</v>
          </cell>
          <cell r="L18" t="e">
            <v>#NAME?</v>
          </cell>
          <cell r="M18">
            <v>423.39558506483257</v>
          </cell>
          <cell r="N18">
            <v>2044.0873169260283</v>
          </cell>
          <cell r="O18">
            <v>1323.8893318518103</v>
          </cell>
          <cell r="P18">
            <v>2873.4980833495129</v>
          </cell>
          <cell r="S18">
            <v>423.39558506483257</v>
          </cell>
          <cell r="T18">
            <v>2044.0873169260283</v>
          </cell>
          <cell r="U18">
            <v>1323.8893318518103</v>
          </cell>
          <cell r="V18">
            <v>2873.4980833495129</v>
          </cell>
          <cell r="Y18">
            <v>423.39558506483257</v>
          </cell>
          <cell r="Z18">
            <v>2044.0873169260283</v>
          </cell>
          <cell r="AA18">
            <v>1323.8893318518103</v>
          </cell>
          <cell r="AB18">
            <v>2873.4980833495129</v>
          </cell>
          <cell r="AE18">
            <v>423.39558506483257</v>
          </cell>
          <cell r="AF18">
            <v>2044.0873169260283</v>
          </cell>
          <cell r="AG18">
            <v>1323.8893318518103</v>
          </cell>
          <cell r="AH18">
            <v>2873.4980833495129</v>
          </cell>
          <cell r="AK18">
            <v>423.39558506483257</v>
          </cell>
          <cell r="AL18">
            <v>2044.0873169260283</v>
          </cell>
          <cell r="AM18">
            <v>1323.8893318518103</v>
          </cell>
          <cell r="AN18">
            <v>2873.4980833495129</v>
          </cell>
          <cell r="AQ18">
            <v>423.39558506483257</v>
          </cell>
          <cell r="AR18">
            <v>2044.0873169260283</v>
          </cell>
          <cell r="AS18">
            <v>1323.8893318518103</v>
          </cell>
          <cell r="AT18">
            <v>2873.4980833495129</v>
          </cell>
          <cell r="AW18">
            <v>423.39558506483257</v>
          </cell>
          <cell r="AX18">
            <v>2044.0873169260283</v>
          </cell>
          <cell r="AY18">
            <v>1323.8893318518103</v>
          </cell>
          <cell r="AZ18">
            <v>2873.4980833495129</v>
          </cell>
          <cell r="BC18">
            <v>423.39558506483257</v>
          </cell>
          <cell r="BD18">
            <v>2044.0873169260283</v>
          </cell>
          <cell r="BE18">
            <v>1323.8893318518103</v>
          </cell>
          <cell r="BF18">
            <v>2873.4980833495129</v>
          </cell>
          <cell r="BI18">
            <v>423.39558506483257</v>
          </cell>
          <cell r="BJ18">
            <v>2044.0873169260283</v>
          </cell>
          <cell r="BK18">
            <v>1323.8893318518103</v>
          </cell>
          <cell r="BL18">
            <v>2873.4980833495129</v>
          </cell>
          <cell r="BO18">
            <v>423.39558506483257</v>
          </cell>
          <cell r="BP18">
            <v>2044.0873169260283</v>
          </cell>
          <cell r="BQ18">
            <v>1323.8893318518103</v>
          </cell>
          <cell r="BR18">
            <v>2873.4980833495129</v>
          </cell>
          <cell r="BU18">
            <v>423.39558506483257</v>
          </cell>
          <cell r="BV18">
            <v>2044.0873169260283</v>
          </cell>
          <cell r="BW18">
            <v>1323.8893318518103</v>
          </cell>
          <cell r="BX18">
            <v>2873.4980833495129</v>
          </cell>
          <cell r="CB18">
            <v>423.39558506483257</v>
          </cell>
          <cell r="CC18">
            <v>2044.0873169260283</v>
          </cell>
          <cell r="CD18">
            <v>1323.8893318518103</v>
          </cell>
          <cell r="CE18">
            <v>2873.4980833495129</v>
          </cell>
          <cell r="CH18">
            <v>423.39558506483257</v>
          </cell>
          <cell r="CI18">
            <v>2044.0873169260283</v>
          </cell>
          <cell r="CJ18">
            <v>1323.8893318518103</v>
          </cell>
          <cell r="CK18">
            <v>2873.4980833495129</v>
          </cell>
          <cell r="CN18">
            <v>423.39558506483257</v>
          </cell>
          <cell r="CO18">
            <v>2044.0873169260283</v>
          </cell>
          <cell r="CP18">
            <v>1323.8893318518103</v>
          </cell>
          <cell r="CQ18">
            <v>2873.4980833495129</v>
          </cell>
          <cell r="CT18">
            <v>423.39558506483257</v>
          </cell>
          <cell r="CU18">
            <v>2044.0873169260283</v>
          </cell>
          <cell r="CV18">
            <v>1323.8893318518103</v>
          </cell>
          <cell r="CW18">
            <v>2873.4980833495129</v>
          </cell>
          <cell r="CZ18">
            <v>423.39558506483257</v>
          </cell>
          <cell r="DA18">
            <v>2044.0873169260283</v>
          </cell>
          <cell r="DB18">
            <v>1323.8893318518103</v>
          </cell>
          <cell r="DC18">
            <v>2873.4980833495129</v>
          </cell>
        </row>
        <row r="19">
          <cell r="D19" t="str">
            <v>Газ</v>
          </cell>
          <cell r="F19" t="e">
            <v>#NAME?</v>
          </cell>
          <cell r="G19" t="e">
            <v>#NAME?</v>
          </cell>
          <cell r="H19" t="e">
            <v>#NAME?</v>
          </cell>
          <cell r="I19" t="e">
            <v>#NAME?</v>
          </cell>
          <cell r="L19" t="e">
            <v>#NAME?</v>
          </cell>
          <cell r="M19" t="e">
            <v>#NAME?</v>
          </cell>
          <cell r="N19" t="e">
            <v>#NAME?</v>
          </cell>
          <cell r="O19" t="e">
            <v>#NAME?</v>
          </cell>
          <cell r="P19" t="e">
            <v>#NAME?</v>
          </cell>
          <cell r="S19" t="e">
            <v>#NAME?</v>
          </cell>
          <cell r="T19" t="e">
            <v>#NAME?</v>
          </cell>
          <cell r="U19" t="e">
            <v>#NAME?</v>
          </cell>
          <cell r="V19" t="e">
            <v>#NAME?</v>
          </cell>
          <cell r="Y19" t="e">
            <v>#NAME?</v>
          </cell>
          <cell r="Z19" t="e">
            <v>#NAME?</v>
          </cell>
          <cell r="AA19" t="e">
            <v>#NAME?</v>
          </cell>
          <cell r="AB19" t="e">
            <v>#NAME?</v>
          </cell>
          <cell r="AE19" t="e">
            <v>#NAME?</v>
          </cell>
          <cell r="AF19" t="e">
            <v>#NAME?</v>
          </cell>
          <cell r="AG19" t="e">
            <v>#NAME?</v>
          </cell>
          <cell r="AH19" t="e">
            <v>#NAME?</v>
          </cell>
          <cell r="AK19" t="e">
            <v>#NAME?</v>
          </cell>
          <cell r="AL19" t="e">
            <v>#NAME?</v>
          </cell>
          <cell r="AM19" t="e">
            <v>#NAME?</v>
          </cell>
          <cell r="AN19" t="e">
            <v>#NAME?</v>
          </cell>
          <cell r="AQ19" t="e">
            <v>#NAME?</v>
          </cell>
          <cell r="AR19" t="e">
            <v>#NAME?</v>
          </cell>
          <cell r="AS19" t="e">
            <v>#NAME?</v>
          </cell>
          <cell r="AT19" t="e">
            <v>#NAME?</v>
          </cell>
          <cell r="AW19" t="e">
            <v>#NAME?</v>
          </cell>
          <cell r="AX19" t="e">
            <v>#NAME?</v>
          </cell>
          <cell r="AY19" t="e">
            <v>#NAME?</v>
          </cell>
          <cell r="AZ19" t="e">
            <v>#NAME?</v>
          </cell>
          <cell r="BC19" t="e">
            <v>#NAME?</v>
          </cell>
          <cell r="BD19" t="e">
            <v>#NAME?</v>
          </cell>
          <cell r="BE19" t="e">
            <v>#NAME?</v>
          </cell>
          <cell r="BF19" t="e">
            <v>#NAME?</v>
          </cell>
          <cell r="BI19" t="e">
            <v>#NAME?</v>
          </cell>
          <cell r="BJ19" t="e">
            <v>#NAME?</v>
          </cell>
          <cell r="BK19" t="e">
            <v>#NAME?</v>
          </cell>
          <cell r="BL19" t="e">
            <v>#NAME?</v>
          </cell>
          <cell r="BO19" t="e">
            <v>#NAME?</v>
          </cell>
          <cell r="BP19" t="e">
            <v>#NAME?</v>
          </cell>
          <cell r="BQ19" t="e">
            <v>#NAME?</v>
          </cell>
          <cell r="BR19" t="e">
            <v>#NAME?</v>
          </cell>
          <cell r="BU19" t="e">
            <v>#NAME?</v>
          </cell>
          <cell r="BV19" t="e">
            <v>#NAME?</v>
          </cell>
          <cell r="BW19" t="e">
            <v>#NAME?</v>
          </cell>
          <cell r="BX19" t="e">
            <v>#NAME?</v>
          </cell>
          <cell r="CB19" t="e">
            <v>#NAME?</v>
          </cell>
          <cell r="CC19" t="e">
            <v>#NAME?</v>
          </cell>
          <cell r="CD19" t="e">
            <v>#NAME?</v>
          </cell>
          <cell r="CE19" t="e">
            <v>#NAME?</v>
          </cell>
          <cell r="CH19" t="e">
            <v>#NAME?</v>
          </cell>
          <cell r="CI19" t="e">
            <v>#NAME?</v>
          </cell>
          <cell r="CJ19" t="e">
            <v>#NAME?</v>
          </cell>
          <cell r="CK19" t="e">
            <v>#NAME?</v>
          </cell>
          <cell r="CN19" t="e">
            <v>#NAME?</v>
          </cell>
          <cell r="CO19" t="e">
            <v>#NAME?</v>
          </cell>
          <cell r="CP19" t="e">
            <v>#NAME?</v>
          </cell>
          <cell r="CQ19" t="e">
            <v>#NAME?</v>
          </cell>
          <cell r="CT19" t="e">
            <v>#NAME?</v>
          </cell>
          <cell r="CU19" t="e">
            <v>#NAME?</v>
          </cell>
          <cell r="CV19" t="e">
            <v>#NAME?</v>
          </cell>
          <cell r="CW19" t="e">
            <v>#NAME?</v>
          </cell>
          <cell r="CZ19" t="e">
            <v>#NAME?</v>
          </cell>
          <cell r="DA19" t="e">
            <v>#NAME?</v>
          </cell>
          <cell r="DB19" t="e">
            <v>#NAME?</v>
          </cell>
          <cell r="DC19" t="e">
            <v>#NAME?</v>
          </cell>
        </row>
        <row r="21">
          <cell r="F21">
            <v>103.90845526522872</v>
          </cell>
          <cell r="G21">
            <v>103.90845526522872</v>
          </cell>
          <cell r="H21">
            <v>103.90845526522872</v>
          </cell>
          <cell r="I21">
            <v>103.90845526522872</v>
          </cell>
          <cell r="L21" t="e">
            <v>#NAME?</v>
          </cell>
          <cell r="M21">
            <v>103.90845526522872</v>
          </cell>
          <cell r="N21">
            <v>103.90845526522872</v>
          </cell>
          <cell r="O21">
            <v>103.90845526522872</v>
          </cell>
          <cell r="P21">
            <v>103.90845526522872</v>
          </cell>
          <cell r="S21">
            <v>103.90845526522872</v>
          </cell>
          <cell r="T21">
            <v>103.90845526522872</v>
          </cell>
          <cell r="U21">
            <v>103.90845526522872</v>
          </cell>
          <cell r="V21">
            <v>103.90845526522872</v>
          </cell>
          <cell r="Y21">
            <v>103.90845526522872</v>
          </cell>
          <cell r="Z21">
            <v>103.90845526522872</v>
          </cell>
          <cell r="AA21">
            <v>103.90845526522872</v>
          </cell>
          <cell r="AB21">
            <v>103.90845526522872</v>
          </cell>
          <cell r="AE21">
            <v>103.90845526522872</v>
          </cell>
          <cell r="AF21">
            <v>103.90845526522872</v>
          </cell>
          <cell r="AG21">
            <v>103.90845526522872</v>
          </cell>
          <cell r="AH21">
            <v>103.90845526522872</v>
          </cell>
          <cell r="AK21">
            <v>103.90845526522872</v>
          </cell>
          <cell r="AL21">
            <v>103.90845526522872</v>
          </cell>
          <cell r="AM21">
            <v>103.90845526522872</v>
          </cell>
          <cell r="AN21">
            <v>103.90845526522872</v>
          </cell>
          <cell r="AQ21">
            <v>103.90845526522872</v>
          </cell>
          <cell r="AR21">
            <v>103.90845526522872</v>
          </cell>
          <cell r="AS21">
            <v>103.90845526522872</v>
          </cell>
          <cell r="AT21">
            <v>103.90845526522872</v>
          </cell>
          <cell r="AW21">
            <v>103.90845526522872</v>
          </cell>
          <cell r="AX21">
            <v>103.90845526522872</v>
          </cell>
          <cell r="AY21">
            <v>103.90845526522872</v>
          </cell>
          <cell r="AZ21">
            <v>103.90845526522872</v>
          </cell>
          <cell r="BC21">
            <v>103.90845526522872</v>
          </cell>
          <cell r="BD21">
            <v>103.90845526522872</v>
          </cell>
          <cell r="BE21">
            <v>103.90845526522872</v>
          </cell>
          <cell r="BF21">
            <v>103.90845526522872</v>
          </cell>
          <cell r="BI21">
            <v>103.90845526522872</v>
          </cell>
          <cell r="BJ21">
            <v>103.90845526522872</v>
          </cell>
          <cell r="BK21">
            <v>103.90845526522872</v>
          </cell>
          <cell r="BL21">
            <v>103.90845526522872</v>
          </cell>
          <cell r="BO21">
            <v>103.90845526522872</v>
          </cell>
          <cell r="BP21">
            <v>103.90845526522872</v>
          </cell>
          <cell r="BQ21">
            <v>103.90845526522872</v>
          </cell>
          <cell r="BR21">
            <v>103.90845526522872</v>
          </cell>
          <cell r="BU21">
            <v>103.90845526522872</v>
          </cell>
          <cell r="BV21">
            <v>103.90845526522872</v>
          </cell>
          <cell r="BW21">
            <v>103.90845526522872</v>
          </cell>
          <cell r="BX21">
            <v>103.90845526522872</v>
          </cell>
          <cell r="CB21">
            <v>103.90845526522872</v>
          </cell>
          <cell r="CC21">
            <v>103.90845526522872</v>
          </cell>
          <cell r="CD21">
            <v>103.90845526522872</v>
          </cell>
          <cell r="CE21">
            <v>103.90845526522872</v>
          </cell>
          <cell r="CH21">
            <v>103.90845526522872</v>
          </cell>
          <cell r="CI21">
            <v>103.90845526522872</v>
          </cell>
          <cell r="CJ21">
            <v>103.90845526522872</v>
          </cell>
          <cell r="CK21">
            <v>103.90845526522872</v>
          </cell>
          <cell r="CN21">
            <v>103.90845526522872</v>
          </cell>
          <cell r="CO21">
            <v>103.90845526522872</v>
          </cell>
          <cell r="CP21">
            <v>103.90845526522872</v>
          </cell>
          <cell r="CQ21">
            <v>103.90845526522872</v>
          </cell>
          <cell r="CT21">
            <v>103.90845526522872</v>
          </cell>
          <cell r="CU21">
            <v>103.90845526522872</v>
          </cell>
          <cell r="CV21">
            <v>103.90845526522872</v>
          </cell>
          <cell r="CW21">
            <v>103.90845526522872</v>
          </cell>
        </row>
        <row r="22">
          <cell r="D22" t="str">
            <v>Мазут</v>
          </cell>
          <cell r="F22">
            <v>0</v>
          </cell>
          <cell r="L22" t="e">
            <v>#NAME?</v>
          </cell>
          <cell r="M22" t="e">
            <v>#NAME?</v>
          </cell>
          <cell r="N22" t="e">
            <v>#NAME?</v>
          </cell>
          <cell r="O22">
            <v>0</v>
          </cell>
        </row>
        <row r="23">
          <cell r="D23" t="e">
            <v>#NAME?</v>
          </cell>
          <cell r="E23" t="e">
            <v>#NAME?</v>
          </cell>
          <cell r="F23" t="e">
            <v>#NAME?</v>
          </cell>
          <cell r="G23" t="e">
            <v>#NAME?</v>
          </cell>
          <cell r="H23" t="e">
            <v>#NAME?</v>
          </cell>
          <cell r="I23" t="e">
            <v>#NAME?</v>
          </cell>
          <cell r="K23" t="e">
            <v>#NAME?</v>
          </cell>
          <cell r="L23" t="e">
            <v>#NAME?</v>
          </cell>
          <cell r="M23" t="e">
            <v>#NAME?</v>
          </cell>
          <cell r="N23" t="e">
            <v>#NAME?</v>
          </cell>
          <cell r="O23" t="e">
            <v>#NAME?</v>
          </cell>
          <cell r="P23" t="e">
            <v>#NAME?</v>
          </cell>
          <cell r="Q23" t="e">
            <v>#NAME?</v>
          </cell>
          <cell r="R23" t="e">
            <v>#NAME?</v>
          </cell>
          <cell r="S23" t="e">
            <v>#NAME?</v>
          </cell>
          <cell r="T23" t="e">
            <v>#NAME?</v>
          </cell>
          <cell r="U23" t="e">
            <v>#NAME?</v>
          </cell>
          <cell r="V23" t="e">
            <v>#NAME?</v>
          </cell>
          <cell r="W23" t="e">
            <v>#NAME?</v>
          </cell>
          <cell r="X23" t="e">
            <v>#NAME?</v>
          </cell>
          <cell r="Y23" t="e">
            <v>#NAME?</v>
          </cell>
          <cell r="Z23" t="e">
            <v>#NAME?</v>
          </cell>
          <cell r="AA23" t="e">
            <v>#NAME?</v>
          </cell>
          <cell r="AB23" t="e">
            <v>#NAME?</v>
          </cell>
          <cell r="AC23" t="e">
            <v>#NAME?</v>
          </cell>
          <cell r="AD23" t="e">
            <v>#NAME?</v>
          </cell>
          <cell r="AE23" t="e">
            <v>#NAME?</v>
          </cell>
          <cell r="AF23" t="e">
            <v>#NAME?</v>
          </cell>
          <cell r="AG23" t="e">
            <v>#NAME?</v>
          </cell>
          <cell r="AH23" t="e">
            <v>#NAME?</v>
          </cell>
          <cell r="AI23" t="e">
            <v>#NAME?</v>
          </cell>
          <cell r="AJ23" t="e">
            <v>#NAME?</v>
          </cell>
          <cell r="AK23" t="e">
            <v>#NAME?</v>
          </cell>
          <cell r="AL23" t="e">
            <v>#NAME?</v>
          </cell>
          <cell r="AM23" t="e">
            <v>#NAME?</v>
          </cell>
          <cell r="AN23" t="e">
            <v>#NAME?</v>
          </cell>
          <cell r="AO23" t="e">
            <v>#NAME?</v>
          </cell>
          <cell r="AP23" t="e">
            <v>#NAME?</v>
          </cell>
          <cell r="AQ23" t="e">
            <v>#NAME?</v>
          </cell>
          <cell r="AR23" t="e">
            <v>#NAME?</v>
          </cell>
          <cell r="AS23" t="e">
            <v>#NAME?</v>
          </cell>
          <cell r="AT23" t="e">
            <v>#NAME?</v>
          </cell>
          <cell r="AU23" t="e">
            <v>#NAME?</v>
          </cell>
          <cell r="AV23" t="e">
            <v>#NAME?</v>
          </cell>
          <cell r="AW23" t="e">
            <v>#NAME?</v>
          </cell>
          <cell r="AX23" t="e">
            <v>#NAME?</v>
          </cell>
          <cell r="AY23" t="e">
            <v>#NAME?</v>
          </cell>
          <cell r="AZ23" t="e">
            <v>#NAME?</v>
          </cell>
          <cell r="BA23" t="e">
            <v>#NAME?</v>
          </cell>
          <cell r="BB23" t="e">
            <v>#NAME?</v>
          </cell>
          <cell r="BC23" t="e">
            <v>#NAME?</v>
          </cell>
          <cell r="BD23" t="e">
            <v>#NAME?</v>
          </cell>
          <cell r="BE23" t="e">
            <v>#NAME?</v>
          </cell>
          <cell r="BF23" t="e">
            <v>#NAME?</v>
          </cell>
          <cell r="BG23" t="e">
            <v>#NAME?</v>
          </cell>
          <cell r="BH23" t="e">
            <v>#NAME?</v>
          </cell>
          <cell r="BI23" t="e">
            <v>#NAME?</v>
          </cell>
          <cell r="BJ23" t="e">
            <v>#NAME?</v>
          </cell>
          <cell r="BK23" t="e">
            <v>#NAME?</v>
          </cell>
          <cell r="BL23" t="e">
            <v>#NAME?</v>
          </cell>
          <cell r="BM23" t="e">
            <v>#NAME?</v>
          </cell>
          <cell r="BN23" t="e">
            <v>#NAME?</v>
          </cell>
          <cell r="BO23" t="e">
            <v>#NAME?</v>
          </cell>
          <cell r="BP23" t="e">
            <v>#NAME?</v>
          </cell>
          <cell r="BQ23" t="e">
            <v>#NAME?</v>
          </cell>
          <cell r="BR23" t="e">
            <v>#NAME?</v>
          </cell>
          <cell r="BS23" t="e">
            <v>#NAME?</v>
          </cell>
          <cell r="BT23">
            <v>0</v>
          </cell>
          <cell r="BU23">
            <v>0</v>
          </cell>
          <cell r="BV23">
            <v>0</v>
          </cell>
          <cell r="BW23">
            <v>0</v>
          </cell>
          <cell r="BX23">
            <v>0</v>
          </cell>
          <cell r="BZ23" t="e">
            <v>#NAME?</v>
          </cell>
          <cell r="CA23" t="e">
            <v>#NAME?</v>
          </cell>
          <cell r="CB23" t="e">
            <v>#NAME?</v>
          </cell>
          <cell r="CC23" t="e">
            <v>#NAME?</v>
          </cell>
          <cell r="CD23" t="e">
            <v>#NAME?</v>
          </cell>
          <cell r="CE23" t="e">
            <v>#NAME?</v>
          </cell>
          <cell r="CF23" t="e">
            <v>#NAME?</v>
          </cell>
          <cell r="CG23" t="e">
            <v>#NAME?</v>
          </cell>
          <cell r="CH23" t="e">
            <v>#NAME?</v>
          </cell>
          <cell r="CI23" t="e">
            <v>#NAME?</v>
          </cell>
          <cell r="CJ23" t="e">
            <v>#NAME?</v>
          </cell>
          <cell r="CK23" t="e">
            <v>#NAME?</v>
          </cell>
          <cell r="CL23" t="e">
            <v>#NAME?</v>
          </cell>
          <cell r="CM23" t="e">
            <v>#NAME?</v>
          </cell>
          <cell r="CN23" t="e">
            <v>#NAME?</v>
          </cell>
          <cell r="CO23" t="e">
            <v>#NAME?</v>
          </cell>
          <cell r="CP23" t="e">
            <v>#NAME?</v>
          </cell>
          <cell r="CQ23" t="e">
            <v>#NAME?</v>
          </cell>
          <cell r="CR23" t="e">
            <v>#NAME?</v>
          </cell>
          <cell r="CS23" t="e">
            <v>#NAME?</v>
          </cell>
          <cell r="CT23" t="e">
            <v>#NAME?</v>
          </cell>
          <cell r="CU23" t="e">
            <v>#NAME?</v>
          </cell>
          <cell r="CV23" t="e">
            <v>#NAME?</v>
          </cell>
          <cell r="CW23" t="e">
            <v>#NAME?</v>
          </cell>
          <cell r="CX23" t="e">
            <v>#NAME?</v>
          </cell>
          <cell r="CZ23" t="e">
            <v>#NAME?</v>
          </cell>
          <cell r="DA23">
            <v>0</v>
          </cell>
          <cell r="DB23">
            <v>0</v>
          </cell>
          <cell r="DC23">
            <v>0</v>
          </cell>
        </row>
        <row r="24">
          <cell r="D24" t="e">
            <v>#NAME?</v>
          </cell>
          <cell r="E24" t="e">
            <v>#NAME?</v>
          </cell>
          <cell r="F24" t="e">
            <v>#NAME?</v>
          </cell>
          <cell r="G24" t="e">
            <v>#NAME?</v>
          </cell>
          <cell r="H24" t="e">
            <v>#NAME?</v>
          </cell>
          <cell r="I24" t="e">
            <v>#NAME?</v>
          </cell>
          <cell r="K24" t="e">
            <v>#NAME?</v>
          </cell>
          <cell r="L24" t="e">
            <v>#NAME?</v>
          </cell>
          <cell r="M24" t="e">
            <v>#NAME?</v>
          </cell>
          <cell r="N24" t="e">
            <v>#NAME?</v>
          </cell>
          <cell r="O24" t="e">
            <v>#NAME?</v>
          </cell>
          <cell r="P24" t="e">
            <v>#NAME?</v>
          </cell>
          <cell r="Q24" t="e">
            <v>#NAME?</v>
          </cell>
          <cell r="R24" t="e">
            <v>#NAME?</v>
          </cell>
          <cell r="S24" t="e">
            <v>#NAME?</v>
          </cell>
          <cell r="T24" t="e">
            <v>#NAME?</v>
          </cell>
          <cell r="U24" t="e">
            <v>#NAME?</v>
          </cell>
          <cell r="V24" t="e">
            <v>#NAME?</v>
          </cell>
          <cell r="W24" t="e">
            <v>#NAME?</v>
          </cell>
          <cell r="X24" t="e">
            <v>#NAME?</v>
          </cell>
          <cell r="Y24" t="e">
            <v>#NAME?</v>
          </cell>
          <cell r="Z24" t="e">
            <v>#NAME?</v>
          </cell>
          <cell r="AA24" t="e">
            <v>#NAME?</v>
          </cell>
          <cell r="AB24" t="e">
            <v>#NAME?</v>
          </cell>
          <cell r="AC24" t="e">
            <v>#NAME?</v>
          </cell>
          <cell r="AD24" t="e">
            <v>#NAME?</v>
          </cell>
          <cell r="AE24" t="e">
            <v>#NAME?</v>
          </cell>
          <cell r="AF24" t="e">
            <v>#NAME?</v>
          </cell>
          <cell r="AG24" t="e">
            <v>#NAME?</v>
          </cell>
          <cell r="AH24" t="e">
            <v>#NAME?</v>
          </cell>
          <cell r="AI24" t="e">
            <v>#NAME?</v>
          </cell>
          <cell r="AJ24" t="e">
            <v>#NAME?</v>
          </cell>
          <cell r="AK24" t="e">
            <v>#NAME?</v>
          </cell>
          <cell r="AL24" t="e">
            <v>#NAME?</v>
          </cell>
          <cell r="AM24" t="e">
            <v>#NAME?</v>
          </cell>
          <cell r="AN24" t="e">
            <v>#NAME?</v>
          </cell>
          <cell r="AO24" t="e">
            <v>#NAME?</v>
          </cell>
          <cell r="AP24" t="e">
            <v>#NAME?</v>
          </cell>
          <cell r="AQ24" t="e">
            <v>#NAME?</v>
          </cell>
          <cell r="AR24" t="e">
            <v>#NAME?</v>
          </cell>
          <cell r="AS24" t="e">
            <v>#NAME?</v>
          </cell>
          <cell r="AT24" t="e">
            <v>#NAME?</v>
          </cell>
          <cell r="AU24" t="e">
            <v>#NAME?</v>
          </cell>
          <cell r="AV24" t="e">
            <v>#NAME?</v>
          </cell>
          <cell r="AW24" t="e">
            <v>#NAME?</v>
          </cell>
          <cell r="AX24" t="e">
            <v>#NAME?</v>
          </cell>
          <cell r="AY24" t="e">
            <v>#NAME?</v>
          </cell>
          <cell r="AZ24" t="e">
            <v>#NAME?</v>
          </cell>
          <cell r="BA24" t="e">
            <v>#NAME?</v>
          </cell>
          <cell r="BB24" t="e">
            <v>#NAME?</v>
          </cell>
          <cell r="BC24" t="e">
            <v>#NAME?</v>
          </cell>
          <cell r="BD24" t="e">
            <v>#NAME?</v>
          </cell>
          <cell r="BE24" t="e">
            <v>#NAME?</v>
          </cell>
          <cell r="BF24" t="e">
            <v>#NAME?</v>
          </cell>
          <cell r="BG24" t="e">
            <v>#NAME?</v>
          </cell>
          <cell r="BH24" t="e">
            <v>#NAME?</v>
          </cell>
          <cell r="BI24" t="e">
            <v>#NAME?</v>
          </cell>
          <cell r="BJ24" t="e">
            <v>#NAME?</v>
          </cell>
          <cell r="BK24" t="e">
            <v>#NAME?</v>
          </cell>
          <cell r="BL24" t="e">
            <v>#NAME?</v>
          </cell>
          <cell r="BM24" t="e">
            <v>#NAME?</v>
          </cell>
          <cell r="BN24" t="e">
            <v>#NAME?</v>
          </cell>
          <cell r="BO24" t="e">
            <v>#NAME?</v>
          </cell>
          <cell r="BP24" t="e">
            <v>#NAME?</v>
          </cell>
          <cell r="BQ24" t="e">
            <v>#NAME?</v>
          </cell>
          <cell r="BR24" t="e">
            <v>#NAME?</v>
          </cell>
          <cell r="BS24" t="e">
            <v>#NAME?</v>
          </cell>
          <cell r="BT24">
            <v>0</v>
          </cell>
          <cell r="BU24">
            <v>0</v>
          </cell>
          <cell r="BV24">
            <v>0</v>
          </cell>
          <cell r="BW24">
            <v>0</v>
          </cell>
          <cell r="BX24">
            <v>0</v>
          </cell>
          <cell r="BZ24" t="e">
            <v>#NAME?</v>
          </cell>
          <cell r="CA24" t="e">
            <v>#NAME?</v>
          </cell>
          <cell r="CB24" t="e">
            <v>#NAME?</v>
          </cell>
          <cell r="CC24" t="e">
            <v>#NAME?</v>
          </cell>
          <cell r="CD24" t="e">
            <v>#NAME?</v>
          </cell>
          <cell r="CE24" t="e">
            <v>#NAME?</v>
          </cell>
          <cell r="CF24" t="e">
            <v>#NAME?</v>
          </cell>
          <cell r="CG24" t="e">
            <v>#NAME?</v>
          </cell>
          <cell r="CH24" t="e">
            <v>#NAME?</v>
          </cell>
          <cell r="CI24" t="e">
            <v>#NAME?</v>
          </cell>
          <cell r="CJ24" t="e">
            <v>#NAME?</v>
          </cell>
          <cell r="CK24" t="e">
            <v>#NAME?</v>
          </cell>
          <cell r="CL24" t="e">
            <v>#NAME?</v>
          </cell>
          <cell r="CM24" t="e">
            <v>#NAME?</v>
          </cell>
          <cell r="CN24" t="e">
            <v>#NAME?</v>
          </cell>
          <cell r="CO24" t="e">
            <v>#NAME?</v>
          </cell>
          <cell r="CP24" t="e">
            <v>#NAME?</v>
          </cell>
          <cell r="CQ24" t="e">
            <v>#NAME?</v>
          </cell>
          <cell r="CR24" t="e">
            <v>#NAME?</v>
          </cell>
          <cell r="CS24" t="e">
            <v>#NAME?</v>
          </cell>
          <cell r="CT24" t="e">
            <v>#NAME?</v>
          </cell>
          <cell r="CU24" t="e">
            <v>#NAME?</v>
          </cell>
          <cell r="CV24" t="e">
            <v>#NAME?</v>
          </cell>
          <cell r="CW24" t="e">
            <v>#NAME?</v>
          </cell>
          <cell r="CX24" t="e">
            <v>#NAME?</v>
          </cell>
          <cell r="CZ24">
            <v>0</v>
          </cell>
          <cell r="DA24">
            <v>0</v>
          </cell>
          <cell r="DB24">
            <v>0</v>
          </cell>
          <cell r="DC24">
            <v>0</v>
          </cell>
        </row>
        <row r="25">
          <cell r="D25" t="e">
            <v>#NAME?</v>
          </cell>
          <cell r="E25" t="e">
            <v>#NAME?</v>
          </cell>
          <cell r="F25" t="e">
            <v>#NAME?</v>
          </cell>
          <cell r="G25" t="e">
            <v>#NAME?</v>
          </cell>
          <cell r="H25" t="e">
            <v>#NAME?</v>
          </cell>
          <cell r="I25" t="e">
            <v>#NAME?</v>
          </cell>
          <cell r="K25" t="e">
            <v>#NAME?</v>
          </cell>
          <cell r="L25" t="e">
            <v>#NAME?</v>
          </cell>
          <cell r="M25" t="e">
            <v>#NAME?</v>
          </cell>
          <cell r="N25" t="e">
            <v>#NAME?</v>
          </cell>
          <cell r="O25" t="e">
            <v>#NAME?</v>
          </cell>
          <cell r="P25" t="e">
            <v>#NAME?</v>
          </cell>
          <cell r="Q25" t="e">
            <v>#NAME?</v>
          </cell>
          <cell r="R25" t="e">
            <v>#NAME?</v>
          </cell>
          <cell r="S25" t="e">
            <v>#NAME?</v>
          </cell>
          <cell r="T25" t="e">
            <v>#NAME?</v>
          </cell>
          <cell r="U25" t="e">
            <v>#NAME?</v>
          </cell>
          <cell r="V25" t="e">
            <v>#NAME?</v>
          </cell>
          <cell r="W25" t="e">
            <v>#NAME?</v>
          </cell>
          <cell r="X25" t="e">
            <v>#NAME?</v>
          </cell>
          <cell r="Y25" t="e">
            <v>#NAME?</v>
          </cell>
          <cell r="Z25" t="e">
            <v>#NAME?</v>
          </cell>
          <cell r="AA25" t="e">
            <v>#NAME?</v>
          </cell>
          <cell r="AB25" t="e">
            <v>#NAME?</v>
          </cell>
          <cell r="AC25" t="e">
            <v>#NAME?</v>
          </cell>
          <cell r="AD25" t="e">
            <v>#NAME?</v>
          </cell>
          <cell r="AE25" t="e">
            <v>#NAME?</v>
          </cell>
          <cell r="AF25" t="e">
            <v>#NAME?</v>
          </cell>
          <cell r="AG25" t="e">
            <v>#NAME?</v>
          </cell>
          <cell r="AH25" t="e">
            <v>#NAME?</v>
          </cell>
          <cell r="AI25" t="e">
            <v>#NAME?</v>
          </cell>
          <cell r="AJ25" t="e">
            <v>#NAME?</v>
          </cell>
          <cell r="AK25" t="e">
            <v>#NAME?</v>
          </cell>
          <cell r="AL25" t="e">
            <v>#NAME?</v>
          </cell>
          <cell r="AM25" t="e">
            <v>#NAME?</v>
          </cell>
          <cell r="AN25" t="e">
            <v>#NAME?</v>
          </cell>
          <cell r="AO25" t="e">
            <v>#NAME?</v>
          </cell>
          <cell r="AP25" t="e">
            <v>#NAME?</v>
          </cell>
          <cell r="AQ25" t="e">
            <v>#NAME?</v>
          </cell>
          <cell r="AR25" t="e">
            <v>#NAME?</v>
          </cell>
          <cell r="AS25" t="e">
            <v>#NAME?</v>
          </cell>
          <cell r="AT25" t="e">
            <v>#NAME?</v>
          </cell>
          <cell r="AU25" t="e">
            <v>#NAME?</v>
          </cell>
          <cell r="AV25" t="e">
            <v>#NAME?</v>
          </cell>
          <cell r="AW25" t="e">
            <v>#NAME?</v>
          </cell>
          <cell r="AX25" t="e">
            <v>#NAME?</v>
          </cell>
          <cell r="AY25" t="e">
            <v>#NAME?</v>
          </cell>
          <cell r="AZ25" t="e">
            <v>#NAME?</v>
          </cell>
          <cell r="BA25" t="e">
            <v>#NAME?</v>
          </cell>
          <cell r="BB25" t="e">
            <v>#NAME?</v>
          </cell>
          <cell r="BC25" t="e">
            <v>#NAME?</v>
          </cell>
          <cell r="BD25" t="e">
            <v>#NAME?</v>
          </cell>
          <cell r="BE25" t="e">
            <v>#NAME?</v>
          </cell>
          <cell r="BF25" t="e">
            <v>#NAME?</v>
          </cell>
          <cell r="BG25" t="e">
            <v>#NAME?</v>
          </cell>
          <cell r="BH25" t="e">
            <v>#NAME?</v>
          </cell>
          <cell r="BI25" t="e">
            <v>#NAME?</v>
          </cell>
          <cell r="BJ25" t="e">
            <v>#NAME?</v>
          </cell>
          <cell r="BK25" t="e">
            <v>#NAME?</v>
          </cell>
          <cell r="BL25" t="e">
            <v>#NAME?</v>
          </cell>
          <cell r="BM25" t="e">
            <v>#NAME?</v>
          </cell>
          <cell r="BN25" t="e">
            <v>#NAME?</v>
          </cell>
          <cell r="BO25" t="e">
            <v>#NAME?</v>
          </cell>
          <cell r="BP25" t="e">
            <v>#NAME?</v>
          </cell>
          <cell r="BQ25" t="e">
            <v>#NAME?</v>
          </cell>
          <cell r="BR25" t="e">
            <v>#NAME?</v>
          </cell>
          <cell r="BS25" t="e">
            <v>#NAME?</v>
          </cell>
          <cell r="BT25">
            <v>0</v>
          </cell>
          <cell r="BU25">
            <v>0</v>
          </cell>
          <cell r="BV25">
            <v>0</v>
          </cell>
          <cell r="BW25">
            <v>0</v>
          </cell>
          <cell r="BX25">
            <v>0</v>
          </cell>
          <cell r="BZ25" t="e">
            <v>#NAME?</v>
          </cell>
          <cell r="CA25" t="e">
            <v>#NAME?</v>
          </cell>
          <cell r="CB25" t="e">
            <v>#NAME?</v>
          </cell>
          <cell r="CC25" t="e">
            <v>#NAME?</v>
          </cell>
          <cell r="CD25" t="e">
            <v>#NAME?</v>
          </cell>
          <cell r="CE25" t="e">
            <v>#NAME?</v>
          </cell>
          <cell r="CF25" t="e">
            <v>#NAME?</v>
          </cell>
          <cell r="CG25" t="e">
            <v>#NAME?</v>
          </cell>
          <cell r="CH25" t="e">
            <v>#NAME?</v>
          </cell>
          <cell r="CI25" t="e">
            <v>#NAME?</v>
          </cell>
          <cell r="CJ25" t="e">
            <v>#NAME?</v>
          </cell>
          <cell r="CK25" t="e">
            <v>#NAME?</v>
          </cell>
          <cell r="CL25" t="e">
            <v>#NAME?</v>
          </cell>
          <cell r="CM25" t="e">
            <v>#NAME?</v>
          </cell>
          <cell r="CN25" t="e">
            <v>#NAME?</v>
          </cell>
          <cell r="CO25" t="e">
            <v>#NAME?</v>
          </cell>
          <cell r="CP25" t="e">
            <v>#NAME?</v>
          </cell>
          <cell r="CQ25" t="e">
            <v>#NAME?</v>
          </cell>
          <cell r="CR25" t="e">
            <v>#NAME?</v>
          </cell>
          <cell r="CS25" t="e">
            <v>#NAME?</v>
          </cell>
          <cell r="CT25" t="e">
            <v>#NAME?</v>
          </cell>
          <cell r="CU25" t="e">
            <v>#NAME?</v>
          </cell>
          <cell r="CV25" t="e">
            <v>#NAME?</v>
          </cell>
          <cell r="CW25" t="e">
            <v>#NAME?</v>
          </cell>
          <cell r="CX25" t="e">
            <v>#NAME?</v>
          </cell>
          <cell r="CZ25" t="e">
            <v>#NAME?</v>
          </cell>
          <cell r="DA25">
            <v>0</v>
          </cell>
          <cell r="DB25">
            <v>0</v>
          </cell>
          <cell r="DC25">
            <v>0</v>
          </cell>
        </row>
        <row r="26">
          <cell r="D26" t="str">
            <v>Мазут</v>
          </cell>
          <cell r="F26">
            <v>0</v>
          </cell>
          <cell r="L26" t="e">
            <v>#NAME?</v>
          </cell>
          <cell r="M26" t="e">
            <v>#NAME?</v>
          </cell>
          <cell r="N26" t="e">
            <v>#NAME?</v>
          </cell>
          <cell r="O26">
            <v>0</v>
          </cell>
        </row>
        <row r="27">
          <cell r="D27" t="e">
            <v>#NAME?</v>
          </cell>
          <cell r="E27" t="e">
            <v>#NAME?</v>
          </cell>
          <cell r="F27" t="e">
            <v>#NAME?</v>
          </cell>
          <cell r="G27" t="e">
            <v>#NAME?</v>
          </cell>
          <cell r="H27" t="e">
            <v>#NAME?</v>
          </cell>
          <cell r="I27" t="e">
            <v>#NAME?</v>
          </cell>
          <cell r="K27" t="e">
            <v>#NAME?</v>
          </cell>
          <cell r="L27" t="e">
            <v>#NAME?</v>
          </cell>
          <cell r="M27" t="e">
            <v>#NAME?</v>
          </cell>
          <cell r="N27" t="e">
            <v>#NAME?</v>
          </cell>
          <cell r="O27" t="e">
            <v>#NAME?</v>
          </cell>
          <cell r="P27" t="e">
            <v>#NAME?</v>
          </cell>
          <cell r="Q27" t="e">
            <v>#NAME?</v>
          </cell>
          <cell r="R27" t="e">
            <v>#NAME?</v>
          </cell>
          <cell r="S27" t="e">
            <v>#NAME?</v>
          </cell>
          <cell r="T27" t="e">
            <v>#NAME?</v>
          </cell>
          <cell r="U27" t="e">
            <v>#NAME?</v>
          </cell>
          <cell r="V27" t="e">
            <v>#NAME?</v>
          </cell>
          <cell r="W27" t="e">
            <v>#NAME?</v>
          </cell>
          <cell r="X27" t="e">
            <v>#NAME?</v>
          </cell>
          <cell r="Y27" t="e">
            <v>#NAME?</v>
          </cell>
          <cell r="Z27" t="e">
            <v>#NAME?</v>
          </cell>
          <cell r="AA27" t="e">
            <v>#NAME?</v>
          </cell>
          <cell r="AB27" t="e">
            <v>#NAME?</v>
          </cell>
          <cell r="AC27" t="e">
            <v>#NAME?</v>
          </cell>
          <cell r="AD27" t="e">
            <v>#NAME?</v>
          </cell>
          <cell r="AE27" t="e">
            <v>#NAME?</v>
          </cell>
          <cell r="AF27" t="e">
            <v>#NAME?</v>
          </cell>
          <cell r="AG27" t="e">
            <v>#NAME?</v>
          </cell>
          <cell r="AH27" t="e">
            <v>#NAME?</v>
          </cell>
          <cell r="AI27" t="e">
            <v>#NAME?</v>
          </cell>
          <cell r="AJ27" t="e">
            <v>#NAME?</v>
          </cell>
          <cell r="AK27" t="e">
            <v>#NAME?</v>
          </cell>
          <cell r="AL27" t="e">
            <v>#NAME?</v>
          </cell>
          <cell r="AM27" t="e">
            <v>#NAME?</v>
          </cell>
          <cell r="AN27" t="e">
            <v>#NAME?</v>
          </cell>
          <cell r="AO27" t="e">
            <v>#NAME?</v>
          </cell>
          <cell r="AP27" t="e">
            <v>#NAME?</v>
          </cell>
          <cell r="AQ27" t="e">
            <v>#NAME?</v>
          </cell>
          <cell r="AR27" t="e">
            <v>#NAME?</v>
          </cell>
          <cell r="AS27" t="e">
            <v>#NAME?</v>
          </cell>
          <cell r="AT27" t="e">
            <v>#NAME?</v>
          </cell>
          <cell r="AU27" t="e">
            <v>#NAME?</v>
          </cell>
          <cell r="AV27" t="e">
            <v>#NAME?</v>
          </cell>
          <cell r="AW27" t="e">
            <v>#NAME?</v>
          </cell>
          <cell r="AX27" t="e">
            <v>#NAME?</v>
          </cell>
          <cell r="AY27" t="e">
            <v>#NAME?</v>
          </cell>
          <cell r="AZ27" t="e">
            <v>#NAME?</v>
          </cell>
          <cell r="BA27" t="e">
            <v>#NAME?</v>
          </cell>
          <cell r="BB27" t="e">
            <v>#NAME?</v>
          </cell>
          <cell r="BC27" t="e">
            <v>#NAME?</v>
          </cell>
          <cell r="BD27" t="e">
            <v>#NAME?</v>
          </cell>
          <cell r="BE27" t="e">
            <v>#NAME?</v>
          </cell>
          <cell r="BF27" t="e">
            <v>#NAME?</v>
          </cell>
          <cell r="BG27" t="e">
            <v>#NAME?</v>
          </cell>
          <cell r="BH27" t="e">
            <v>#NAME?</v>
          </cell>
          <cell r="BI27" t="e">
            <v>#NAME?</v>
          </cell>
          <cell r="BJ27" t="e">
            <v>#NAME?</v>
          </cell>
          <cell r="BK27" t="e">
            <v>#NAME?</v>
          </cell>
          <cell r="BL27" t="e">
            <v>#NAME?</v>
          </cell>
          <cell r="BM27" t="e">
            <v>#NAME?</v>
          </cell>
          <cell r="BN27" t="e">
            <v>#NAME?</v>
          </cell>
          <cell r="BO27" t="e">
            <v>#NAME?</v>
          </cell>
          <cell r="BP27" t="e">
            <v>#NAME?</v>
          </cell>
          <cell r="BQ27" t="e">
            <v>#NAME?</v>
          </cell>
          <cell r="BR27" t="e">
            <v>#NAME?</v>
          </cell>
          <cell r="BS27">
            <v>0</v>
          </cell>
          <cell r="BT27">
            <v>0</v>
          </cell>
          <cell r="BU27">
            <v>0</v>
          </cell>
          <cell r="BV27">
            <v>0</v>
          </cell>
          <cell r="BW27">
            <v>0</v>
          </cell>
          <cell r="BX27">
            <v>0</v>
          </cell>
          <cell r="BZ27" t="e">
            <v>#NAME?</v>
          </cell>
          <cell r="CA27" t="e">
            <v>#NAME?</v>
          </cell>
          <cell r="CB27" t="e">
            <v>#NAME?</v>
          </cell>
          <cell r="CC27" t="e">
            <v>#NAME?</v>
          </cell>
          <cell r="CD27" t="e">
            <v>#NAME?</v>
          </cell>
          <cell r="CE27" t="e">
            <v>#NAME?</v>
          </cell>
          <cell r="CF27" t="e">
            <v>#NAME?</v>
          </cell>
          <cell r="CG27" t="e">
            <v>#NAME?</v>
          </cell>
          <cell r="CH27" t="e">
            <v>#NAME?</v>
          </cell>
          <cell r="CI27" t="e">
            <v>#NAME?</v>
          </cell>
          <cell r="CJ27" t="e">
            <v>#NAME?</v>
          </cell>
          <cell r="CK27" t="e">
            <v>#NAME?</v>
          </cell>
          <cell r="CL27" t="e">
            <v>#NAME?</v>
          </cell>
          <cell r="CM27" t="e">
            <v>#NAME?</v>
          </cell>
          <cell r="CN27" t="e">
            <v>#NAME?</v>
          </cell>
          <cell r="CO27" t="e">
            <v>#NAME?</v>
          </cell>
          <cell r="CP27" t="e">
            <v>#NAME?</v>
          </cell>
          <cell r="CQ27" t="e">
            <v>#NAME?</v>
          </cell>
          <cell r="CR27" t="e">
            <v>#NAME?</v>
          </cell>
          <cell r="CS27" t="e">
            <v>#NAME?</v>
          </cell>
          <cell r="CT27" t="e">
            <v>#NAME?</v>
          </cell>
          <cell r="CU27" t="e">
            <v>#NAME?</v>
          </cell>
          <cell r="CV27" t="e">
            <v>#NAME?</v>
          </cell>
          <cell r="CW27" t="e">
            <v>#NAME?</v>
          </cell>
          <cell r="CX27" t="e">
            <v>#NAME?</v>
          </cell>
          <cell r="CZ27" t="e">
            <v>#NAME?</v>
          </cell>
          <cell r="DA27">
            <v>0</v>
          </cell>
          <cell r="DB27">
            <v>0</v>
          </cell>
          <cell r="DC27">
            <v>0</v>
          </cell>
        </row>
        <row r="29">
          <cell r="D29" t="e">
            <v>#NAME?</v>
          </cell>
          <cell r="E29" t="e">
            <v>#NAME?</v>
          </cell>
          <cell r="F29" t="e">
            <v>#NAME?</v>
          </cell>
          <cell r="G29" t="e">
            <v>#NAME?</v>
          </cell>
          <cell r="H29" t="e">
            <v>#NAME?</v>
          </cell>
          <cell r="I29" t="e">
            <v>#NAME?</v>
          </cell>
          <cell r="K29" t="e">
            <v>#NAME?</v>
          </cell>
          <cell r="L29" t="e">
            <v>#NAME?</v>
          </cell>
          <cell r="M29" t="e">
            <v>#NAME?</v>
          </cell>
          <cell r="N29" t="e">
            <v>#NAME?</v>
          </cell>
          <cell r="O29" t="e">
            <v>#NAME?</v>
          </cell>
          <cell r="P29" t="e">
            <v>#NAME?</v>
          </cell>
          <cell r="Q29" t="e">
            <v>#NAME?</v>
          </cell>
          <cell r="R29" t="e">
            <v>#NAME?</v>
          </cell>
          <cell r="S29" t="e">
            <v>#NAME?</v>
          </cell>
          <cell r="T29" t="e">
            <v>#NAME?</v>
          </cell>
          <cell r="U29" t="e">
            <v>#NAME?</v>
          </cell>
          <cell r="V29" t="e">
            <v>#NAME?</v>
          </cell>
          <cell r="W29" t="e">
            <v>#NAME?</v>
          </cell>
          <cell r="X29" t="e">
            <v>#NAME?</v>
          </cell>
          <cell r="Y29" t="e">
            <v>#NAME?</v>
          </cell>
          <cell r="Z29" t="e">
            <v>#NAME?</v>
          </cell>
          <cell r="AA29" t="e">
            <v>#NAME?</v>
          </cell>
          <cell r="AB29" t="e">
            <v>#NAME?</v>
          </cell>
          <cell r="AC29" t="e">
            <v>#NAME?</v>
          </cell>
          <cell r="AD29" t="e">
            <v>#NAME?</v>
          </cell>
          <cell r="AE29" t="e">
            <v>#NAME?</v>
          </cell>
          <cell r="AF29" t="e">
            <v>#NAME?</v>
          </cell>
          <cell r="AG29" t="e">
            <v>#NAME?</v>
          </cell>
          <cell r="AH29" t="e">
            <v>#NAME?</v>
          </cell>
          <cell r="AI29" t="e">
            <v>#NAME?</v>
          </cell>
          <cell r="AJ29" t="e">
            <v>#NAME?</v>
          </cell>
          <cell r="AK29" t="e">
            <v>#NAME?</v>
          </cell>
          <cell r="AL29" t="e">
            <v>#NAME?</v>
          </cell>
          <cell r="AM29" t="e">
            <v>#NAME?</v>
          </cell>
          <cell r="AN29" t="e">
            <v>#NAME?</v>
          </cell>
          <cell r="AO29" t="e">
            <v>#NAME?</v>
          </cell>
          <cell r="AP29" t="e">
            <v>#NAME?</v>
          </cell>
          <cell r="AQ29" t="e">
            <v>#NAME?</v>
          </cell>
          <cell r="AR29" t="e">
            <v>#NAME?</v>
          </cell>
          <cell r="AS29" t="e">
            <v>#NAME?</v>
          </cell>
          <cell r="AT29" t="e">
            <v>#NAME?</v>
          </cell>
          <cell r="AU29" t="e">
            <v>#NAME?</v>
          </cell>
          <cell r="AV29" t="e">
            <v>#NAME?</v>
          </cell>
          <cell r="AW29" t="e">
            <v>#NAME?</v>
          </cell>
          <cell r="AX29" t="e">
            <v>#NAME?</v>
          </cell>
          <cell r="AY29" t="e">
            <v>#NAME?</v>
          </cell>
          <cell r="AZ29" t="e">
            <v>#NAME?</v>
          </cell>
          <cell r="BA29" t="e">
            <v>#NAME?</v>
          </cell>
          <cell r="BB29" t="e">
            <v>#NAME?</v>
          </cell>
          <cell r="BC29" t="e">
            <v>#NAME?</v>
          </cell>
          <cell r="BD29" t="e">
            <v>#NAME?</v>
          </cell>
          <cell r="BE29" t="e">
            <v>#NAME?</v>
          </cell>
          <cell r="BF29" t="e">
            <v>#NAME?</v>
          </cell>
          <cell r="BG29" t="e">
            <v>#NAME?</v>
          </cell>
          <cell r="BH29" t="e">
            <v>#NAME?</v>
          </cell>
          <cell r="BI29" t="e">
            <v>#NAME?</v>
          </cell>
          <cell r="BJ29" t="e">
            <v>#NAME?</v>
          </cell>
          <cell r="BK29" t="e">
            <v>#NAME?</v>
          </cell>
          <cell r="BL29" t="e">
            <v>#NAME?</v>
          </cell>
          <cell r="BM29" t="e">
            <v>#NAME?</v>
          </cell>
          <cell r="BN29" t="e">
            <v>#NAME?</v>
          </cell>
          <cell r="BO29" t="e">
            <v>#NAME?</v>
          </cell>
          <cell r="BP29" t="e">
            <v>#NAME?</v>
          </cell>
          <cell r="BQ29" t="e">
            <v>#NAME?</v>
          </cell>
          <cell r="BR29" t="e">
            <v>#NAME?</v>
          </cell>
          <cell r="BS29" t="e">
            <v>#NAME?</v>
          </cell>
          <cell r="BT29" t="e">
            <v>#NAME?</v>
          </cell>
          <cell r="BU29" t="e">
            <v>#NAME?</v>
          </cell>
          <cell r="BV29" t="e">
            <v>#NAME?</v>
          </cell>
          <cell r="BW29" t="e">
            <v>#NAME?</v>
          </cell>
          <cell r="BX29" t="e">
            <v>#NAME?</v>
          </cell>
          <cell r="BZ29" t="e">
            <v>#NAME?</v>
          </cell>
          <cell r="CA29" t="e">
            <v>#NAME?</v>
          </cell>
          <cell r="CB29" t="e">
            <v>#NAME?</v>
          </cell>
          <cell r="CC29" t="e">
            <v>#NAME?</v>
          </cell>
          <cell r="CD29" t="e">
            <v>#NAME?</v>
          </cell>
          <cell r="CE29" t="e">
            <v>#NAME?</v>
          </cell>
          <cell r="CF29" t="e">
            <v>#NAME?</v>
          </cell>
          <cell r="CG29" t="e">
            <v>#NAME?</v>
          </cell>
          <cell r="CH29" t="e">
            <v>#NAME?</v>
          </cell>
          <cell r="CI29" t="e">
            <v>#NAME?</v>
          </cell>
          <cell r="CJ29" t="e">
            <v>#NAME?</v>
          </cell>
          <cell r="CK29" t="e">
            <v>#NAME?</v>
          </cell>
          <cell r="CL29" t="e">
            <v>#NAME?</v>
          </cell>
          <cell r="CM29" t="e">
            <v>#NAME?</v>
          </cell>
          <cell r="CN29" t="e">
            <v>#NAME?</v>
          </cell>
          <cell r="CO29" t="e">
            <v>#NAME?</v>
          </cell>
          <cell r="CP29" t="e">
            <v>#NAME?</v>
          </cell>
          <cell r="CQ29" t="e">
            <v>#NAME?</v>
          </cell>
          <cell r="CR29" t="e">
            <v>#NAME?</v>
          </cell>
          <cell r="CS29" t="e">
            <v>#NAME?</v>
          </cell>
          <cell r="CT29" t="e">
            <v>#NAME?</v>
          </cell>
          <cell r="CU29" t="e">
            <v>#NAME?</v>
          </cell>
          <cell r="CV29" t="e">
            <v>#NAME?</v>
          </cell>
          <cell r="CW29" t="e">
            <v>#NAME?</v>
          </cell>
          <cell r="CX29">
            <v>0</v>
          </cell>
          <cell r="CZ29">
            <v>0</v>
          </cell>
          <cell r="DA29">
            <v>0</v>
          </cell>
          <cell r="DB29">
            <v>0</v>
          </cell>
          <cell r="DC29">
            <v>0</v>
          </cell>
        </row>
        <row r="30">
          <cell r="D30" t="e">
            <v>#NAME?</v>
          </cell>
          <cell r="E30">
            <v>0</v>
          </cell>
          <cell r="F30" t="e">
            <v>#NAME?</v>
          </cell>
          <cell r="G30" t="e">
            <v>#NAME?</v>
          </cell>
          <cell r="H30" t="e">
            <v>#NAME?</v>
          </cell>
          <cell r="I30" t="e">
            <v>#NAME?</v>
          </cell>
          <cell r="K30" t="e">
            <v>#NAME?</v>
          </cell>
          <cell r="L30" t="e">
            <v>#NAME?</v>
          </cell>
          <cell r="M30" t="e">
            <v>#NAME?</v>
          </cell>
          <cell r="N30" t="e">
            <v>#NAME?</v>
          </cell>
          <cell r="O30" t="e">
            <v>#NAME?</v>
          </cell>
          <cell r="P30" t="e">
            <v>#NAME?</v>
          </cell>
          <cell r="Q30" t="e">
            <v>#NAME?</v>
          </cell>
          <cell r="R30" t="e">
            <v>#NAME?</v>
          </cell>
          <cell r="S30" t="e">
            <v>#NAME?</v>
          </cell>
          <cell r="T30" t="e">
            <v>#NAME?</v>
          </cell>
          <cell r="U30" t="e">
            <v>#NAME?</v>
          </cell>
          <cell r="V30" t="e">
            <v>#NAME?</v>
          </cell>
          <cell r="W30" t="e">
            <v>#NAME?</v>
          </cell>
          <cell r="X30" t="e">
            <v>#NAME?</v>
          </cell>
          <cell r="Y30" t="e">
            <v>#NAME?</v>
          </cell>
          <cell r="Z30" t="e">
            <v>#NAME?</v>
          </cell>
          <cell r="AA30" t="e">
            <v>#NAME?</v>
          </cell>
          <cell r="AB30" t="e">
            <v>#NAME?</v>
          </cell>
          <cell r="AC30" t="e">
            <v>#NAME?</v>
          </cell>
          <cell r="AD30" t="e">
            <v>#NAME?</v>
          </cell>
          <cell r="AE30" t="e">
            <v>#NAME?</v>
          </cell>
          <cell r="AF30" t="e">
            <v>#NAME?</v>
          </cell>
          <cell r="AG30" t="e">
            <v>#NAME?</v>
          </cell>
          <cell r="AH30" t="e">
            <v>#NAME?</v>
          </cell>
          <cell r="AI30" t="e">
            <v>#NAME?</v>
          </cell>
          <cell r="AJ30" t="e">
            <v>#NAME?</v>
          </cell>
          <cell r="AK30" t="e">
            <v>#NAME?</v>
          </cell>
          <cell r="AL30" t="e">
            <v>#NAME?</v>
          </cell>
          <cell r="AM30" t="e">
            <v>#NAME?</v>
          </cell>
          <cell r="AN30" t="e">
            <v>#NAME?</v>
          </cell>
          <cell r="AO30" t="e">
            <v>#NAME?</v>
          </cell>
          <cell r="AP30" t="e">
            <v>#NAME?</v>
          </cell>
          <cell r="AQ30" t="e">
            <v>#NAME?</v>
          </cell>
          <cell r="AR30" t="e">
            <v>#NAME?</v>
          </cell>
          <cell r="AS30" t="e">
            <v>#NAME?</v>
          </cell>
          <cell r="AT30" t="e">
            <v>#NAME?</v>
          </cell>
          <cell r="AU30" t="e">
            <v>#NAME?</v>
          </cell>
          <cell r="AV30" t="e">
            <v>#NAME?</v>
          </cell>
          <cell r="AW30" t="e">
            <v>#NAME?</v>
          </cell>
          <cell r="AX30" t="e">
            <v>#NAME?</v>
          </cell>
          <cell r="AY30" t="e">
            <v>#NAME?</v>
          </cell>
          <cell r="AZ30" t="e">
            <v>#NAME?</v>
          </cell>
          <cell r="BA30" t="e">
            <v>#NAME?</v>
          </cell>
          <cell r="BB30" t="e">
            <v>#NAME?</v>
          </cell>
          <cell r="BC30" t="e">
            <v>#NAME?</v>
          </cell>
          <cell r="BD30" t="e">
            <v>#NAME?</v>
          </cell>
          <cell r="BE30" t="e">
            <v>#NAME?</v>
          </cell>
          <cell r="BF30" t="e">
            <v>#NAME?</v>
          </cell>
          <cell r="BG30" t="e">
            <v>#NAME?</v>
          </cell>
          <cell r="BH30" t="e">
            <v>#NAME?</v>
          </cell>
          <cell r="BI30" t="e">
            <v>#NAME?</v>
          </cell>
          <cell r="BJ30" t="e">
            <v>#NAME?</v>
          </cell>
          <cell r="BK30" t="e">
            <v>#NAME?</v>
          </cell>
          <cell r="BL30" t="e">
            <v>#NAME?</v>
          </cell>
          <cell r="BM30" t="e">
            <v>#NAME?</v>
          </cell>
          <cell r="BN30" t="e">
            <v>#NAME?</v>
          </cell>
          <cell r="BO30" t="e">
            <v>#NAME?</v>
          </cell>
          <cell r="BP30" t="e">
            <v>#NAME?</v>
          </cell>
          <cell r="BQ30" t="e">
            <v>#NAME?</v>
          </cell>
          <cell r="BR30" t="e">
            <v>#NAME?</v>
          </cell>
          <cell r="BS30" t="e">
            <v>#NAME?</v>
          </cell>
          <cell r="BT30">
            <v>0</v>
          </cell>
          <cell r="BU30" t="e">
            <v>#NAME?</v>
          </cell>
          <cell r="BV30" t="e">
            <v>#NAME?</v>
          </cell>
          <cell r="BW30" t="e">
            <v>#NAME?</v>
          </cell>
          <cell r="BX30" t="e">
            <v>#NAME?</v>
          </cell>
          <cell r="BZ30" t="e">
            <v>#NAME?</v>
          </cell>
          <cell r="CA30">
            <v>0</v>
          </cell>
          <cell r="CB30" t="e">
            <v>#NAME?</v>
          </cell>
          <cell r="CC30" t="e">
            <v>#NAME?</v>
          </cell>
          <cell r="CD30" t="e">
            <v>#NAME?</v>
          </cell>
          <cell r="CE30" t="e">
            <v>#NAME?</v>
          </cell>
          <cell r="CF30" t="e">
            <v>#NAME?</v>
          </cell>
          <cell r="CG30">
            <v>0</v>
          </cell>
          <cell r="CH30" t="e">
            <v>#NAME?</v>
          </cell>
          <cell r="CI30" t="e">
            <v>#NAME?</v>
          </cell>
          <cell r="CJ30" t="e">
            <v>#NAME?</v>
          </cell>
          <cell r="CK30" t="e">
            <v>#NAME?</v>
          </cell>
          <cell r="CL30" t="e">
            <v>#NAME?</v>
          </cell>
          <cell r="CM30">
            <v>0</v>
          </cell>
          <cell r="CN30" t="e">
            <v>#NAME?</v>
          </cell>
          <cell r="CO30" t="e">
            <v>#NAME?</v>
          </cell>
          <cell r="CP30" t="e">
            <v>#NAME?</v>
          </cell>
          <cell r="CQ30" t="e">
            <v>#NAME?</v>
          </cell>
          <cell r="CR30" t="e">
            <v>#NAME?</v>
          </cell>
          <cell r="CS30">
            <v>0</v>
          </cell>
          <cell r="CT30" t="e">
            <v>#NAME?</v>
          </cell>
          <cell r="CU30" t="e">
            <v>#NAME?</v>
          </cell>
          <cell r="CV30" t="e">
            <v>#NAME?</v>
          </cell>
          <cell r="CW30" t="e">
            <v>#NAME?</v>
          </cell>
          <cell r="CX30" t="e">
            <v>#NAME?</v>
          </cell>
          <cell r="CZ30" t="e">
            <v>#NAME?</v>
          </cell>
          <cell r="DA30" t="e">
            <v>#NAME?</v>
          </cell>
          <cell r="DB30" t="e">
            <v>#NAME?</v>
          </cell>
          <cell r="DC30" t="e">
            <v>#NAME?</v>
          </cell>
        </row>
        <row r="31">
          <cell r="D31" t="e">
            <v>#NAME?</v>
          </cell>
          <cell r="E31">
            <v>0</v>
          </cell>
          <cell r="F31" t="e">
            <v>#NAME?</v>
          </cell>
          <cell r="G31" t="e">
            <v>#NAME?</v>
          </cell>
          <cell r="H31" t="e">
            <v>#NAME?</v>
          </cell>
          <cell r="I31" t="e">
            <v>#NAME?</v>
          </cell>
          <cell r="K31" t="e">
            <v>#NAME?</v>
          </cell>
          <cell r="L31" t="e">
            <v>#NAME?</v>
          </cell>
          <cell r="M31" t="e">
            <v>#NAME?</v>
          </cell>
          <cell r="N31" t="e">
            <v>#NAME?</v>
          </cell>
          <cell r="O31" t="e">
            <v>#NAME?</v>
          </cell>
          <cell r="P31" t="e">
            <v>#NAME?</v>
          </cell>
          <cell r="Q31" t="e">
            <v>#NAME?</v>
          </cell>
          <cell r="R31" t="e">
            <v>#NAME?</v>
          </cell>
          <cell r="S31" t="e">
            <v>#NAME?</v>
          </cell>
          <cell r="T31" t="e">
            <v>#NAME?</v>
          </cell>
          <cell r="U31" t="e">
            <v>#NAME?</v>
          </cell>
          <cell r="V31" t="e">
            <v>#NAME?</v>
          </cell>
          <cell r="W31" t="e">
            <v>#NAME?</v>
          </cell>
          <cell r="X31" t="e">
            <v>#NAME?</v>
          </cell>
          <cell r="Y31" t="e">
            <v>#NAME?</v>
          </cell>
          <cell r="Z31" t="e">
            <v>#NAME?</v>
          </cell>
          <cell r="AA31" t="e">
            <v>#NAME?</v>
          </cell>
          <cell r="AB31" t="e">
            <v>#NAME?</v>
          </cell>
          <cell r="AC31" t="e">
            <v>#NAME?</v>
          </cell>
          <cell r="AD31" t="e">
            <v>#NAME?</v>
          </cell>
          <cell r="AE31" t="e">
            <v>#NAME?</v>
          </cell>
          <cell r="AF31" t="e">
            <v>#NAME?</v>
          </cell>
          <cell r="AG31" t="e">
            <v>#NAME?</v>
          </cell>
          <cell r="AH31" t="e">
            <v>#NAME?</v>
          </cell>
          <cell r="AI31" t="e">
            <v>#NAME?</v>
          </cell>
          <cell r="AJ31" t="e">
            <v>#NAME?</v>
          </cell>
          <cell r="AK31" t="e">
            <v>#NAME?</v>
          </cell>
          <cell r="AL31" t="e">
            <v>#NAME?</v>
          </cell>
          <cell r="AM31" t="e">
            <v>#NAME?</v>
          </cell>
          <cell r="AN31" t="e">
            <v>#NAME?</v>
          </cell>
          <cell r="AO31" t="e">
            <v>#NAME?</v>
          </cell>
          <cell r="AP31" t="e">
            <v>#NAME?</v>
          </cell>
          <cell r="AQ31" t="e">
            <v>#NAME?</v>
          </cell>
          <cell r="AR31" t="e">
            <v>#NAME?</v>
          </cell>
          <cell r="AS31" t="e">
            <v>#NAME?</v>
          </cell>
          <cell r="AT31" t="e">
            <v>#NAME?</v>
          </cell>
          <cell r="AU31" t="e">
            <v>#NAME?</v>
          </cell>
          <cell r="AV31" t="e">
            <v>#NAME?</v>
          </cell>
          <cell r="AW31" t="e">
            <v>#NAME?</v>
          </cell>
          <cell r="AX31" t="e">
            <v>#NAME?</v>
          </cell>
          <cell r="AY31" t="e">
            <v>#NAME?</v>
          </cell>
          <cell r="AZ31" t="e">
            <v>#NAME?</v>
          </cell>
          <cell r="BA31" t="e">
            <v>#NAME?</v>
          </cell>
          <cell r="BB31" t="e">
            <v>#NAME?</v>
          </cell>
          <cell r="BC31" t="e">
            <v>#NAME?</v>
          </cell>
          <cell r="BD31" t="e">
            <v>#NAME?</v>
          </cell>
          <cell r="BE31" t="e">
            <v>#NAME?</v>
          </cell>
          <cell r="BF31" t="e">
            <v>#NAME?</v>
          </cell>
          <cell r="BG31" t="e">
            <v>#NAME?</v>
          </cell>
          <cell r="BH31" t="e">
            <v>#NAME?</v>
          </cell>
          <cell r="BI31" t="e">
            <v>#NAME?</v>
          </cell>
          <cell r="BJ31" t="e">
            <v>#NAME?</v>
          </cell>
          <cell r="BK31" t="e">
            <v>#NAME?</v>
          </cell>
          <cell r="BL31" t="e">
            <v>#NAME?</v>
          </cell>
          <cell r="BM31" t="e">
            <v>#NAME?</v>
          </cell>
          <cell r="BN31" t="e">
            <v>#NAME?</v>
          </cell>
          <cell r="BO31" t="e">
            <v>#NAME?</v>
          </cell>
          <cell r="BP31" t="e">
            <v>#NAME?</v>
          </cell>
          <cell r="BQ31" t="e">
            <v>#NAME?</v>
          </cell>
          <cell r="BR31" t="e">
            <v>#NAME?</v>
          </cell>
          <cell r="BS31" t="e">
            <v>#NAME?</v>
          </cell>
          <cell r="BT31">
            <v>0</v>
          </cell>
          <cell r="BU31" t="e">
            <v>#NAME?</v>
          </cell>
          <cell r="BV31" t="e">
            <v>#NAME?</v>
          </cell>
          <cell r="BW31" t="e">
            <v>#NAME?</v>
          </cell>
          <cell r="BX31" t="e">
            <v>#NAME?</v>
          </cell>
          <cell r="BZ31" t="e">
            <v>#NAME?</v>
          </cell>
          <cell r="CA31">
            <v>0</v>
          </cell>
          <cell r="CB31" t="e">
            <v>#NAME?</v>
          </cell>
          <cell r="CC31" t="e">
            <v>#NAME?</v>
          </cell>
          <cell r="CD31" t="e">
            <v>#NAME?</v>
          </cell>
          <cell r="CE31" t="e">
            <v>#NAME?</v>
          </cell>
          <cell r="CF31" t="e">
            <v>#NAME?</v>
          </cell>
          <cell r="CG31">
            <v>0</v>
          </cell>
          <cell r="CH31" t="e">
            <v>#NAME?</v>
          </cell>
          <cell r="CI31" t="e">
            <v>#NAME?</v>
          </cell>
          <cell r="CJ31" t="e">
            <v>#NAME?</v>
          </cell>
          <cell r="CK31" t="e">
            <v>#NAME?</v>
          </cell>
          <cell r="CL31" t="e">
            <v>#NAME?</v>
          </cell>
          <cell r="CM31">
            <v>0</v>
          </cell>
          <cell r="CN31" t="e">
            <v>#NAME?</v>
          </cell>
          <cell r="CO31" t="e">
            <v>#NAME?</v>
          </cell>
          <cell r="CP31" t="e">
            <v>#NAME?</v>
          </cell>
          <cell r="CQ31" t="e">
            <v>#NAME?</v>
          </cell>
          <cell r="CR31" t="e">
            <v>#NAME?</v>
          </cell>
          <cell r="CS31">
            <v>0</v>
          </cell>
          <cell r="CT31" t="e">
            <v>#NAME?</v>
          </cell>
          <cell r="CU31" t="e">
            <v>#NAME?</v>
          </cell>
          <cell r="CV31" t="e">
            <v>#NAME?</v>
          </cell>
          <cell r="CW31" t="e">
            <v>#NAME?</v>
          </cell>
          <cell r="CX31" t="e">
            <v>#NAME?</v>
          </cell>
          <cell r="CZ31" t="e">
            <v>#NAME?</v>
          </cell>
          <cell r="DA31" t="e">
            <v>#NAME?</v>
          </cell>
          <cell r="DB31" t="e">
            <v>#NAME?</v>
          </cell>
          <cell r="DC31" t="e">
            <v>#NAME?</v>
          </cell>
        </row>
        <row r="33">
          <cell r="D33" t="e">
            <v>#NAME?</v>
          </cell>
          <cell r="E33" t="e">
            <v>#NAME?</v>
          </cell>
          <cell r="F33" t="e">
            <v>#NAME?</v>
          </cell>
          <cell r="G33" t="e">
            <v>#NAME?</v>
          </cell>
          <cell r="H33" t="e">
            <v>#NAME?</v>
          </cell>
          <cell r="I33" t="e">
            <v>#NAME?</v>
          </cell>
          <cell r="K33" t="e">
            <v>#NAME?</v>
          </cell>
          <cell r="L33" t="e">
            <v>#NAME?</v>
          </cell>
          <cell r="M33" t="e">
            <v>#NAME?</v>
          </cell>
          <cell r="N33" t="e">
            <v>#NAME?</v>
          </cell>
          <cell r="O33" t="e">
            <v>#NAME?</v>
          </cell>
          <cell r="P33" t="e">
            <v>#NAME?</v>
          </cell>
          <cell r="Q33" t="e">
            <v>#NAME?</v>
          </cell>
          <cell r="R33" t="e">
            <v>#NAME?</v>
          </cell>
          <cell r="S33" t="e">
            <v>#NAME?</v>
          </cell>
          <cell r="T33" t="e">
            <v>#NAME?</v>
          </cell>
          <cell r="U33" t="e">
            <v>#NAME?</v>
          </cell>
          <cell r="V33" t="e">
            <v>#NAME?</v>
          </cell>
          <cell r="W33" t="e">
            <v>#NAME?</v>
          </cell>
          <cell r="X33" t="e">
            <v>#NAME?</v>
          </cell>
          <cell r="Y33" t="e">
            <v>#NAME?</v>
          </cell>
          <cell r="Z33" t="e">
            <v>#NAME?</v>
          </cell>
          <cell r="AA33" t="e">
            <v>#NAME?</v>
          </cell>
          <cell r="AB33" t="e">
            <v>#NAME?</v>
          </cell>
          <cell r="AC33" t="e">
            <v>#NAME?</v>
          </cell>
          <cell r="AD33" t="e">
            <v>#NAME?</v>
          </cell>
          <cell r="AE33" t="e">
            <v>#NAME?</v>
          </cell>
          <cell r="AF33" t="e">
            <v>#NAME?</v>
          </cell>
          <cell r="AG33" t="e">
            <v>#NAME?</v>
          </cell>
          <cell r="AH33" t="e">
            <v>#NAME?</v>
          </cell>
          <cell r="AI33" t="e">
            <v>#NAME?</v>
          </cell>
          <cell r="AJ33" t="e">
            <v>#NAME?</v>
          </cell>
          <cell r="AK33" t="e">
            <v>#NAME?</v>
          </cell>
          <cell r="AL33" t="e">
            <v>#NAME?</v>
          </cell>
          <cell r="AM33" t="e">
            <v>#NAME?</v>
          </cell>
          <cell r="AN33" t="e">
            <v>#NAME?</v>
          </cell>
          <cell r="AO33" t="e">
            <v>#NAME?</v>
          </cell>
          <cell r="AP33" t="e">
            <v>#NAME?</v>
          </cell>
          <cell r="AQ33" t="e">
            <v>#NAME?</v>
          </cell>
          <cell r="AR33" t="e">
            <v>#NAME?</v>
          </cell>
          <cell r="AS33" t="e">
            <v>#NAME?</v>
          </cell>
          <cell r="AT33" t="e">
            <v>#NAME?</v>
          </cell>
          <cell r="AU33" t="e">
            <v>#NAME?</v>
          </cell>
          <cell r="AV33" t="e">
            <v>#NAME?</v>
          </cell>
          <cell r="AW33" t="e">
            <v>#NAME?</v>
          </cell>
          <cell r="AX33" t="e">
            <v>#NAME?</v>
          </cell>
          <cell r="AY33" t="e">
            <v>#NAME?</v>
          </cell>
          <cell r="AZ33" t="e">
            <v>#NAME?</v>
          </cell>
          <cell r="BA33" t="e">
            <v>#NAME?</v>
          </cell>
          <cell r="BB33" t="e">
            <v>#NAME?</v>
          </cell>
          <cell r="BC33" t="e">
            <v>#NAME?</v>
          </cell>
          <cell r="BD33" t="e">
            <v>#NAME?</v>
          </cell>
          <cell r="BE33" t="e">
            <v>#NAME?</v>
          </cell>
          <cell r="BF33" t="e">
            <v>#NAME?</v>
          </cell>
          <cell r="BG33" t="e">
            <v>#NAME?</v>
          </cell>
          <cell r="BH33" t="e">
            <v>#NAME?</v>
          </cell>
          <cell r="BI33" t="e">
            <v>#NAME?</v>
          </cell>
          <cell r="BJ33" t="e">
            <v>#NAME?</v>
          </cell>
          <cell r="BK33" t="e">
            <v>#NAME?</v>
          </cell>
          <cell r="BL33" t="e">
            <v>#NAME?</v>
          </cell>
          <cell r="BM33" t="e">
            <v>#NAME?</v>
          </cell>
          <cell r="BN33" t="e">
            <v>#NAME?</v>
          </cell>
          <cell r="BO33" t="e">
            <v>#NAME?</v>
          </cell>
          <cell r="BP33" t="e">
            <v>#NAME?</v>
          </cell>
          <cell r="BQ33" t="e">
            <v>#NAME?</v>
          </cell>
          <cell r="BR33" t="e">
            <v>#NAME?</v>
          </cell>
          <cell r="BS33">
            <v>0</v>
          </cell>
          <cell r="BT33">
            <v>0</v>
          </cell>
          <cell r="BU33">
            <v>0</v>
          </cell>
          <cell r="BV33">
            <v>0</v>
          </cell>
          <cell r="BW33">
            <v>0</v>
          </cell>
          <cell r="BX33">
            <v>0</v>
          </cell>
          <cell r="BZ33" t="e">
            <v>#NAME?</v>
          </cell>
          <cell r="CA33" t="e">
            <v>#NAME?</v>
          </cell>
          <cell r="CB33" t="e">
            <v>#NAME?</v>
          </cell>
          <cell r="CC33" t="e">
            <v>#NAME?</v>
          </cell>
          <cell r="CD33" t="e">
            <v>#NAME?</v>
          </cell>
          <cell r="CE33" t="e">
            <v>#NAME?</v>
          </cell>
          <cell r="CF33" t="e">
            <v>#NAME?</v>
          </cell>
          <cell r="CG33" t="e">
            <v>#NAME?</v>
          </cell>
          <cell r="CH33" t="e">
            <v>#NAME?</v>
          </cell>
          <cell r="CI33" t="e">
            <v>#NAME?</v>
          </cell>
          <cell r="CJ33" t="e">
            <v>#NAME?</v>
          </cell>
          <cell r="CK33" t="e">
            <v>#NAME?</v>
          </cell>
          <cell r="CL33" t="e">
            <v>#NAME?</v>
          </cell>
          <cell r="CM33" t="e">
            <v>#NAME?</v>
          </cell>
          <cell r="CN33" t="e">
            <v>#NAME?</v>
          </cell>
          <cell r="CO33" t="e">
            <v>#NAME?</v>
          </cell>
          <cell r="CP33" t="e">
            <v>#NAME?</v>
          </cell>
          <cell r="CQ33" t="e">
            <v>#NAME?</v>
          </cell>
          <cell r="CR33" t="e">
            <v>#NAME?</v>
          </cell>
          <cell r="CS33" t="e">
            <v>#NAME?</v>
          </cell>
          <cell r="CT33" t="e">
            <v>#NAME?</v>
          </cell>
          <cell r="CU33" t="e">
            <v>#NAME?</v>
          </cell>
          <cell r="CV33" t="e">
            <v>#NAME?</v>
          </cell>
          <cell r="CW33" t="e">
            <v>#NAME?</v>
          </cell>
          <cell r="CX33">
            <v>0</v>
          </cell>
          <cell r="CZ33">
            <v>0</v>
          </cell>
          <cell r="DA33">
            <v>0</v>
          </cell>
          <cell r="DB33">
            <v>0</v>
          </cell>
          <cell r="DC33">
            <v>0</v>
          </cell>
        </row>
        <row r="34">
          <cell r="D34" t="e">
            <v>#NAME?</v>
          </cell>
          <cell r="E34" t="e">
            <v>#NAME?</v>
          </cell>
          <cell r="F34" t="e">
            <v>#NAME?</v>
          </cell>
          <cell r="G34" t="e">
            <v>#NAME?</v>
          </cell>
          <cell r="H34" t="e">
            <v>#NAME?</v>
          </cell>
          <cell r="I34" t="e">
            <v>#NAME?</v>
          </cell>
          <cell r="K34" t="e">
            <v>#NAME?</v>
          </cell>
          <cell r="L34" t="e">
            <v>#NAME?</v>
          </cell>
          <cell r="M34" t="e">
            <v>#NAME?</v>
          </cell>
          <cell r="N34" t="e">
            <v>#NAME?</v>
          </cell>
          <cell r="O34" t="e">
            <v>#NAME?</v>
          </cell>
          <cell r="P34" t="e">
            <v>#NAME?</v>
          </cell>
          <cell r="Q34" t="e">
            <v>#NAME?</v>
          </cell>
          <cell r="R34" t="e">
            <v>#NAME?</v>
          </cell>
          <cell r="S34" t="e">
            <v>#NAME?</v>
          </cell>
          <cell r="T34" t="e">
            <v>#NAME?</v>
          </cell>
          <cell r="U34" t="e">
            <v>#NAME?</v>
          </cell>
          <cell r="V34" t="e">
            <v>#NAME?</v>
          </cell>
          <cell r="W34" t="e">
            <v>#NAME?</v>
          </cell>
          <cell r="X34" t="e">
            <v>#NAME?</v>
          </cell>
          <cell r="Y34" t="e">
            <v>#NAME?</v>
          </cell>
          <cell r="Z34" t="e">
            <v>#NAME?</v>
          </cell>
          <cell r="AA34" t="e">
            <v>#NAME?</v>
          </cell>
          <cell r="AB34" t="e">
            <v>#NAME?</v>
          </cell>
          <cell r="AC34" t="e">
            <v>#NAME?</v>
          </cell>
          <cell r="AD34" t="e">
            <v>#NAME?</v>
          </cell>
          <cell r="AE34" t="e">
            <v>#NAME?</v>
          </cell>
          <cell r="AF34" t="e">
            <v>#NAME?</v>
          </cell>
          <cell r="AG34" t="e">
            <v>#NAME?</v>
          </cell>
          <cell r="AH34" t="e">
            <v>#NAME?</v>
          </cell>
          <cell r="AI34" t="e">
            <v>#NAME?</v>
          </cell>
          <cell r="AJ34" t="e">
            <v>#NAME?</v>
          </cell>
          <cell r="AK34" t="e">
            <v>#NAME?</v>
          </cell>
          <cell r="AL34" t="e">
            <v>#NAME?</v>
          </cell>
          <cell r="AM34" t="e">
            <v>#NAME?</v>
          </cell>
          <cell r="AN34" t="e">
            <v>#NAME?</v>
          </cell>
          <cell r="AO34" t="e">
            <v>#NAME?</v>
          </cell>
          <cell r="AP34" t="e">
            <v>#NAME?</v>
          </cell>
          <cell r="AQ34" t="e">
            <v>#NAME?</v>
          </cell>
          <cell r="AR34" t="e">
            <v>#NAME?</v>
          </cell>
          <cell r="AS34" t="e">
            <v>#NAME?</v>
          </cell>
          <cell r="AT34" t="e">
            <v>#NAME?</v>
          </cell>
          <cell r="AU34" t="e">
            <v>#NAME?</v>
          </cell>
          <cell r="AV34" t="e">
            <v>#NAME?</v>
          </cell>
          <cell r="AW34" t="e">
            <v>#NAME?</v>
          </cell>
          <cell r="AX34" t="e">
            <v>#NAME?</v>
          </cell>
          <cell r="AY34" t="e">
            <v>#NAME?</v>
          </cell>
          <cell r="AZ34" t="e">
            <v>#NAME?</v>
          </cell>
          <cell r="BA34" t="e">
            <v>#NAME?</v>
          </cell>
          <cell r="BB34" t="e">
            <v>#NAME?</v>
          </cell>
          <cell r="BC34" t="e">
            <v>#NAME?</v>
          </cell>
          <cell r="BD34" t="e">
            <v>#NAME?</v>
          </cell>
          <cell r="BE34" t="e">
            <v>#NAME?</v>
          </cell>
          <cell r="BF34" t="e">
            <v>#NAME?</v>
          </cell>
          <cell r="BG34" t="e">
            <v>#NAME?</v>
          </cell>
          <cell r="BH34" t="e">
            <v>#NAME?</v>
          </cell>
          <cell r="BI34" t="e">
            <v>#NAME?</v>
          </cell>
          <cell r="BJ34" t="e">
            <v>#NAME?</v>
          </cell>
          <cell r="BK34" t="e">
            <v>#NAME?</v>
          </cell>
          <cell r="BL34" t="e">
            <v>#NAME?</v>
          </cell>
          <cell r="BM34" t="e">
            <v>#NAME?</v>
          </cell>
          <cell r="BN34" t="e">
            <v>#NAME?</v>
          </cell>
          <cell r="BO34" t="e">
            <v>#NAME?</v>
          </cell>
          <cell r="BP34" t="e">
            <v>#NAME?</v>
          </cell>
          <cell r="BQ34" t="e">
            <v>#NAME?</v>
          </cell>
          <cell r="BR34" t="e">
            <v>#NAME?</v>
          </cell>
          <cell r="BS34" t="e">
            <v>#NAME?</v>
          </cell>
          <cell r="BT34">
            <v>0</v>
          </cell>
          <cell r="BU34" t="e">
            <v>#NAME?</v>
          </cell>
          <cell r="BV34" t="e">
            <v>#NAME?</v>
          </cell>
          <cell r="BW34" t="e">
            <v>#NAME?</v>
          </cell>
          <cell r="BX34" t="e">
            <v>#NAME?</v>
          </cell>
          <cell r="BZ34" t="e">
            <v>#NAME?</v>
          </cell>
          <cell r="CA34" t="e">
            <v>#NAME?</v>
          </cell>
          <cell r="CB34" t="e">
            <v>#NAME?</v>
          </cell>
          <cell r="CC34" t="e">
            <v>#NAME?</v>
          </cell>
          <cell r="CD34" t="e">
            <v>#NAME?</v>
          </cell>
          <cell r="CE34" t="e">
            <v>#NAME?</v>
          </cell>
          <cell r="CF34" t="e">
            <v>#NAME?</v>
          </cell>
          <cell r="CG34" t="e">
            <v>#NAME?</v>
          </cell>
          <cell r="CH34" t="e">
            <v>#NAME?</v>
          </cell>
          <cell r="CI34" t="e">
            <v>#NAME?</v>
          </cell>
          <cell r="CJ34" t="e">
            <v>#NAME?</v>
          </cell>
          <cell r="CK34" t="e">
            <v>#NAME?</v>
          </cell>
          <cell r="CL34" t="e">
            <v>#NAME?</v>
          </cell>
          <cell r="CM34" t="e">
            <v>#NAME?</v>
          </cell>
          <cell r="CN34" t="e">
            <v>#NAME?</v>
          </cell>
          <cell r="CO34" t="e">
            <v>#NAME?</v>
          </cell>
          <cell r="CP34" t="e">
            <v>#NAME?</v>
          </cell>
          <cell r="CQ34" t="e">
            <v>#NAME?</v>
          </cell>
          <cell r="CR34" t="e">
            <v>#NAME?</v>
          </cell>
          <cell r="CS34" t="e">
            <v>#NAME?</v>
          </cell>
          <cell r="CT34" t="e">
            <v>#NAME?</v>
          </cell>
          <cell r="CU34" t="e">
            <v>#NAME?</v>
          </cell>
          <cell r="CV34" t="e">
            <v>#NAME?</v>
          </cell>
          <cell r="CW34" t="e">
            <v>#NAME?</v>
          </cell>
          <cell r="CX34" t="e">
            <v>#NAME?</v>
          </cell>
          <cell r="CZ34" t="e">
            <v>#NAME?</v>
          </cell>
          <cell r="DA34" t="e">
            <v>#NAME?</v>
          </cell>
          <cell r="DB34" t="e">
            <v>#NAME?</v>
          </cell>
          <cell r="DC34" t="e">
            <v>#NAME?</v>
          </cell>
        </row>
      </sheetData>
      <sheetData sheetId="73" refreshError="1">
        <row r="9">
          <cell r="A9" t="str">
            <v>ГРЭС</v>
          </cell>
        </row>
        <row r="10">
          <cell r="C10" t="str">
            <v>Всего</v>
          </cell>
          <cell r="D10" t="str">
            <v>Всего</v>
          </cell>
          <cell r="E10">
            <v>0</v>
          </cell>
          <cell r="F10" t="e">
            <v>#NAME?</v>
          </cell>
          <cell r="G10" t="e">
            <v>#N/A</v>
          </cell>
          <cell r="H10" t="e">
            <v>#NAME?</v>
          </cell>
          <cell r="I10" t="e">
            <v>#NAME?</v>
          </cell>
          <cell r="J10" t="e">
            <v>#NAME?</v>
          </cell>
        </row>
        <row r="11">
          <cell r="C11" t="str">
            <v>Всего</v>
          </cell>
          <cell r="D11" t="str">
            <v>Горячая вода</v>
          </cell>
          <cell r="E11">
            <v>0</v>
          </cell>
          <cell r="F11" t="e">
            <v>#NAME?</v>
          </cell>
          <cell r="G11" t="e">
            <v>#N/A</v>
          </cell>
          <cell r="H11" t="e">
            <v>#NAME?</v>
          </cell>
          <cell r="I11" t="e">
            <v>#NAME?</v>
          </cell>
          <cell r="J11" t="e">
            <v>#NAME?</v>
          </cell>
        </row>
        <row r="12">
          <cell r="C12" t="str">
            <v>Всего</v>
          </cell>
          <cell r="D12" t="str">
            <v>Пар 1,2-2,5 кгс/см2</v>
          </cell>
          <cell r="E12">
            <v>0</v>
          </cell>
          <cell r="F12" t="e">
            <v>#NAME?</v>
          </cell>
          <cell r="G12" t="e">
            <v>#N/A</v>
          </cell>
          <cell r="H12" t="e">
            <v>#NAME?</v>
          </cell>
          <cell r="I12" t="e">
            <v>#NAME?</v>
          </cell>
          <cell r="J12" t="e">
            <v>#NAME?</v>
          </cell>
        </row>
        <row r="13">
          <cell r="C13" t="str">
            <v>Всего</v>
          </cell>
          <cell r="D13" t="str">
            <v>Пар 2,5-7,0 кгс/см2</v>
          </cell>
          <cell r="E13">
            <v>0</v>
          </cell>
          <cell r="F13" t="e">
            <v>#NAME?</v>
          </cell>
          <cell r="G13" t="e">
            <v>#N/A</v>
          </cell>
          <cell r="H13" t="e">
            <v>#NAME?</v>
          </cell>
          <cell r="I13" t="e">
            <v>#NAME?</v>
          </cell>
          <cell r="J13" t="e">
            <v>#NAME?</v>
          </cell>
        </row>
        <row r="14">
          <cell r="C14" t="str">
            <v>Всего</v>
          </cell>
          <cell r="D14" t="str">
            <v>Пар 7,0-13,0 кгс/см2</v>
          </cell>
          <cell r="E14">
            <v>0</v>
          </cell>
          <cell r="F14" t="e">
            <v>#NAME?</v>
          </cell>
          <cell r="G14" t="e">
            <v>#N/A</v>
          </cell>
          <cell r="H14" t="e">
            <v>#NAME?</v>
          </cell>
          <cell r="I14" t="e">
            <v>#NAME?</v>
          </cell>
          <cell r="J14" t="e">
            <v>#NAME?</v>
          </cell>
        </row>
        <row r="15">
          <cell r="C15" t="str">
            <v>Всего</v>
          </cell>
          <cell r="D15" t="str">
            <v>Пар больше 13 кгс/см2</v>
          </cell>
          <cell r="E15">
            <v>0</v>
          </cell>
          <cell r="F15" t="e">
            <v>#NAME?</v>
          </cell>
          <cell r="G15" t="e">
            <v>#N/A</v>
          </cell>
          <cell r="H15" t="e">
            <v>#NAME?</v>
          </cell>
          <cell r="I15" t="e">
            <v>#NAME?</v>
          </cell>
          <cell r="J15" t="e">
            <v>#NAME?</v>
          </cell>
        </row>
        <row r="16">
          <cell r="C16" t="str">
            <v>Всего</v>
          </cell>
          <cell r="D16" t="str">
            <v>Острый и редуцированный пар</v>
          </cell>
          <cell r="E16">
            <v>0</v>
          </cell>
          <cell r="F16" t="e">
            <v>#NAME?</v>
          </cell>
          <cell r="G16" t="e">
            <v>#N/A</v>
          </cell>
          <cell r="H16" t="e">
            <v>#NAME?</v>
          </cell>
          <cell r="I16" t="e">
            <v>#NAME?</v>
          </cell>
          <cell r="J16" t="e">
            <v>#NAME?</v>
          </cell>
        </row>
        <row r="21">
          <cell r="B21" t="str">
            <v>Центральная</v>
          </cell>
        </row>
        <row r="26">
          <cell r="C26" t="str">
            <v>Центральная</v>
          </cell>
          <cell r="D26" t="str">
            <v>Всего</v>
          </cell>
          <cell r="E26">
            <v>0</v>
          </cell>
          <cell r="F26" t="e">
            <v>#NAME?</v>
          </cell>
          <cell r="G26" t="e">
            <v>#NAME?</v>
          </cell>
          <cell r="H26" t="e">
            <v>#NAME?</v>
          </cell>
          <cell r="I26" t="e">
            <v>#NAME?</v>
          </cell>
          <cell r="J26" t="e">
            <v>#NAME?</v>
          </cell>
        </row>
        <row r="27">
          <cell r="C27" t="str">
            <v>Центральная</v>
          </cell>
          <cell r="D27" t="str">
            <v>Горячая вода</v>
          </cell>
          <cell r="E27">
            <v>0</v>
          </cell>
          <cell r="F27" t="e">
            <v>#NAME?</v>
          </cell>
          <cell r="G27" t="e">
            <v>#NAME?</v>
          </cell>
          <cell r="H27" t="e">
            <v>#NAME?</v>
          </cell>
          <cell r="I27" t="e">
            <v>#NAME?</v>
          </cell>
          <cell r="J27" t="e">
            <v>#NAME?</v>
          </cell>
        </row>
        <row r="28">
          <cell r="C28" t="str">
            <v>Центральная</v>
          </cell>
          <cell r="D28" t="str">
            <v>Пар 1,2-2,5 кгс/см2</v>
          </cell>
          <cell r="E28">
            <v>0</v>
          </cell>
          <cell r="F28" t="e">
            <v>#NAME?</v>
          </cell>
          <cell r="G28" t="e">
            <v>#NAME?</v>
          </cell>
          <cell r="H28" t="e">
            <v>#NAME?</v>
          </cell>
          <cell r="I28" t="e">
            <v>#NAME?</v>
          </cell>
          <cell r="J28" t="e">
            <v>#NAME?</v>
          </cell>
        </row>
        <row r="29">
          <cell r="C29" t="str">
            <v>Центральная</v>
          </cell>
          <cell r="D29" t="str">
            <v>Пар 2,5-7,0 кгс/см2</v>
          </cell>
          <cell r="E29">
            <v>0</v>
          </cell>
          <cell r="F29" t="e">
            <v>#NAME?</v>
          </cell>
          <cell r="G29" t="e">
            <v>#NAME?</v>
          </cell>
          <cell r="H29" t="e">
            <v>#NAME?</v>
          </cell>
          <cell r="I29" t="e">
            <v>#NAME?</v>
          </cell>
          <cell r="J29" t="e">
            <v>#NAME?</v>
          </cell>
        </row>
        <row r="30">
          <cell r="C30" t="str">
            <v>Центральная</v>
          </cell>
          <cell r="D30" t="str">
            <v>Пар 7,0-13,0 кгс/см2</v>
          </cell>
          <cell r="E30">
            <v>0</v>
          </cell>
          <cell r="F30" t="e">
            <v>#NAME?</v>
          </cell>
          <cell r="G30" t="e">
            <v>#NAME?</v>
          </cell>
          <cell r="H30" t="e">
            <v>#NAME?</v>
          </cell>
          <cell r="I30" t="e">
            <v>#NAME?</v>
          </cell>
          <cell r="J30" t="e">
            <v>#NAME?</v>
          </cell>
        </row>
        <row r="31">
          <cell r="C31" t="str">
            <v>Центральная</v>
          </cell>
          <cell r="D31" t="str">
            <v>Пар больше 13 кгс/см2</v>
          </cell>
          <cell r="E31">
            <v>0</v>
          </cell>
          <cell r="F31" t="e">
            <v>#NAME?</v>
          </cell>
          <cell r="G31" t="e">
            <v>#NAME?</v>
          </cell>
          <cell r="H31" t="e">
            <v>#NAME?</v>
          </cell>
          <cell r="I31" t="e">
            <v>#NAME?</v>
          </cell>
          <cell r="J31" t="e">
            <v>#NAME?</v>
          </cell>
        </row>
        <row r="32">
          <cell r="C32" t="str">
            <v>Центральная</v>
          </cell>
          <cell r="D32" t="str">
            <v>Острый и редуцированный пар</v>
          </cell>
          <cell r="E32">
            <v>0</v>
          </cell>
          <cell r="F32" t="e">
            <v>#NAME?</v>
          </cell>
          <cell r="G32" t="e">
            <v>#NAME?</v>
          </cell>
          <cell r="H32" t="e">
            <v>#NAME?</v>
          </cell>
          <cell r="I32" t="e">
            <v>#NAME?</v>
          </cell>
          <cell r="J32" t="e">
            <v>#NAME?</v>
          </cell>
        </row>
        <row r="36">
          <cell r="B36" t="str">
            <v>Парковая</v>
          </cell>
        </row>
        <row r="41">
          <cell r="C41" t="str">
            <v>Парковая</v>
          </cell>
          <cell r="D41" t="str">
            <v>Всего</v>
          </cell>
          <cell r="E41">
            <v>0</v>
          </cell>
          <cell r="F41" t="e">
            <v>#NAME?</v>
          </cell>
          <cell r="G41" t="e">
            <v>#NAME?</v>
          </cell>
          <cell r="H41" t="e">
            <v>#NAME?</v>
          </cell>
          <cell r="I41" t="e">
            <v>#NAME?</v>
          </cell>
          <cell r="J41" t="e">
            <v>#NAME?</v>
          </cell>
        </row>
        <row r="42">
          <cell r="C42" t="str">
            <v>Парковая</v>
          </cell>
          <cell r="D42" t="str">
            <v>Горячая вода</v>
          </cell>
          <cell r="E42">
            <v>0</v>
          </cell>
          <cell r="F42" t="e">
            <v>#NAME?</v>
          </cell>
          <cell r="G42" t="e">
            <v>#NAME?</v>
          </cell>
          <cell r="H42" t="e">
            <v>#NAME?</v>
          </cell>
          <cell r="I42" t="e">
            <v>#NAME?</v>
          </cell>
          <cell r="J42" t="e">
            <v>#NAME?</v>
          </cell>
        </row>
        <row r="43">
          <cell r="C43" t="str">
            <v>Парковая</v>
          </cell>
          <cell r="D43" t="str">
            <v>Пар 1,2-2,5 кгс/см2</v>
          </cell>
          <cell r="E43">
            <v>0</v>
          </cell>
          <cell r="F43" t="e">
            <v>#NAME?</v>
          </cell>
          <cell r="G43" t="e">
            <v>#NAME?</v>
          </cell>
          <cell r="H43" t="e">
            <v>#NAME?</v>
          </cell>
          <cell r="I43" t="e">
            <v>#NAME?</v>
          </cell>
          <cell r="J43" t="e">
            <v>#NAME?</v>
          </cell>
        </row>
        <row r="44">
          <cell r="C44" t="str">
            <v>Парковая</v>
          </cell>
          <cell r="D44" t="str">
            <v>Пар 2,5-7,0 кгс/см2</v>
          </cell>
          <cell r="E44">
            <v>0</v>
          </cell>
          <cell r="F44" t="e">
            <v>#NAME?</v>
          </cell>
          <cell r="G44" t="e">
            <v>#NAME?</v>
          </cell>
          <cell r="H44" t="e">
            <v>#NAME?</v>
          </cell>
          <cell r="I44" t="e">
            <v>#NAME?</v>
          </cell>
          <cell r="J44" t="e">
            <v>#NAME?</v>
          </cell>
        </row>
        <row r="45">
          <cell r="C45" t="str">
            <v>Парковая</v>
          </cell>
          <cell r="D45" t="str">
            <v>Пар 7,0-13,0 кгс/см2</v>
          </cell>
          <cell r="E45">
            <v>0</v>
          </cell>
          <cell r="F45" t="e">
            <v>#NAME?</v>
          </cell>
          <cell r="G45" t="e">
            <v>#NAME?</v>
          </cell>
          <cell r="H45" t="e">
            <v>#NAME?</v>
          </cell>
          <cell r="I45" t="e">
            <v>#NAME?</v>
          </cell>
          <cell r="J45" t="e">
            <v>#NAME?</v>
          </cell>
        </row>
        <row r="46">
          <cell r="C46" t="str">
            <v>Парковая</v>
          </cell>
          <cell r="D46" t="str">
            <v>Пар больше 13 кгс/см2</v>
          </cell>
          <cell r="E46">
            <v>0</v>
          </cell>
          <cell r="F46" t="e">
            <v>#NAME?</v>
          </cell>
          <cell r="G46" t="e">
            <v>#NAME?</v>
          </cell>
          <cell r="H46" t="e">
            <v>#NAME?</v>
          </cell>
          <cell r="I46" t="e">
            <v>#NAME?</v>
          </cell>
          <cell r="J46" t="e">
            <v>#NAME?</v>
          </cell>
        </row>
        <row r="47">
          <cell r="C47" t="str">
            <v>Парковая</v>
          </cell>
          <cell r="D47" t="str">
            <v>Острый и редуцированный пар</v>
          </cell>
          <cell r="E47">
            <v>0</v>
          </cell>
          <cell r="F47" t="e">
            <v>#NAME?</v>
          </cell>
          <cell r="G47" t="e">
            <v>#NAME?</v>
          </cell>
          <cell r="H47" t="e">
            <v>#NAME?</v>
          </cell>
          <cell r="I47" t="e">
            <v>#NAME?</v>
          </cell>
          <cell r="J47" t="e">
            <v>#NAME?</v>
          </cell>
        </row>
        <row r="51">
          <cell r="B51" t="str">
            <v>Агрохимия</v>
          </cell>
        </row>
        <row r="56">
          <cell r="C56" t="str">
            <v>Агрохимия</v>
          </cell>
          <cell r="D56" t="str">
            <v>Всего</v>
          </cell>
          <cell r="E56">
            <v>0</v>
          </cell>
          <cell r="F56" t="e">
            <v>#NAME?</v>
          </cell>
          <cell r="G56" t="e">
            <v>#NAME?</v>
          </cell>
          <cell r="H56" t="e">
            <v>#NAME?</v>
          </cell>
          <cell r="I56" t="e">
            <v>#NAME?</v>
          </cell>
          <cell r="J56" t="e">
            <v>#NAME?</v>
          </cell>
        </row>
        <row r="57">
          <cell r="C57" t="str">
            <v>Агрохимия</v>
          </cell>
          <cell r="D57" t="str">
            <v>Горячая вода</v>
          </cell>
          <cell r="E57">
            <v>0</v>
          </cell>
          <cell r="F57" t="e">
            <v>#NAME?</v>
          </cell>
          <cell r="G57" t="e">
            <v>#NAME?</v>
          </cell>
          <cell r="H57" t="e">
            <v>#NAME?</v>
          </cell>
          <cell r="I57" t="e">
            <v>#NAME?</v>
          </cell>
          <cell r="J57" t="e">
            <v>#NAME?</v>
          </cell>
        </row>
        <row r="58">
          <cell r="C58" t="str">
            <v>Агрохимия</v>
          </cell>
          <cell r="D58" t="str">
            <v>Пар 1,2-2,5 кгс/см2</v>
          </cell>
          <cell r="E58">
            <v>0</v>
          </cell>
          <cell r="F58" t="e">
            <v>#NAME?</v>
          </cell>
          <cell r="G58" t="e">
            <v>#NAME?</v>
          </cell>
          <cell r="H58" t="e">
            <v>#NAME?</v>
          </cell>
          <cell r="I58" t="e">
            <v>#NAME?</v>
          </cell>
          <cell r="J58" t="e">
            <v>#NAME?</v>
          </cell>
        </row>
        <row r="59">
          <cell r="C59" t="str">
            <v>Агрохимия</v>
          </cell>
          <cell r="D59" t="str">
            <v>Пар 2,5-7,0 кгс/см2</v>
          </cell>
          <cell r="E59">
            <v>0</v>
          </cell>
          <cell r="F59" t="e">
            <v>#NAME?</v>
          </cell>
          <cell r="G59" t="e">
            <v>#NAME?</v>
          </cell>
          <cell r="H59" t="e">
            <v>#NAME?</v>
          </cell>
          <cell r="I59" t="e">
            <v>#NAME?</v>
          </cell>
          <cell r="J59" t="e">
            <v>#NAME?</v>
          </cell>
        </row>
        <row r="60">
          <cell r="C60" t="str">
            <v>Агрохимия</v>
          </cell>
          <cell r="D60" t="str">
            <v>Пар 7,0-13,0 кгс/см2</v>
          </cell>
          <cell r="E60">
            <v>0</v>
          </cell>
          <cell r="F60" t="e">
            <v>#NAME?</v>
          </cell>
          <cell r="G60" t="e">
            <v>#NAME?</v>
          </cell>
          <cell r="H60" t="e">
            <v>#NAME?</v>
          </cell>
          <cell r="I60" t="e">
            <v>#NAME?</v>
          </cell>
          <cell r="J60" t="e">
            <v>#NAME?</v>
          </cell>
        </row>
        <row r="61">
          <cell r="C61" t="str">
            <v>Агрохимия</v>
          </cell>
          <cell r="D61" t="str">
            <v>Пар больше 13 кгс/см2</v>
          </cell>
          <cell r="E61">
            <v>0</v>
          </cell>
          <cell r="F61" t="e">
            <v>#NAME?</v>
          </cell>
          <cell r="G61" t="e">
            <v>#NAME?</v>
          </cell>
          <cell r="H61" t="e">
            <v>#NAME?</v>
          </cell>
          <cell r="I61" t="e">
            <v>#NAME?</v>
          </cell>
          <cell r="J61" t="e">
            <v>#NAME?</v>
          </cell>
        </row>
        <row r="62">
          <cell r="C62" t="str">
            <v>Агрохимия</v>
          </cell>
          <cell r="D62" t="str">
            <v>Острый и редуцированный пар</v>
          </cell>
          <cell r="E62">
            <v>0</v>
          </cell>
          <cell r="F62" t="e">
            <v>#NAME?</v>
          </cell>
          <cell r="G62" t="e">
            <v>#NAME?</v>
          </cell>
          <cell r="H62" t="e">
            <v>#NAME?</v>
          </cell>
          <cell r="I62" t="e">
            <v>#NAME?</v>
          </cell>
          <cell r="J62" t="e">
            <v>#NAME?</v>
          </cell>
        </row>
        <row r="66">
          <cell r="B66">
            <v>0</v>
          </cell>
        </row>
        <row r="71">
          <cell r="C71">
            <v>0</v>
          </cell>
          <cell r="D71" t="str">
            <v>Всего</v>
          </cell>
          <cell r="E71">
            <v>0</v>
          </cell>
          <cell r="F71" t="e">
            <v>#NAME?</v>
          </cell>
          <cell r="G71" t="e">
            <v>#NAME?</v>
          </cell>
          <cell r="H71" t="e">
            <v>#NAME?</v>
          </cell>
          <cell r="I71" t="e">
            <v>#NAME?</v>
          </cell>
          <cell r="J71" t="e">
            <v>#NAME?</v>
          </cell>
        </row>
        <row r="72">
          <cell r="C72">
            <v>0</v>
          </cell>
          <cell r="D72" t="str">
            <v>Горячая вода</v>
          </cell>
          <cell r="E72">
            <v>0</v>
          </cell>
          <cell r="F72" t="e">
            <v>#NAME?</v>
          </cell>
          <cell r="G72" t="e">
            <v>#NAME?</v>
          </cell>
          <cell r="H72" t="e">
            <v>#NAME?</v>
          </cell>
          <cell r="I72" t="e">
            <v>#NAME?</v>
          </cell>
          <cell r="J72" t="e">
            <v>#NAME?</v>
          </cell>
        </row>
        <row r="73">
          <cell r="C73">
            <v>0</v>
          </cell>
          <cell r="D73" t="str">
            <v>Пар 1,2-2,5 кгс/см2</v>
          </cell>
          <cell r="E73">
            <v>0</v>
          </cell>
          <cell r="F73" t="e">
            <v>#NAME?</v>
          </cell>
          <cell r="G73" t="e">
            <v>#NAME?</v>
          </cell>
          <cell r="H73" t="e">
            <v>#NAME?</v>
          </cell>
          <cell r="I73" t="e">
            <v>#NAME?</v>
          </cell>
          <cell r="J73" t="e">
            <v>#NAME?</v>
          </cell>
        </row>
        <row r="74">
          <cell r="C74">
            <v>0</v>
          </cell>
          <cell r="D74" t="str">
            <v>Пар 2,5-7,0 кгс/см2</v>
          </cell>
          <cell r="E74">
            <v>0</v>
          </cell>
          <cell r="F74" t="e">
            <v>#NAME?</v>
          </cell>
          <cell r="G74" t="e">
            <v>#NAME?</v>
          </cell>
          <cell r="H74" t="e">
            <v>#NAME?</v>
          </cell>
          <cell r="I74" t="e">
            <v>#NAME?</v>
          </cell>
          <cell r="J74" t="e">
            <v>#NAME?</v>
          </cell>
        </row>
        <row r="75">
          <cell r="C75">
            <v>0</v>
          </cell>
          <cell r="D75" t="str">
            <v>Пар 7,0-13,0 кгс/см2</v>
          </cell>
          <cell r="E75">
            <v>0</v>
          </cell>
          <cell r="F75" t="e">
            <v>#NAME?</v>
          </cell>
          <cell r="G75" t="e">
            <v>#NAME?</v>
          </cell>
          <cell r="H75" t="e">
            <v>#NAME?</v>
          </cell>
          <cell r="I75" t="e">
            <v>#NAME?</v>
          </cell>
          <cell r="J75" t="e">
            <v>#NAME?</v>
          </cell>
        </row>
        <row r="76">
          <cell r="C76">
            <v>0</v>
          </cell>
          <cell r="D76" t="str">
            <v>Пар больше 13 кгс/см2</v>
          </cell>
          <cell r="E76">
            <v>0</v>
          </cell>
          <cell r="F76" t="e">
            <v>#NAME?</v>
          </cell>
          <cell r="G76" t="e">
            <v>#NAME?</v>
          </cell>
          <cell r="H76" t="e">
            <v>#NAME?</v>
          </cell>
          <cell r="I76" t="e">
            <v>#NAME?</v>
          </cell>
          <cell r="J76" t="e">
            <v>#NAME?</v>
          </cell>
        </row>
        <row r="77">
          <cell r="C77">
            <v>0</v>
          </cell>
          <cell r="D77" t="str">
            <v>Острый и редуцированный пар</v>
          </cell>
          <cell r="E77">
            <v>0</v>
          </cell>
          <cell r="F77" t="e">
            <v>#NAME?</v>
          </cell>
          <cell r="G77" t="e">
            <v>#NAME?</v>
          </cell>
          <cell r="H77" t="e">
            <v>#NAME?</v>
          </cell>
          <cell r="I77" t="e">
            <v>#NAME?</v>
          </cell>
          <cell r="J77" t="e">
            <v>#NAME?</v>
          </cell>
        </row>
      </sheetData>
      <sheetData sheetId="74" refreshError="1">
        <row r="4">
          <cell r="G4" t="str">
            <v>Центральная</v>
          </cell>
          <cell r="I4" t="str">
            <v>Парковая</v>
          </cell>
          <cell r="K4" t="str">
            <v>Агрохимия</v>
          </cell>
          <cell r="AQ4" t="str">
            <v>У-Катунская</v>
          </cell>
        </row>
        <row r="9">
          <cell r="D9" t="e">
            <v>#N/A</v>
          </cell>
          <cell r="E9" t="e">
            <v>#N/A</v>
          </cell>
          <cell r="G9" t="e">
            <v>#N/A</v>
          </cell>
          <cell r="H9" t="e">
            <v>#N/A</v>
          </cell>
          <cell r="I9" t="e">
            <v>#N/A</v>
          </cell>
          <cell r="J9" t="e">
            <v>#N/A</v>
          </cell>
          <cell r="K9" t="e">
            <v>#N/A</v>
          </cell>
          <cell r="L9" t="e">
            <v>#N/A</v>
          </cell>
          <cell r="AQ9" t="e">
            <v>#N/A</v>
          </cell>
          <cell r="AR9" t="e">
            <v>#N/A</v>
          </cell>
        </row>
        <row r="10">
          <cell r="D10" t="e">
            <v>#REF!</v>
          </cell>
          <cell r="E10" t="e">
            <v>#REF!</v>
          </cell>
          <cell r="G10" t="e">
            <v>#REF!</v>
          </cell>
          <cell r="H10" t="e">
            <v>#REF!</v>
          </cell>
          <cell r="I10" t="e">
            <v>#REF!</v>
          </cell>
          <cell r="J10" t="e">
            <v>#REF!</v>
          </cell>
          <cell r="K10" t="e">
            <v>#REF!</v>
          </cell>
          <cell r="L10" t="e">
            <v>#REF!</v>
          </cell>
          <cell r="AQ10" t="e">
            <v>#NAME?</v>
          </cell>
          <cell r="AR10" t="e">
            <v>#NAME?</v>
          </cell>
        </row>
        <row r="11">
          <cell r="D11" t="e">
            <v>#N/A</v>
          </cell>
          <cell r="E11" t="e">
            <v>#N/A</v>
          </cell>
          <cell r="G11" t="e">
            <v>#NAME?</v>
          </cell>
          <cell r="H11" t="e">
            <v>#NAME?</v>
          </cell>
          <cell r="I11" t="e">
            <v>#NAME?</v>
          </cell>
          <cell r="J11" t="e">
            <v>#NAME?</v>
          </cell>
          <cell r="K11" t="e">
            <v>#NAME?</v>
          </cell>
          <cell r="L11" t="e">
            <v>#NAME?</v>
          </cell>
          <cell r="AQ11" t="e">
            <v>#NAME?</v>
          </cell>
          <cell r="AR11" t="e">
            <v>#NAME?</v>
          </cell>
        </row>
      </sheetData>
      <sheetData sheetId="75" refreshError="1">
        <row r="4">
          <cell r="H4" t="str">
            <v>Центральная</v>
          </cell>
          <cell r="J4" t="str">
            <v>Парковая</v>
          </cell>
          <cell r="L4" t="str">
            <v>Агрохимия</v>
          </cell>
          <cell r="AR4" t="str">
            <v>У-Катунская</v>
          </cell>
        </row>
        <row r="8">
          <cell r="E8">
            <v>0</v>
          </cell>
          <cell r="F8" t="e">
            <v>#NAME?</v>
          </cell>
          <cell r="H8" t="e">
            <v>#NAME?</v>
          </cell>
          <cell r="J8" t="e">
            <v>#DIV/0!</v>
          </cell>
          <cell r="K8">
            <v>0</v>
          </cell>
        </row>
        <row r="9">
          <cell r="E9" t="e">
            <v>#NAME?</v>
          </cell>
          <cell r="F9" t="e">
            <v>#REF!</v>
          </cell>
          <cell r="H9" t="e">
            <v>#NAME?</v>
          </cell>
          <cell r="I9" t="e">
            <v>#REF!</v>
          </cell>
          <cell r="J9" t="e">
            <v>#NAME?</v>
          </cell>
          <cell r="K9" t="e">
            <v>#REF!</v>
          </cell>
          <cell r="L9" t="e">
            <v>#NAME?</v>
          </cell>
          <cell r="M9" t="e">
            <v>#REF!</v>
          </cell>
          <cell r="N9" t="e">
            <v>#NAME?</v>
          </cell>
          <cell r="O9" t="e">
            <v>#REF!</v>
          </cell>
          <cell r="P9" t="e">
            <v>#NAME?</v>
          </cell>
          <cell r="Q9" t="e">
            <v>#REF!</v>
          </cell>
          <cell r="R9" t="e">
            <v>#NAME?</v>
          </cell>
          <cell r="S9" t="e">
            <v>#REF!</v>
          </cell>
          <cell r="T9" t="e">
            <v>#NAME?</v>
          </cell>
          <cell r="U9" t="e">
            <v>#REF!</v>
          </cell>
          <cell r="V9" t="e">
            <v>#NAME?</v>
          </cell>
          <cell r="W9" t="e">
            <v>#REF!</v>
          </cell>
          <cell r="X9" t="e">
            <v>#NAME?</v>
          </cell>
          <cell r="Y9" t="e">
            <v>#REF!</v>
          </cell>
          <cell r="Z9" t="e">
            <v>#NAME?</v>
          </cell>
          <cell r="AA9" t="e">
            <v>#REF!</v>
          </cell>
          <cell r="AB9" t="e">
            <v>#NAME?</v>
          </cell>
          <cell r="AC9" t="e">
            <v>#REF!</v>
          </cell>
          <cell r="AD9" t="e">
            <v>#NAME?</v>
          </cell>
          <cell r="AE9" t="e">
            <v>#REF!</v>
          </cell>
          <cell r="AF9" t="e">
            <v>#NAME?</v>
          </cell>
          <cell r="AG9" t="e">
            <v>#REF!</v>
          </cell>
          <cell r="AH9" t="e">
            <v>#NAME?</v>
          </cell>
          <cell r="AI9" t="e">
            <v>#REF!</v>
          </cell>
          <cell r="AJ9" t="e">
            <v>#NAME?</v>
          </cell>
          <cell r="AK9" t="e">
            <v>#REF!</v>
          </cell>
          <cell r="AL9" t="e">
            <v>#NAME?</v>
          </cell>
          <cell r="AM9" t="e">
            <v>#REF!</v>
          </cell>
          <cell r="AN9" t="e">
            <v>#NAME?</v>
          </cell>
          <cell r="AO9" t="e">
            <v>#REF!</v>
          </cell>
          <cell r="AP9" t="e">
            <v>#NAME?</v>
          </cell>
          <cell r="AQ9" t="e">
            <v>#REF!</v>
          </cell>
          <cell r="AR9" t="e">
            <v>#NAME?</v>
          </cell>
          <cell r="AS9" t="e">
            <v>#NAME?</v>
          </cell>
        </row>
        <row r="10">
          <cell r="E10" t="e">
            <v>#NAME?</v>
          </cell>
          <cell r="F10" t="e">
            <v>#NAME?</v>
          </cell>
          <cell r="H10" t="e">
            <v>#NAME?</v>
          </cell>
          <cell r="I10" t="e">
            <v>#NAME?</v>
          </cell>
          <cell r="J10" t="e">
            <v>#NAME?</v>
          </cell>
          <cell r="K10" t="e">
            <v>#NAME?</v>
          </cell>
          <cell r="L10" t="e">
            <v>#NAME?</v>
          </cell>
          <cell r="M10" t="e">
            <v>#NAME?</v>
          </cell>
          <cell r="N10" t="e">
            <v>#NAME?</v>
          </cell>
          <cell r="O10" t="e">
            <v>#NAME?</v>
          </cell>
          <cell r="P10" t="e">
            <v>#NAME?</v>
          </cell>
          <cell r="Q10" t="e">
            <v>#NAME?</v>
          </cell>
          <cell r="R10" t="e">
            <v>#NAME?</v>
          </cell>
          <cell r="S10" t="e">
            <v>#NAME?</v>
          </cell>
          <cell r="T10" t="e">
            <v>#NAME?</v>
          </cell>
          <cell r="U10" t="e">
            <v>#NAME?</v>
          </cell>
          <cell r="V10" t="e">
            <v>#NAME?</v>
          </cell>
          <cell r="W10" t="e">
            <v>#NAME?</v>
          </cell>
          <cell r="X10" t="e">
            <v>#NAME?</v>
          </cell>
          <cell r="Y10" t="e">
            <v>#NAME?</v>
          </cell>
          <cell r="Z10" t="e">
            <v>#NAME?</v>
          </cell>
          <cell r="AA10" t="e">
            <v>#NAME?</v>
          </cell>
          <cell r="AB10" t="e">
            <v>#NAME?</v>
          </cell>
          <cell r="AC10" t="e">
            <v>#NAME?</v>
          </cell>
          <cell r="AD10" t="e">
            <v>#NAME?</v>
          </cell>
          <cell r="AE10" t="e">
            <v>#NAME?</v>
          </cell>
          <cell r="AF10" t="e">
            <v>#NAME?</v>
          </cell>
          <cell r="AG10" t="e">
            <v>#NAME?</v>
          </cell>
          <cell r="AH10" t="e">
            <v>#NAME?</v>
          </cell>
          <cell r="AI10" t="e">
            <v>#NAME?</v>
          </cell>
          <cell r="AJ10" t="e">
            <v>#NAME?</v>
          </cell>
          <cell r="AK10" t="e">
            <v>#NAME?</v>
          </cell>
          <cell r="AL10" t="e">
            <v>#NAME?</v>
          </cell>
          <cell r="AM10" t="e">
            <v>#NAME?</v>
          </cell>
          <cell r="AN10" t="e">
            <v>#NAME?</v>
          </cell>
          <cell r="AO10" t="e">
            <v>#NAME?</v>
          </cell>
          <cell r="AP10" t="e">
            <v>#NAME?</v>
          </cell>
          <cell r="AQ10" t="e">
            <v>#NAME?</v>
          </cell>
          <cell r="AR10" t="e">
            <v>#NAME?</v>
          </cell>
          <cell r="AS10" t="e">
            <v>#NAME?</v>
          </cell>
        </row>
        <row r="11">
          <cell r="E11">
            <v>0</v>
          </cell>
          <cell r="F11">
            <v>10.910399999999997</v>
          </cell>
          <cell r="H11">
            <v>0</v>
          </cell>
          <cell r="I11">
            <v>0</v>
          </cell>
          <cell r="J11">
            <v>0</v>
          </cell>
          <cell r="K11">
            <v>1.7376</v>
          </cell>
          <cell r="L11">
            <v>0</v>
          </cell>
          <cell r="M11">
            <v>0.57330000000000003</v>
          </cell>
          <cell r="N11">
            <v>0</v>
          </cell>
          <cell r="O11">
            <v>0.57330000000000003</v>
          </cell>
          <cell r="P11">
            <v>0</v>
          </cell>
          <cell r="Q11">
            <v>0.57330000000000003</v>
          </cell>
          <cell r="R11">
            <v>0</v>
          </cell>
          <cell r="S11">
            <v>0.57330000000000003</v>
          </cell>
          <cell r="T11">
            <v>0</v>
          </cell>
          <cell r="U11">
            <v>0.57330000000000003</v>
          </cell>
          <cell r="V11">
            <v>0</v>
          </cell>
          <cell r="W11">
            <v>0.57330000000000003</v>
          </cell>
          <cell r="X11">
            <v>0</v>
          </cell>
          <cell r="Y11">
            <v>0.57330000000000003</v>
          </cell>
          <cell r="Z11">
            <v>0</v>
          </cell>
          <cell r="AA11">
            <v>0.57330000000000003</v>
          </cell>
          <cell r="AB11">
            <v>0</v>
          </cell>
          <cell r="AC11">
            <v>0.57330000000000003</v>
          </cell>
          <cell r="AD11">
            <v>0</v>
          </cell>
          <cell r="AE11">
            <v>0.57330000000000003</v>
          </cell>
          <cell r="AF11">
            <v>0</v>
          </cell>
          <cell r="AG11">
            <v>0.57330000000000003</v>
          </cell>
          <cell r="AH11">
            <v>0</v>
          </cell>
          <cell r="AI11">
            <v>0.57330000000000003</v>
          </cell>
          <cell r="AJ11">
            <v>0</v>
          </cell>
          <cell r="AK11">
            <v>0.57330000000000003</v>
          </cell>
          <cell r="AL11">
            <v>0</v>
          </cell>
          <cell r="AM11">
            <v>0.57330000000000003</v>
          </cell>
          <cell r="AN11">
            <v>0</v>
          </cell>
          <cell r="AO11">
            <v>0.57330000000000003</v>
          </cell>
          <cell r="AP11">
            <v>0</v>
          </cell>
          <cell r="AQ11">
            <v>0.57330000000000003</v>
          </cell>
          <cell r="AR11">
            <v>0</v>
          </cell>
          <cell r="AS11">
            <v>0</v>
          </cell>
        </row>
        <row r="12">
          <cell r="E12">
            <v>0</v>
          </cell>
          <cell r="F12" t="e">
            <v>#NAME?</v>
          </cell>
          <cell r="H12" t="e">
            <v>#NAME?</v>
          </cell>
          <cell r="K12">
            <v>0</v>
          </cell>
        </row>
        <row r="13">
          <cell r="E13" t="e">
            <v>#NAME?</v>
          </cell>
          <cell r="F13" t="e">
            <v>#NAME?</v>
          </cell>
          <cell r="H13" t="e">
            <v>#NAME?</v>
          </cell>
          <cell r="I13" t="e">
            <v>#NAME?</v>
          </cell>
          <cell r="J13" t="e">
            <v>#NAME?</v>
          </cell>
          <cell r="K13" t="e">
            <v>#NAME?</v>
          </cell>
          <cell r="L13" t="e">
            <v>#NAME?</v>
          </cell>
          <cell r="M13" t="e">
            <v>#NAME?</v>
          </cell>
          <cell r="N13" t="e">
            <v>#NAME?</v>
          </cell>
          <cell r="O13" t="e">
            <v>#NAME?</v>
          </cell>
          <cell r="P13" t="e">
            <v>#NAME?</v>
          </cell>
          <cell r="Q13" t="e">
            <v>#NAME?</v>
          </cell>
          <cell r="R13" t="e">
            <v>#NAME?</v>
          </cell>
          <cell r="S13" t="e">
            <v>#NAME?</v>
          </cell>
          <cell r="T13" t="e">
            <v>#NAME?</v>
          </cell>
          <cell r="U13" t="e">
            <v>#NAME?</v>
          </cell>
          <cell r="V13" t="e">
            <v>#NAME?</v>
          </cell>
          <cell r="W13" t="e">
            <v>#NAME?</v>
          </cell>
          <cell r="X13" t="e">
            <v>#NAME?</v>
          </cell>
          <cell r="Y13" t="e">
            <v>#NAME?</v>
          </cell>
          <cell r="Z13" t="e">
            <v>#NAME?</v>
          </cell>
          <cell r="AA13" t="e">
            <v>#NAME?</v>
          </cell>
          <cell r="AB13" t="e">
            <v>#NAME?</v>
          </cell>
          <cell r="AC13" t="e">
            <v>#NAME?</v>
          </cell>
          <cell r="AD13" t="e">
            <v>#NAME?</v>
          </cell>
          <cell r="AE13" t="e">
            <v>#NAME?</v>
          </cell>
          <cell r="AF13" t="e">
            <v>#NAME?</v>
          </cell>
          <cell r="AG13" t="e">
            <v>#NAME?</v>
          </cell>
          <cell r="AH13" t="e">
            <v>#NAME?</v>
          </cell>
          <cell r="AI13" t="e">
            <v>#NAME?</v>
          </cell>
          <cell r="AJ13" t="e">
            <v>#NAME?</v>
          </cell>
          <cell r="AK13" t="e">
            <v>#NAME?</v>
          </cell>
          <cell r="AL13" t="e">
            <v>#NAME?</v>
          </cell>
          <cell r="AM13" t="e">
            <v>#NAME?</v>
          </cell>
          <cell r="AN13" t="e">
            <v>#NAME?</v>
          </cell>
          <cell r="AO13" t="e">
            <v>#NAME?</v>
          </cell>
          <cell r="AP13" t="e">
            <v>#NAME?</v>
          </cell>
          <cell r="AQ13" t="e">
            <v>#NAME?</v>
          </cell>
          <cell r="AR13" t="e">
            <v>#NAME?</v>
          </cell>
          <cell r="AS13" t="e">
            <v>#NAME?</v>
          </cell>
        </row>
        <row r="14">
          <cell r="E14">
            <v>0</v>
          </cell>
          <cell r="F14" t="e">
            <v>#NAME?</v>
          </cell>
          <cell r="H14" t="e">
            <v>#NAME?</v>
          </cell>
          <cell r="K14">
            <v>0</v>
          </cell>
        </row>
        <row r="15">
          <cell r="C15" t="str">
            <v>Пар 1,2-2,5 кгс/см2</v>
          </cell>
          <cell r="E15">
            <v>0</v>
          </cell>
          <cell r="F15" t="e">
            <v>#NAME?</v>
          </cell>
          <cell r="H15" t="e">
            <v>#NAME?</v>
          </cell>
          <cell r="K15">
            <v>0</v>
          </cell>
          <cell r="O15">
            <v>0</v>
          </cell>
          <cell r="P15">
            <v>0</v>
          </cell>
        </row>
        <row r="16">
          <cell r="C16" t="str">
            <v>Пар 2,5-7,0 кгс/см2</v>
          </cell>
          <cell r="E16">
            <v>0</v>
          </cell>
          <cell r="F16" t="e">
            <v>#NAME?</v>
          </cell>
          <cell r="H16" t="e">
            <v>#NAME?</v>
          </cell>
          <cell r="K16">
            <v>0</v>
          </cell>
          <cell r="O16">
            <v>0</v>
          </cell>
          <cell r="P16">
            <v>0</v>
          </cell>
        </row>
        <row r="17">
          <cell r="C17" t="str">
            <v>Пар 7,0-13,0 кгс/см2</v>
          </cell>
        </row>
        <row r="18">
          <cell r="C18" t="str">
            <v>Пар больше 13 кгс/см2</v>
          </cell>
          <cell r="L18">
            <v>0</v>
          </cell>
          <cell r="M18">
            <v>0</v>
          </cell>
          <cell r="N18" t="e">
            <v>#NAME?</v>
          </cell>
          <cell r="O18">
            <v>0</v>
          </cell>
          <cell r="P18">
            <v>0</v>
          </cell>
        </row>
        <row r="19">
          <cell r="C19" t="str">
            <v>Острый и редуцированный пар</v>
          </cell>
        </row>
        <row r="20">
          <cell r="C20" t="str">
            <v>Горячая вода</v>
          </cell>
          <cell r="O20">
            <v>0</v>
          </cell>
          <cell r="P20">
            <v>0</v>
          </cell>
        </row>
        <row r="22">
          <cell r="C22" t="str">
            <v>Пар 1,2-2,5 кгс/см2</v>
          </cell>
          <cell r="E22" t="e">
            <v>#NAME?</v>
          </cell>
          <cell r="F22" t="e">
            <v>#NAME?</v>
          </cell>
          <cell r="G22">
            <v>0</v>
          </cell>
          <cell r="H22" t="e">
            <v>#NAME?</v>
          </cell>
          <cell r="I22" t="e">
            <v>#NAME?</v>
          </cell>
          <cell r="J22" t="e">
            <v>#NAME?</v>
          </cell>
          <cell r="K22" t="e">
            <v>#NAME?</v>
          </cell>
          <cell r="L22" t="e">
            <v>#NAME?</v>
          </cell>
          <cell r="M22" t="e">
            <v>#NAME?</v>
          </cell>
          <cell r="N22" t="e">
            <v>#NAME?</v>
          </cell>
          <cell r="O22" t="e">
            <v>#NAME?</v>
          </cell>
          <cell r="P22" t="e">
            <v>#NAME?</v>
          </cell>
          <cell r="Q22" t="e">
            <v>#NAME?</v>
          </cell>
          <cell r="R22" t="e">
            <v>#NAME?</v>
          </cell>
          <cell r="S22" t="e">
            <v>#NAME?</v>
          </cell>
          <cell r="T22" t="e">
            <v>#NAME?</v>
          </cell>
          <cell r="U22" t="e">
            <v>#NAME?</v>
          </cell>
          <cell r="V22" t="e">
            <v>#NAME?</v>
          </cell>
          <cell r="W22" t="e">
            <v>#NAME?</v>
          </cell>
          <cell r="X22" t="e">
            <v>#NAME?</v>
          </cell>
          <cell r="Y22" t="e">
            <v>#NAME?</v>
          </cell>
          <cell r="Z22" t="e">
            <v>#NAME?</v>
          </cell>
          <cell r="AA22" t="e">
            <v>#NAME?</v>
          </cell>
          <cell r="AB22" t="e">
            <v>#NAME?</v>
          </cell>
          <cell r="AC22" t="e">
            <v>#NAME?</v>
          </cell>
          <cell r="AD22" t="e">
            <v>#NAME?</v>
          </cell>
          <cell r="AE22" t="e">
            <v>#NAME?</v>
          </cell>
          <cell r="AF22" t="e">
            <v>#NAME?</v>
          </cell>
          <cell r="AG22" t="e">
            <v>#NAME?</v>
          </cell>
          <cell r="AH22" t="e">
            <v>#NAME?</v>
          </cell>
          <cell r="AI22" t="e">
            <v>#NAME?</v>
          </cell>
          <cell r="AJ22" t="e">
            <v>#NAME?</v>
          </cell>
          <cell r="AK22" t="e">
            <v>#NAME?</v>
          </cell>
          <cell r="AL22" t="e">
            <v>#NAME?</v>
          </cell>
          <cell r="AM22" t="e">
            <v>#NAME?</v>
          </cell>
          <cell r="AN22" t="e">
            <v>#NAME?</v>
          </cell>
          <cell r="AO22" t="e">
            <v>#NAME?</v>
          </cell>
          <cell r="AP22" t="e">
            <v>#NAME?</v>
          </cell>
          <cell r="AQ22" t="e">
            <v>#NAME?</v>
          </cell>
          <cell r="AR22" t="e">
            <v>#NAME?</v>
          </cell>
          <cell r="AS22" t="e">
            <v>#NAME?</v>
          </cell>
        </row>
        <row r="23">
          <cell r="C23" t="str">
            <v>Пар 2,5-7,0 кгс/см2</v>
          </cell>
          <cell r="E23" t="e">
            <v>#NAME?</v>
          </cell>
          <cell r="F23" t="e">
            <v>#NAME?</v>
          </cell>
          <cell r="H23" t="e">
            <v>#NAME?</v>
          </cell>
          <cell r="I23" t="e">
            <v>#NAME?</v>
          </cell>
          <cell r="J23" t="e">
            <v>#NAME?</v>
          </cell>
          <cell r="K23" t="e">
            <v>#NAME?</v>
          </cell>
          <cell r="L23" t="e">
            <v>#NAME?</v>
          </cell>
          <cell r="M23" t="e">
            <v>#NAME?</v>
          </cell>
          <cell r="N23" t="e">
            <v>#NAME?</v>
          </cell>
          <cell r="O23" t="e">
            <v>#NAME?</v>
          </cell>
          <cell r="P23" t="e">
            <v>#NAME?</v>
          </cell>
          <cell r="Q23" t="e">
            <v>#NAME?</v>
          </cell>
          <cell r="R23" t="e">
            <v>#NAME?</v>
          </cell>
          <cell r="S23" t="e">
            <v>#NAME?</v>
          </cell>
          <cell r="T23" t="e">
            <v>#NAME?</v>
          </cell>
          <cell r="U23" t="e">
            <v>#NAME?</v>
          </cell>
          <cell r="V23" t="e">
            <v>#NAME?</v>
          </cell>
          <cell r="W23" t="e">
            <v>#NAME?</v>
          </cell>
          <cell r="X23" t="e">
            <v>#NAME?</v>
          </cell>
          <cell r="Y23" t="e">
            <v>#NAME?</v>
          </cell>
          <cell r="Z23" t="e">
            <v>#NAME?</v>
          </cell>
          <cell r="AA23" t="e">
            <v>#NAME?</v>
          </cell>
          <cell r="AB23" t="e">
            <v>#NAME?</v>
          </cell>
          <cell r="AC23" t="e">
            <v>#NAME?</v>
          </cell>
          <cell r="AD23" t="e">
            <v>#NAME?</v>
          </cell>
          <cell r="AE23" t="e">
            <v>#NAME?</v>
          </cell>
          <cell r="AF23" t="e">
            <v>#NAME?</v>
          </cell>
          <cell r="AG23" t="e">
            <v>#NAME?</v>
          </cell>
          <cell r="AH23" t="e">
            <v>#NAME?</v>
          </cell>
          <cell r="AI23" t="e">
            <v>#NAME?</v>
          </cell>
          <cell r="AJ23" t="e">
            <v>#NAME?</v>
          </cell>
          <cell r="AK23" t="e">
            <v>#NAME?</v>
          </cell>
          <cell r="AL23" t="e">
            <v>#NAME?</v>
          </cell>
          <cell r="AM23" t="e">
            <v>#NAME?</v>
          </cell>
          <cell r="AN23" t="e">
            <v>#NAME?</v>
          </cell>
          <cell r="AO23" t="e">
            <v>#NAME?</v>
          </cell>
          <cell r="AP23" t="e">
            <v>#NAME?</v>
          </cell>
          <cell r="AQ23" t="e">
            <v>#NAME?</v>
          </cell>
          <cell r="AR23" t="e">
            <v>#NAME?</v>
          </cell>
          <cell r="AS23" t="e">
            <v>#NAME?</v>
          </cell>
        </row>
        <row r="24">
          <cell r="C24" t="str">
            <v>Пар 7,0-13,0 кгс/см2</v>
          </cell>
          <cell r="E24" t="e">
            <v>#NAME?</v>
          </cell>
          <cell r="F24" t="e">
            <v>#NAME?</v>
          </cell>
          <cell r="G24">
            <v>0</v>
          </cell>
          <cell r="H24" t="e">
            <v>#NAME?</v>
          </cell>
          <cell r="I24" t="e">
            <v>#NAME?</v>
          </cell>
          <cell r="J24" t="e">
            <v>#NAME?</v>
          </cell>
          <cell r="K24" t="e">
            <v>#NAME?</v>
          </cell>
          <cell r="L24" t="e">
            <v>#NAME?</v>
          </cell>
          <cell r="M24" t="e">
            <v>#NAME?</v>
          </cell>
          <cell r="N24" t="e">
            <v>#NAME?</v>
          </cell>
          <cell r="O24" t="e">
            <v>#NAME?</v>
          </cell>
          <cell r="P24" t="e">
            <v>#NAME?</v>
          </cell>
          <cell r="Q24" t="e">
            <v>#NAME?</v>
          </cell>
          <cell r="R24" t="e">
            <v>#NAME?</v>
          </cell>
          <cell r="S24" t="e">
            <v>#NAME?</v>
          </cell>
          <cell r="T24" t="e">
            <v>#NAME?</v>
          </cell>
          <cell r="U24" t="e">
            <v>#NAME?</v>
          </cell>
          <cell r="V24" t="e">
            <v>#NAME?</v>
          </cell>
          <cell r="W24" t="e">
            <v>#NAME?</v>
          </cell>
          <cell r="X24" t="e">
            <v>#NAME?</v>
          </cell>
          <cell r="Y24" t="e">
            <v>#NAME?</v>
          </cell>
          <cell r="Z24" t="e">
            <v>#NAME?</v>
          </cell>
          <cell r="AA24" t="e">
            <v>#NAME?</v>
          </cell>
          <cell r="AB24" t="e">
            <v>#NAME?</v>
          </cell>
          <cell r="AC24" t="e">
            <v>#NAME?</v>
          </cell>
          <cell r="AD24" t="e">
            <v>#NAME?</v>
          </cell>
          <cell r="AE24" t="e">
            <v>#NAME?</v>
          </cell>
          <cell r="AF24" t="e">
            <v>#NAME?</v>
          </cell>
          <cell r="AG24" t="e">
            <v>#NAME?</v>
          </cell>
          <cell r="AH24" t="e">
            <v>#NAME?</v>
          </cell>
          <cell r="AI24" t="e">
            <v>#NAME?</v>
          </cell>
          <cell r="AJ24" t="e">
            <v>#NAME?</v>
          </cell>
          <cell r="AK24" t="e">
            <v>#NAME?</v>
          </cell>
          <cell r="AL24" t="e">
            <v>#NAME?</v>
          </cell>
          <cell r="AM24" t="e">
            <v>#NAME?</v>
          </cell>
          <cell r="AN24" t="e">
            <v>#NAME?</v>
          </cell>
          <cell r="AO24" t="e">
            <v>#NAME?</v>
          </cell>
          <cell r="AP24" t="e">
            <v>#NAME?</v>
          </cell>
          <cell r="AQ24" t="e">
            <v>#NAME?</v>
          </cell>
          <cell r="AR24" t="e">
            <v>#NAME?</v>
          </cell>
          <cell r="AS24" t="e">
            <v>#NAME?</v>
          </cell>
        </row>
        <row r="25">
          <cell r="C25" t="str">
            <v>Пар больше 13 кгс/см2</v>
          </cell>
          <cell r="E25" t="e">
            <v>#NAME?</v>
          </cell>
          <cell r="F25" t="e">
            <v>#NAME?</v>
          </cell>
          <cell r="G25">
            <v>0</v>
          </cell>
          <cell r="H25" t="e">
            <v>#NAME?</v>
          </cell>
          <cell r="I25" t="e">
            <v>#NAME?</v>
          </cell>
          <cell r="J25" t="e">
            <v>#NAME?</v>
          </cell>
          <cell r="K25" t="e">
            <v>#NAME?</v>
          </cell>
          <cell r="L25" t="e">
            <v>#NAME?</v>
          </cell>
          <cell r="M25" t="e">
            <v>#NAME?</v>
          </cell>
          <cell r="N25" t="e">
            <v>#NAME?</v>
          </cell>
          <cell r="O25" t="e">
            <v>#NAME?</v>
          </cell>
          <cell r="P25" t="e">
            <v>#NAME?</v>
          </cell>
          <cell r="Q25" t="e">
            <v>#NAME?</v>
          </cell>
          <cell r="R25" t="e">
            <v>#NAME?</v>
          </cell>
          <cell r="S25" t="e">
            <v>#NAME?</v>
          </cell>
          <cell r="T25" t="e">
            <v>#NAME?</v>
          </cell>
          <cell r="U25" t="e">
            <v>#NAME?</v>
          </cell>
          <cell r="V25" t="e">
            <v>#NAME?</v>
          </cell>
          <cell r="W25" t="e">
            <v>#NAME?</v>
          </cell>
          <cell r="X25" t="e">
            <v>#NAME?</v>
          </cell>
          <cell r="Y25" t="e">
            <v>#NAME?</v>
          </cell>
          <cell r="Z25" t="e">
            <v>#NAME?</v>
          </cell>
          <cell r="AA25" t="e">
            <v>#NAME?</v>
          </cell>
          <cell r="AB25" t="e">
            <v>#NAME?</v>
          </cell>
          <cell r="AC25" t="e">
            <v>#NAME?</v>
          </cell>
          <cell r="AD25" t="e">
            <v>#NAME?</v>
          </cell>
          <cell r="AE25" t="e">
            <v>#NAME?</v>
          </cell>
          <cell r="AF25" t="e">
            <v>#NAME?</v>
          </cell>
          <cell r="AG25" t="e">
            <v>#NAME?</v>
          </cell>
          <cell r="AH25" t="e">
            <v>#NAME?</v>
          </cell>
          <cell r="AI25" t="e">
            <v>#NAME?</v>
          </cell>
          <cell r="AJ25" t="e">
            <v>#NAME?</v>
          </cell>
          <cell r="AK25" t="e">
            <v>#NAME?</v>
          </cell>
          <cell r="AL25" t="e">
            <v>#NAME?</v>
          </cell>
          <cell r="AM25" t="e">
            <v>#NAME?</v>
          </cell>
          <cell r="AN25" t="e">
            <v>#NAME?</v>
          </cell>
          <cell r="AO25" t="e">
            <v>#NAME?</v>
          </cell>
          <cell r="AP25" t="e">
            <v>#NAME?</v>
          </cell>
          <cell r="AQ25" t="e">
            <v>#NAME?</v>
          </cell>
          <cell r="AR25" t="e">
            <v>#NAME?</v>
          </cell>
          <cell r="AS25" t="e">
            <v>#NAME?</v>
          </cell>
        </row>
        <row r="26">
          <cell r="C26" t="str">
            <v>Острый и редуцированный пар</v>
          </cell>
          <cell r="E26" t="e">
            <v>#NAME?</v>
          </cell>
          <cell r="F26" t="e">
            <v>#NAME?</v>
          </cell>
          <cell r="G26">
            <v>0</v>
          </cell>
          <cell r="H26" t="e">
            <v>#NAME?</v>
          </cell>
          <cell r="I26" t="e">
            <v>#NAME?</v>
          </cell>
          <cell r="J26" t="e">
            <v>#NAME?</v>
          </cell>
          <cell r="K26" t="e">
            <v>#NAME?</v>
          </cell>
          <cell r="L26" t="e">
            <v>#NAME?</v>
          </cell>
          <cell r="M26" t="e">
            <v>#NAME?</v>
          </cell>
          <cell r="N26" t="e">
            <v>#NAME?</v>
          </cell>
          <cell r="O26" t="e">
            <v>#NAME?</v>
          </cell>
          <cell r="P26" t="e">
            <v>#NAME?</v>
          </cell>
          <cell r="Q26" t="e">
            <v>#NAME?</v>
          </cell>
          <cell r="R26" t="e">
            <v>#NAME?</v>
          </cell>
          <cell r="S26" t="e">
            <v>#NAME?</v>
          </cell>
          <cell r="T26" t="e">
            <v>#NAME?</v>
          </cell>
          <cell r="U26" t="e">
            <v>#NAME?</v>
          </cell>
          <cell r="V26" t="e">
            <v>#NAME?</v>
          </cell>
          <cell r="W26" t="e">
            <v>#NAME?</v>
          </cell>
          <cell r="X26" t="e">
            <v>#NAME?</v>
          </cell>
          <cell r="Y26" t="e">
            <v>#NAME?</v>
          </cell>
          <cell r="Z26" t="e">
            <v>#NAME?</v>
          </cell>
          <cell r="AA26" t="e">
            <v>#NAME?</v>
          </cell>
          <cell r="AB26" t="e">
            <v>#NAME?</v>
          </cell>
          <cell r="AC26" t="e">
            <v>#NAME?</v>
          </cell>
          <cell r="AD26" t="e">
            <v>#NAME?</v>
          </cell>
          <cell r="AE26" t="e">
            <v>#NAME?</v>
          </cell>
          <cell r="AF26" t="e">
            <v>#NAME?</v>
          </cell>
          <cell r="AG26" t="e">
            <v>#NAME?</v>
          </cell>
          <cell r="AH26" t="e">
            <v>#NAME?</v>
          </cell>
          <cell r="AI26" t="e">
            <v>#NAME?</v>
          </cell>
          <cell r="AJ26" t="e">
            <v>#NAME?</v>
          </cell>
          <cell r="AK26" t="e">
            <v>#NAME?</v>
          </cell>
          <cell r="AL26" t="e">
            <v>#NAME?</v>
          </cell>
          <cell r="AM26" t="e">
            <v>#NAME?</v>
          </cell>
          <cell r="AN26" t="e">
            <v>#NAME?</v>
          </cell>
          <cell r="AO26" t="e">
            <v>#NAME?</v>
          </cell>
          <cell r="AP26" t="e">
            <v>#NAME?</v>
          </cell>
          <cell r="AQ26" t="e">
            <v>#NAME?</v>
          </cell>
          <cell r="AR26" t="e">
            <v>#NAME?</v>
          </cell>
          <cell r="AS26" t="e">
            <v>#NAME?</v>
          </cell>
        </row>
        <row r="27">
          <cell r="C27" t="str">
            <v>Горячая вода</v>
          </cell>
          <cell r="E27" t="e">
            <v>#NAME?</v>
          </cell>
          <cell r="F27" t="e">
            <v>#NAME?</v>
          </cell>
          <cell r="G27">
            <v>0</v>
          </cell>
          <cell r="H27" t="e">
            <v>#NAME?</v>
          </cell>
          <cell r="I27" t="e">
            <v>#NAME?</v>
          </cell>
          <cell r="J27" t="e">
            <v>#NAME?</v>
          </cell>
          <cell r="K27" t="e">
            <v>#NAME?</v>
          </cell>
          <cell r="L27" t="e">
            <v>#NAME?</v>
          </cell>
          <cell r="M27" t="e">
            <v>#NAME?</v>
          </cell>
          <cell r="N27" t="e">
            <v>#NAME?</v>
          </cell>
          <cell r="O27" t="e">
            <v>#NAME?</v>
          </cell>
          <cell r="P27" t="e">
            <v>#NAME?</v>
          </cell>
          <cell r="Q27" t="e">
            <v>#NAME?</v>
          </cell>
          <cell r="R27" t="e">
            <v>#NAME?</v>
          </cell>
          <cell r="S27" t="e">
            <v>#NAME?</v>
          </cell>
          <cell r="T27" t="e">
            <v>#NAME?</v>
          </cell>
          <cell r="U27" t="e">
            <v>#NAME?</v>
          </cell>
          <cell r="V27" t="e">
            <v>#NAME?</v>
          </cell>
          <cell r="W27" t="e">
            <v>#NAME?</v>
          </cell>
          <cell r="X27" t="e">
            <v>#NAME?</v>
          </cell>
          <cell r="Y27" t="e">
            <v>#NAME?</v>
          </cell>
          <cell r="Z27" t="e">
            <v>#NAME?</v>
          </cell>
          <cell r="AA27" t="e">
            <v>#NAME?</v>
          </cell>
          <cell r="AB27" t="e">
            <v>#NAME?</v>
          </cell>
          <cell r="AC27" t="e">
            <v>#NAME?</v>
          </cell>
          <cell r="AD27" t="e">
            <v>#NAME?</v>
          </cell>
          <cell r="AE27" t="e">
            <v>#NAME?</v>
          </cell>
          <cell r="AF27" t="e">
            <v>#NAME?</v>
          </cell>
          <cell r="AG27" t="e">
            <v>#NAME?</v>
          </cell>
          <cell r="AH27" t="e">
            <v>#NAME?</v>
          </cell>
          <cell r="AI27" t="e">
            <v>#NAME?</v>
          </cell>
          <cell r="AJ27" t="e">
            <v>#NAME?</v>
          </cell>
          <cell r="AK27" t="e">
            <v>#NAME?</v>
          </cell>
          <cell r="AL27" t="e">
            <v>#NAME?</v>
          </cell>
          <cell r="AM27" t="e">
            <v>#NAME?</v>
          </cell>
          <cell r="AN27" t="e">
            <v>#NAME?</v>
          </cell>
          <cell r="AO27" t="e">
            <v>#NAME?</v>
          </cell>
          <cell r="AP27" t="e">
            <v>#NAME?</v>
          </cell>
          <cell r="AQ27" t="e">
            <v>#NAME?</v>
          </cell>
          <cell r="AR27" t="e">
            <v>#NAME?</v>
          </cell>
          <cell r="AS27" t="e">
            <v>#NAME?</v>
          </cell>
        </row>
        <row r="30">
          <cell r="E30">
            <v>0</v>
          </cell>
          <cell r="F30" t="e">
            <v>#NAME?</v>
          </cell>
          <cell r="H30" t="e">
            <v>#NAME?</v>
          </cell>
          <cell r="I30">
            <v>0</v>
          </cell>
          <cell r="K30">
            <v>0</v>
          </cell>
        </row>
      </sheetData>
      <sheetData sheetId="76" refreshError="1">
        <row r="14">
          <cell r="A14" t="str">
            <v>1.</v>
          </cell>
          <cell r="B14" t="str">
            <v>Объем полезного отпуска</v>
          </cell>
          <cell r="C14" t="str">
            <v>Всего</v>
          </cell>
          <cell r="D14" t="str">
            <v>тыс.Гкал</v>
          </cell>
          <cell r="E14">
            <v>40.453899999999997</v>
          </cell>
          <cell r="F14">
            <v>11.82734</v>
          </cell>
          <cell r="G14">
            <v>0</v>
          </cell>
          <cell r="H14">
            <v>0</v>
          </cell>
          <cell r="I14">
            <v>0</v>
          </cell>
          <cell r="J14">
            <v>0</v>
          </cell>
          <cell r="K14">
            <v>0</v>
          </cell>
          <cell r="L14">
            <v>0</v>
          </cell>
          <cell r="M14">
            <v>28.626560000000001</v>
          </cell>
          <cell r="N14">
            <v>0</v>
          </cell>
          <cell r="O14">
            <v>0</v>
          </cell>
          <cell r="P14">
            <v>0</v>
          </cell>
          <cell r="Q14">
            <v>0</v>
          </cell>
          <cell r="R14">
            <v>0</v>
          </cell>
          <cell r="S14">
            <v>0</v>
          </cell>
        </row>
        <row r="15">
          <cell r="A15" t="str">
            <v>2.</v>
          </cell>
          <cell r="B15" t="str">
            <v>Расчетная мощность</v>
          </cell>
          <cell r="C15" t="str">
            <v>Всего</v>
          </cell>
          <cell r="D15" t="str">
            <v>Гкал/час</v>
          </cell>
          <cell r="E15">
            <v>10.89</v>
          </cell>
          <cell r="F15">
            <v>3.18</v>
          </cell>
          <cell r="G15">
            <v>0</v>
          </cell>
          <cell r="H15">
            <v>0</v>
          </cell>
          <cell r="I15">
            <v>0</v>
          </cell>
          <cell r="J15">
            <v>0</v>
          </cell>
          <cell r="K15">
            <v>0</v>
          </cell>
          <cell r="L15">
            <v>0</v>
          </cell>
          <cell r="M15">
            <v>7.71</v>
          </cell>
          <cell r="N15">
            <v>0</v>
          </cell>
          <cell r="O15">
            <v>0</v>
          </cell>
          <cell r="P15">
            <v>0</v>
          </cell>
          <cell r="Q15">
            <v>0</v>
          </cell>
          <cell r="R15">
            <v>0</v>
          </cell>
          <cell r="S15">
            <v>0</v>
          </cell>
        </row>
        <row r="17">
          <cell r="C17" t="str">
            <v>Всего</v>
          </cell>
          <cell r="E17" t="e">
            <v>#NAME?</v>
          </cell>
          <cell r="F17" t="e">
            <v>#NAME?</v>
          </cell>
          <cell r="G17">
            <v>0</v>
          </cell>
          <cell r="H17">
            <v>0</v>
          </cell>
          <cell r="I17">
            <v>0</v>
          </cell>
          <cell r="J17">
            <v>0</v>
          </cell>
          <cell r="K17">
            <v>0</v>
          </cell>
          <cell r="L17">
            <v>0</v>
          </cell>
          <cell r="M17">
            <v>0</v>
          </cell>
          <cell r="N17">
            <v>0</v>
          </cell>
          <cell r="O17">
            <v>0</v>
          </cell>
          <cell r="P17">
            <v>0</v>
          </cell>
          <cell r="Q17">
            <v>0</v>
          </cell>
          <cell r="R17">
            <v>0</v>
          </cell>
          <cell r="S17">
            <v>0</v>
          </cell>
        </row>
        <row r="18">
          <cell r="A18" t="str">
            <v>3.1.</v>
          </cell>
          <cell r="B18" t="str">
            <v>Ставка за мощность</v>
          </cell>
          <cell r="C18" t="str">
            <v>Всего</v>
          </cell>
          <cell r="D18" t="str">
            <v>руб/Гкал/час</v>
          </cell>
          <cell r="E18" t="e">
            <v>#N/A</v>
          </cell>
          <cell r="F18" t="e">
            <v>#N/A</v>
          </cell>
          <cell r="G18" t="e">
            <v>#N/A</v>
          </cell>
          <cell r="H18" t="e">
            <v>#N/A</v>
          </cell>
          <cell r="I18" t="e">
            <v>#N/A</v>
          </cell>
          <cell r="J18" t="e">
            <v>#N/A</v>
          </cell>
          <cell r="K18" t="e">
            <v>#N/A</v>
          </cell>
          <cell r="L18" t="e">
            <v>#N/A</v>
          </cell>
          <cell r="M18" t="e">
            <v>#N/A</v>
          </cell>
          <cell r="N18" t="e">
            <v>#N/A</v>
          </cell>
          <cell r="O18" t="e">
            <v>#N/A</v>
          </cell>
          <cell r="P18" t="e">
            <v>#N/A</v>
          </cell>
          <cell r="Q18" t="e">
            <v>#N/A</v>
          </cell>
          <cell r="R18" t="e">
            <v>#N/A</v>
          </cell>
          <cell r="S18" t="e">
            <v>#N/A</v>
          </cell>
        </row>
        <row r="19">
          <cell r="C19" t="str">
            <v>Всего</v>
          </cell>
          <cell r="E19" t="e">
            <v>#NAME?</v>
          </cell>
          <cell r="F19" t="e">
            <v>#NAME?</v>
          </cell>
          <cell r="G19" t="e">
            <v>#NAME?</v>
          </cell>
          <cell r="H19" t="e">
            <v>#NAME?</v>
          </cell>
          <cell r="I19" t="e">
            <v>#NAME?</v>
          </cell>
          <cell r="J19" t="e">
            <v>#NAME?</v>
          </cell>
          <cell r="K19" t="e">
            <v>#NAME?</v>
          </cell>
          <cell r="L19" t="e">
            <v>#NAME?</v>
          </cell>
          <cell r="M19" t="e">
            <v>#NAME?</v>
          </cell>
          <cell r="N19" t="e">
            <v>#NAME?</v>
          </cell>
          <cell r="O19" t="e">
            <v>#NAME?</v>
          </cell>
          <cell r="P19" t="e">
            <v>#NAME?</v>
          </cell>
          <cell r="Q19" t="e">
            <v>#NAME?</v>
          </cell>
          <cell r="R19" t="e">
            <v>#NAME?</v>
          </cell>
          <cell r="S19" t="e">
            <v>#NAME?</v>
          </cell>
        </row>
        <row r="21">
          <cell r="C21" t="str">
            <v>Всего</v>
          </cell>
          <cell r="E21" t="e">
            <v>#NAME?</v>
          </cell>
          <cell r="F21" t="e">
            <v>#NAME?</v>
          </cell>
          <cell r="G21" t="e">
            <v>#NAME?</v>
          </cell>
          <cell r="H21" t="e">
            <v>#NAME?</v>
          </cell>
          <cell r="I21" t="e">
            <v>#NAME?</v>
          </cell>
          <cell r="J21" t="e">
            <v>#NAME?</v>
          </cell>
          <cell r="K21" t="e">
            <v>#NAME?</v>
          </cell>
          <cell r="L21" t="e">
            <v>#NAME?</v>
          </cell>
          <cell r="M21" t="e">
            <v>#NAME?</v>
          </cell>
          <cell r="N21" t="e">
            <v>#NAME?</v>
          </cell>
          <cell r="O21" t="e">
            <v>#NAME?</v>
          </cell>
          <cell r="P21" t="e">
            <v>#NAME?</v>
          </cell>
          <cell r="Q21" t="e">
            <v>#NAME?</v>
          </cell>
          <cell r="R21" t="e">
            <v>#NAME?</v>
          </cell>
          <cell r="S21" t="e">
            <v>#NAME?</v>
          </cell>
        </row>
        <row r="22">
          <cell r="C22" t="str">
            <v>Всего</v>
          </cell>
          <cell r="E22" t="e">
            <v>#NAME?</v>
          </cell>
          <cell r="F22" t="e">
            <v>#NAME?</v>
          </cell>
          <cell r="G22" t="e">
            <v>#NAME?</v>
          </cell>
          <cell r="H22" t="e">
            <v>#NAME?</v>
          </cell>
          <cell r="I22" t="e">
            <v>#NAME?</v>
          </cell>
          <cell r="J22" t="e">
            <v>#NAME?</v>
          </cell>
          <cell r="K22" t="e">
            <v>#NAME?</v>
          </cell>
          <cell r="L22" t="e">
            <v>#NAME?</v>
          </cell>
          <cell r="M22" t="e">
            <v>#NAME?</v>
          </cell>
          <cell r="N22" t="e">
            <v>#NAME?</v>
          </cell>
          <cell r="O22" t="e">
            <v>#NAME?</v>
          </cell>
          <cell r="P22" t="e">
            <v>#NAME?</v>
          </cell>
          <cell r="Q22" t="e">
            <v>#NAME?</v>
          </cell>
          <cell r="R22" t="e">
            <v>#NAME?</v>
          </cell>
          <cell r="S22" t="e">
            <v>#NAME?</v>
          </cell>
        </row>
        <row r="23">
          <cell r="C23" t="str">
            <v>Всего</v>
          </cell>
          <cell r="E23" t="e">
            <v>#NAME?</v>
          </cell>
          <cell r="F23" t="e">
            <v>#NAME?</v>
          </cell>
          <cell r="G23" t="e">
            <v>#NAME?</v>
          </cell>
          <cell r="H23" t="e">
            <v>#NAME?</v>
          </cell>
          <cell r="I23" t="e">
            <v>#NAME?</v>
          </cell>
          <cell r="J23" t="e">
            <v>#NAME?</v>
          </cell>
          <cell r="K23" t="e">
            <v>#NAME?</v>
          </cell>
          <cell r="L23" t="e">
            <v>#NAME?</v>
          </cell>
          <cell r="M23" t="e">
            <v>#NAME?</v>
          </cell>
          <cell r="N23" t="e">
            <v>#NAME?</v>
          </cell>
          <cell r="O23" t="e">
            <v>#NAME?</v>
          </cell>
          <cell r="P23" t="e">
            <v>#NAME?</v>
          </cell>
          <cell r="Q23" t="e">
            <v>#NAME?</v>
          </cell>
          <cell r="R23" t="e">
            <v>#NAME?</v>
          </cell>
          <cell r="S23" t="e">
            <v>#NAME?</v>
          </cell>
        </row>
        <row r="25">
          <cell r="C25" t="str">
            <v>Всего</v>
          </cell>
          <cell r="E25" t="e">
            <v>#NAME?</v>
          </cell>
          <cell r="F25" t="e">
            <v>#NAME?</v>
          </cell>
          <cell r="G25" t="e">
            <v>#NAME?</v>
          </cell>
          <cell r="H25" t="e">
            <v>#NAME?</v>
          </cell>
          <cell r="I25" t="e">
            <v>#NAME?</v>
          </cell>
          <cell r="J25" t="e">
            <v>#NAME?</v>
          </cell>
          <cell r="K25" t="e">
            <v>#NAME?</v>
          </cell>
          <cell r="L25" t="e">
            <v>#NAME?</v>
          </cell>
          <cell r="M25" t="e">
            <v>#NAME?</v>
          </cell>
          <cell r="N25" t="e">
            <v>#NAME?</v>
          </cell>
          <cell r="O25" t="e">
            <v>#NAME?</v>
          </cell>
          <cell r="P25" t="e">
            <v>#NAME?</v>
          </cell>
          <cell r="Q25" t="e">
            <v>#NAME?</v>
          </cell>
          <cell r="R25" t="e">
            <v>#NAME?</v>
          </cell>
          <cell r="S25" t="e">
            <v>#NAME?</v>
          </cell>
        </row>
        <row r="27">
          <cell r="A27" t="str">
            <v>6.</v>
          </cell>
          <cell r="B27" t="str">
            <v>Товарная продукция всего п.5*п.1</v>
          </cell>
          <cell r="C27" t="str">
            <v>Всего</v>
          </cell>
          <cell r="D27" t="str">
            <v>тыс.руб.</v>
          </cell>
          <cell r="E27" t="e">
            <v>#NAME?</v>
          </cell>
          <cell r="F27" t="e">
            <v>#NAME?</v>
          </cell>
          <cell r="G27" t="e">
            <v>#NAME?</v>
          </cell>
          <cell r="H27" t="e">
            <v>#NAME?</v>
          </cell>
          <cell r="I27" t="e">
            <v>#NAME?</v>
          </cell>
          <cell r="J27" t="e">
            <v>#NAME?</v>
          </cell>
          <cell r="K27" t="e">
            <v>#NAME?</v>
          </cell>
          <cell r="L27" t="e">
            <v>#NAME?</v>
          </cell>
          <cell r="M27" t="e">
            <v>#NAME?</v>
          </cell>
          <cell r="N27" t="e">
            <v>#NAME?</v>
          </cell>
          <cell r="O27" t="e">
            <v>#NAME?</v>
          </cell>
          <cell r="P27" t="e">
            <v>#NAME?</v>
          </cell>
          <cell r="Q27" t="e">
            <v>#NAME?</v>
          </cell>
          <cell r="R27" t="e">
            <v>#NAME?</v>
          </cell>
          <cell r="S27" t="e">
            <v>#NAME?</v>
          </cell>
        </row>
        <row r="28">
          <cell r="C28" t="str">
            <v>Всего</v>
          </cell>
        </row>
        <row r="29">
          <cell r="A29" t="str">
            <v>6.1.</v>
          </cell>
          <cell r="B29" t="str">
            <v>- за тепловую энергию п.3*п.1</v>
          </cell>
          <cell r="C29" t="str">
            <v>Всего</v>
          </cell>
          <cell r="D29" t="str">
            <v>тыс.руб.</v>
          </cell>
          <cell r="E29" t="e">
            <v>#NAME?</v>
          </cell>
          <cell r="F29" t="e">
            <v>#NAME?</v>
          </cell>
          <cell r="G29">
            <v>0</v>
          </cell>
          <cell r="H29">
            <v>0</v>
          </cell>
          <cell r="I29">
            <v>0</v>
          </cell>
          <cell r="J29">
            <v>0</v>
          </cell>
          <cell r="K29">
            <v>0</v>
          </cell>
          <cell r="L29">
            <v>0</v>
          </cell>
          <cell r="M29">
            <v>0</v>
          </cell>
          <cell r="N29">
            <v>0</v>
          </cell>
          <cell r="O29">
            <v>0</v>
          </cell>
          <cell r="P29">
            <v>0</v>
          </cell>
          <cell r="Q29">
            <v>0</v>
          </cell>
          <cell r="R29">
            <v>0</v>
          </cell>
          <cell r="S29">
            <v>0</v>
          </cell>
        </row>
        <row r="30">
          <cell r="A30" t="str">
            <v>6.2.</v>
          </cell>
          <cell r="B30" t="str">
            <v>- за услуги п.4*п. 1</v>
          </cell>
          <cell r="C30" t="str">
            <v>Всего</v>
          </cell>
          <cell r="D30" t="str">
            <v>тыс.руб.</v>
          </cell>
          <cell r="E30" t="e">
            <v>#NAME?</v>
          </cell>
          <cell r="F30" t="e">
            <v>#NAME?</v>
          </cell>
          <cell r="G30" t="e">
            <v>#NAME?</v>
          </cell>
          <cell r="H30" t="e">
            <v>#NAME?</v>
          </cell>
          <cell r="I30" t="e">
            <v>#NAME?</v>
          </cell>
          <cell r="J30" t="e">
            <v>#NAME?</v>
          </cell>
          <cell r="K30" t="e">
            <v>#NAME?</v>
          </cell>
          <cell r="L30" t="e">
            <v>#NAME?</v>
          </cell>
          <cell r="M30" t="e">
            <v>#NAME?</v>
          </cell>
          <cell r="N30" t="e">
            <v>#NAME?</v>
          </cell>
          <cell r="O30" t="e">
            <v>#NAME?</v>
          </cell>
          <cell r="P30" t="e">
            <v>#NAME?</v>
          </cell>
          <cell r="Q30" t="e">
            <v>#NAME?</v>
          </cell>
          <cell r="R30" t="e">
            <v>#NAME?</v>
          </cell>
          <cell r="S30" t="e">
            <v>#NAME?</v>
          </cell>
        </row>
        <row r="33">
          <cell r="B33" t="str">
            <v>СЦТ1</v>
          </cell>
        </row>
        <row r="39">
          <cell r="A39" t="str">
            <v>1.</v>
          </cell>
          <cell r="B39" t="str">
            <v>Объем полезного отпуска</v>
          </cell>
          <cell r="C39" t="str">
            <v>СЦТ1</v>
          </cell>
          <cell r="D39" t="str">
            <v>тыс.Гкал</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row>
        <row r="40">
          <cell r="A40" t="str">
            <v>2.</v>
          </cell>
          <cell r="B40" t="str">
            <v>Расчетная мощность</v>
          </cell>
          <cell r="C40" t="str">
            <v>СЦТ1</v>
          </cell>
          <cell r="D40" t="str">
            <v>Гкал/час</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row>
        <row r="42">
          <cell r="C42" t="str">
            <v>СЦТ1</v>
          </cell>
          <cell r="E42" t="e">
            <v>#NAME?</v>
          </cell>
          <cell r="F42">
            <v>0</v>
          </cell>
          <cell r="G42">
            <v>0</v>
          </cell>
          <cell r="H42">
            <v>0</v>
          </cell>
          <cell r="I42">
            <v>0</v>
          </cell>
          <cell r="J42">
            <v>0</v>
          </cell>
          <cell r="K42">
            <v>0</v>
          </cell>
          <cell r="L42">
            <v>0</v>
          </cell>
          <cell r="M42">
            <v>0</v>
          </cell>
          <cell r="N42">
            <v>0</v>
          </cell>
          <cell r="O42">
            <v>0</v>
          </cell>
          <cell r="P42">
            <v>0</v>
          </cell>
          <cell r="Q42">
            <v>0</v>
          </cell>
          <cell r="R42">
            <v>0</v>
          </cell>
          <cell r="S42">
            <v>0</v>
          </cell>
        </row>
        <row r="43">
          <cell r="A43" t="str">
            <v>3.1.</v>
          </cell>
          <cell r="B43" t="str">
            <v>Ставка за мощность</v>
          </cell>
          <cell r="C43" t="str">
            <v>СЦТ1</v>
          </cell>
          <cell r="D43" t="str">
            <v>руб/Гкал/час</v>
          </cell>
          <cell r="E43" t="e">
            <v>#NAME?</v>
          </cell>
          <cell r="F43" t="e">
            <v>#NAME?</v>
          </cell>
          <cell r="G43" t="e">
            <v>#NAME?</v>
          </cell>
          <cell r="H43" t="e">
            <v>#NAME?</v>
          </cell>
          <cell r="I43" t="e">
            <v>#NAME?</v>
          </cell>
          <cell r="J43" t="e">
            <v>#NAME?</v>
          </cell>
          <cell r="K43" t="e">
            <v>#NAME?</v>
          </cell>
          <cell r="L43" t="e">
            <v>#NAME?</v>
          </cell>
          <cell r="M43" t="e">
            <v>#NAME?</v>
          </cell>
          <cell r="N43" t="e">
            <v>#NAME?</v>
          </cell>
          <cell r="O43" t="e">
            <v>#NAME?</v>
          </cell>
          <cell r="P43" t="e">
            <v>#NAME?</v>
          </cell>
          <cell r="Q43" t="e">
            <v>#NAME?</v>
          </cell>
          <cell r="R43" t="e">
            <v>#NAME?</v>
          </cell>
          <cell r="S43" t="e">
            <v>#NAME?</v>
          </cell>
        </row>
        <row r="44">
          <cell r="C44" t="str">
            <v>СЦТ1</v>
          </cell>
          <cell r="E44" t="e">
            <v>#NAME?</v>
          </cell>
          <cell r="F44" t="e">
            <v>#NAME?</v>
          </cell>
          <cell r="G44" t="e">
            <v>#NAME?</v>
          </cell>
          <cell r="H44" t="e">
            <v>#NAME?</v>
          </cell>
          <cell r="I44" t="e">
            <v>#NAME?</v>
          </cell>
          <cell r="J44" t="e">
            <v>#NAME?</v>
          </cell>
          <cell r="K44" t="e">
            <v>#NAME?</v>
          </cell>
          <cell r="L44" t="e">
            <v>#NAME?</v>
          </cell>
          <cell r="M44" t="e">
            <v>#NAME?</v>
          </cell>
          <cell r="N44" t="e">
            <v>#NAME?</v>
          </cell>
          <cell r="O44" t="e">
            <v>#NAME?</v>
          </cell>
          <cell r="P44" t="e">
            <v>#NAME?</v>
          </cell>
          <cell r="Q44" t="e">
            <v>#NAME?</v>
          </cell>
          <cell r="R44" t="e">
            <v>#NAME?</v>
          </cell>
          <cell r="S44" t="e">
            <v>#NAME?</v>
          </cell>
        </row>
        <row r="46">
          <cell r="C46" t="str">
            <v>СЦТ1</v>
          </cell>
          <cell r="E46" t="e">
            <v>#NAME?</v>
          </cell>
          <cell r="F46" t="e">
            <v>#NAME?</v>
          </cell>
          <cell r="G46" t="e">
            <v>#NAME?</v>
          </cell>
          <cell r="H46" t="e">
            <v>#NAME?</v>
          </cell>
          <cell r="I46" t="e">
            <v>#NAME?</v>
          </cell>
          <cell r="J46" t="e">
            <v>#NAME?</v>
          </cell>
          <cell r="K46" t="e">
            <v>#NAME?</v>
          </cell>
          <cell r="L46" t="e">
            <v>#NAME?</v>
          </cell>
          <cell r="M46" t="e">
            <v>#NAME?</v>
          </cell>
          <cell r="N46" t="e">
            <v>#NAME?</v>
          </cell>
          <cell r="O46" t="e">
            <v>#NAME?</v>
          </cell>
          <cell r="P46" t="e">
            <v>#NAME?</v>
          </cell>
          <cell r="Q46" t="e">
            <v>#NAME?</v>
          </cell>
          <cell r="R46" t="e">
            <v>#NAME?</v>
          </cell>
          <cell r="S46" t="e">
            <v>#NAME?</v>
          </cell>
        </row>
        <row r="47">
          <cell r="C47" t="str">
            <v>СЦТ1</v>
          </cell>
          <cell r="E47" t="e">
            <v>#NAME?</v>
          </cell>
          <cell r="F47" t="e">
            <v>#NAME?</v>
          </cell>
          <cell r="G47" t="e">
            <v>#NAME?</v>
          </cell>
          <cell r="H47" t="e">
            <v>#NAME?</v>
          </cell>
          <cell r="I47" t="e">
            <v>#NAME?</v>
          </cell>
          <cell r="J47" t="e">
            <v>#NAME?</v>
          </cell>
          <cell r="K47" t="e">
            <v>#NAME?</v>
          </cell>
          <cell r="L47" t="e">
            <v>#NAME?</v>
          </cell>
          <cell r="M47" t="e">
            <v>#NAME?</v>
          </cell>
          <cell r="N47" t="e">
            <v>#NAME?</v>
          </cell>
          <cell r="O47" t="e">
            <v>#NAME?</v>
          </cell>
          <cell r="P47" t="e">
            <v>#NAME?</v>
          </cell>
          <cell r="Q47" t="e">
            <v>#NAME?</v>
          </cell>
          <cell r="R47" t="e">
            <v>#NAME?</v>
          </cell>
          <cell r="S47" t="e">
            <v>#NAME?</v>
          </cell>
        </row>
        <row r="48">
          <cell r="C48" t="str">
            <v>СЦТ1</v>
          </cell>
          <cell r="E48" t="e">
            <v>#NAME?</v>
          </cell>
          <cell r="F48" t="e">
            <v>#NAME?</v>
          </cell>
          <cell r="G48" t="e">
            <v>#NAME?</v>
          </cell>
          <cell r="H48" t="e">
            <v>#NAME?</v>
          </cell>
          <cell r="I48" t="e">
            <v>#NAME?</v>
          </cell>
          <cell r="J48" t="e">
            <v>#NAME?</v>
          </cell>
          <cell r="K48" t="e">
            <v>#NAME?</v>
          </cell>
          <cell r="L48" t="e">
            <v>#NAME?</v>
          </cell>
          <cell r="M48" t="e">
            <v>#NAME?</v>
          </cell>
          <cell r="N48" t="e">
            <v>#NAME?</v>
          </cell>
          <cell r="O48" t="e">
            <v>#NAME?</v>
          </cell>
          <cell r="P48" t="e">
            <v>#NAME?</v>
          </cell>
          <cell r="Q48" t="e">
            <v>#NAME?</v>
          </cell>
          <cell r="R48" t="e">
            <v>#NAME?</v>
          </cell>
          <cell r="S48" t="e">
            <v>#NAME?</v>
          </cell>
        </row>
        <row r="50">
          <cell r="C50" t="str">
            <v>СЦТ1</v>
          </cell>
          <cell r="E50" t="e">
            <v>#NAME?</v>
          </cell>
          <cell r="F50" t="e">
            <v>#NAME?</v>
          </cell>
          <cell r="G50" t="e">
            <v>#NAME?</v>
          </cell>
          <cell r="H50" t="e">
            <v>#NAME?</v>
          </cell>
          <cell r="I50" t="e">
            <v>#NAME?</v>
          </cell>
          <cell r="J50" t="e">
            <v>#NAME?</v>
          </cell>
          <cell r="K50" t="e">
            <v>#NAME?</v>
          </cell>
          <cell r="L50" t="e">
            <v>#NAME?</v>
          </cell>
          <cell r="M50" t="e">
            <v>#NAME?</v>
          </cell>
          <cell r="N50" t="e">
            <v>#NAME?</v>
          </cell>
          <cell r="O50" t="e">
            <v>#NAME?</v>
          </cell>
          <cell r="P50" t="e">
            <v>#NAME?</v>
          </cell>
          <cell r="Q50" t="e">
            <v>#NAME?</v>
          </cell>
          <cell r="R50" t="e">
            <v>#NAME?</v>
          </cell>
          <cell r="S50" t="e">
            <v>#NAME?</v>
          </cell>
        </row>
        <row r="52">
          <cell r="A52" t="str">
            <v>6.</v>
          </cell>
          <cell r="B52" t="str">
            <v>Товарная продукция всего п.5*п.1</v>
          </cell>
          <cell r="C52" t="str">
            <v>СЦТ1</v>
          </cell>
          <cell r="D52" t="str">
            <v>тыс.руб.</v>
          </cell>
          <cell r="E52" t="e">
            <v>#NAME?</v>
          </cell>
          <cell r="F52" t="e">
            <v>#NAME?</v>
          </cell>
          <cell r="G52" t="e">
            <v>#NAME?</v>
          </cell>
          <cell r="H52" t="e">
            <v>#NAME?</v>
          </cell>
          <cell r="I52" t="e">
            <v>#NAME?</v>
          </cell>
          <cell r="J52" t="e">
            <v>#NAME?</v>
          </cell>
          <cell r="K52" t="e">
            <v>#NAME?</v>
          </cell>
          <cell r="L52" t="e">
            <v>#NAME?</v>
          </cell>
          <cell r="M52" t="e">
            <v>#NAME?</v>
          </cell>
          <cell r="N52" t="e">
            <v>#NAME?</v>
          </cell>
          <cell r="O52" t="e">
            <v>#NAME?</v>
          </cell>
          <cell r="P52" t="e">
            <v>#NAME?</v>
          </cell>
          <cell r="Q52" t="e">
            <v>#NAME?</v>
          </cell>
          <cell r="R52" t="e">
            <v>#NAME?</v>
          </cell>
          <cell r="S52" t="e">
            <v>#NAME?</v>
          </cell>
        </row>
        <row r="53">
          <cell r="C53" t="str">
            <v>СЦТ1</v>
          </cell>
        </row>
        <row r="54">
          <cell r="A54" t="str">
            <v>6.1.</v>
          </cell>
          <cell r="B54" t="str">
            <v>- за тепловую энергию п.3*п.1</v>
          </cell>
          <cell r="C54" t="str">
            <v>СЦТ1</v>
          </cell>
          <cell r="D54" t="str">
            <v>тыс.руб.</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row>
        <row r="55">
          <cell r="A55" t="str">
            <v>6.2.</v>
          </cell>
          <cell r="B55" t="str">
            <v>- за услуги п.4*п. 1</v>
          </cell>
          <cell r="C55" t="str">
            <v>СЦТ1</v>
          </cell>
          <cell r="D55" t="str">
            <v>тыс.руб.</v>
          </cell>
          <cell r="E55" t="e">
            <v>#NAME?</v>
          </cell>
          <cell r="F55" t="e">
            <v>#NAME?</v>
          </cell>
          <cell r="G55" t="e">
            <v>#NAME?</v>
          </cell>
          <cell r="H55" t="e">
            <v>#NAME?</v>
          </cell>
          <cell r="I55" t="e">
            <v>#NAME?</v>
          </cell>
          <cell r="J55" t="e">
            <v>#NAME?</v>
          </cell>
          <cell r="K55" t="e">
            <v>#NAME?</v>
          </cell>
          <cell r="L55" t="e">
            <v>#NAME?</v>
          </cell>
          <cell r="M55" t="e">
            <v>#NAME?</v>
          </cell>
          <cell r="N55" t="e">
            <v>#NAME?</v>
          </cell>
          <cell r="O55" t="e">
            <v>#NAME?</v>
          </cell>
          <cell r="P55" t="e">
            <v>#NAME?</v>
          </cell>
          <cell r="Q55" t="e">
            <v>#NAME?</v>
          </cell>
          <cell r="R55" t="e">
            <v>#NAME?</v>
          </cell>
          <cell r="S55" t="e">
            <v>#NAME?</v>
          </cell>
        </row>
        <row r="58">
          <cell r="B58" t="str">
            <v>СЦТ2</v>
          </cell>
        </row>
        <row r="64">
          <cell r="A64" t="str">
            <v>1.</v>
          </cell>
          <cell r="B64" t="str">
            <v>Объем полезного отпуска</v>
          </cell>
          <cell r="C64" t="str">
            <v>СЦТ2</v>
          </cell>
          <cell r="D64" t="str">
            <v>тыс.Гкал</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row>
        <row r="65">
          <cell r="A65" t="str">
            <v>2.</v>
          </cell>
          <cell r="B65" t="str">
            <v>Расчетная мощность</v>
          </cell>
          <cell r="C65" t="str">
            <v>СЦТ2</v>
          </cell>
          <cell r="D65" t="str">
            <v>Гкал/час</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row>
        <row r="67">
          <cell r="C67" t="str">
            <v>СЦТ2</v>
          </cell>
          <cell r="E67" t="e">
            <v>#NAME?</v>
          </cell>
          <cell r="F67">
            <v>0</v>
          </cell>
          <cell r="G67">
            <v>0</v>
          </cell>
          <cell r="H67">
            <v>0</v>
          </cell>
          <cell r="I67">
            <v>0</v>
          </cell>
          <cell r="J67">
            <v>0</v>
          </cell>
          <cell r="K67">
            <v>0</v>
          </cell>
          <cell r="L67">
            <v>0</v>
          </cell>
          <cell r="M67">
            <v>0</v>
          </cell>
          <cell r="N67">
            <v>0</v>
          </cell>
          <cell r="O67">
            <v>0</v>
          </cell>
          <cell r="P67">
            <v>0</v>
          </cell>
          <cell r="Q67">
            <v>0</v>
          </cell>
          <cell r="R67">
            <v>0</v>
          </cell>
          <cell r="S67">
            <v>0</v>
          </cell>
        </row>
        <row r="68">
          <cell r="A68" t="str">
            <v>3.1.</v>
          </cell>
          <cell r="B68" t="str">
            <v>Ставка за мощность</v>
          </cell>
          <cell r="C68" t="str">
            <v>СЦТ2</v>
          </cell>
          <cell r="D68" t="str">
            <v>руб/Гкал/час</v>
          </cell>
          <cell r="E68" t="e">
            <v>#NAME?</v>
          </cell>
          <cell r="F68" t="e">
            <v>#NAME?</v>
          </cell>
          <cell r="G68" t="e">
            <v>#NAME?</v>
          </cell>
          <cell r="H68" t="e">
            <v>#NAME?</v>
          </cell>
          <cell r="I68" t="e">
            <v>#NAME?</v>
          </cell>
          <cell r="J68" t="e">
            <v>#NAME?</v>
          </cell>
          <cell r="K68" t="e">
            <v>#NAME?</v>
          </cell>
          <cell r="L68" t="e">
            <v>#NAME?</v>
          </cell>
          <cell r="M68" t="e">
            <v>#NAME?</v>
          </cell>
          <cell r="N68" t="e">
            <v>#NAME?</v>
          </cell>
          <cell r="O68" t="e">
            <v>#NAME?</v>
          </cell>
          <cell r="P68" t="e">
            <v>#NAME?</v>
          </cell>
          <cell r="Q68" t="e">
            <v>#NAME?</v>
          </cell>
          <cell r="R68" t="e">
            <v>#NAME?</v>
          </cell>
          <cell r="S68" t="e">
            <v>#NAME?</v>
          </cell>
        </row>
        <row r="69">
          <cell r="C69" t="str">
            <v>СЦТ2</v>
          </cell>
          <cell r="E69" t="e">
            <v>#NAME?</v>
          </cell>
          <cell r="F69" t="e">
            <v>#NAME?</v>
          </cell>
          <cell r="G69" t="e">
            <v>#NAME?</v>
          </cell>
          <cell r="H69" t="e">
            <v>#NAME?</v>
          </cell>
          <cell r="I69" t="e">
            <v>#NAME?</v>
          </cell>
          <cell r="J69" t="e">
            <v>#NAME?</v>
          </cell>
          <cell r="K69" t="e">
            <v>#NAME?</v>
          </cell>
          <cell r="L69" t="e">
            <v>#NAME?</v>
          </cell>
          <cell r="M69" t="e">
            <v>#NAME?</v>
          </cell>
          <cell r="N69" t="e">
            <v>#NAME?</v>
          </cell>
          <cell r="O69" t="e">
            <v>#NAME?</v>
          </cell>
          <cell r="P69" t="e">
            <v>#NAME?</v>
          </cell>
          <cell r="Q69" t="e">
            <v>#NAME?</v>
          </cell>
          <cell r="R69" t="e">
            <v>#NAME?</v>
          </cell>
          <cell r="S69" t="e">
            <v>#NAME?</v>
          </cell>
        </row>
        <row r="71">
          <cell r="C71" t="str">
            <v>СЦТ2</v>
          </cell>
          <cell r="E71" t="e">
            <v>#NAME?</v>
          </cell>
          <cell r="F71" t="e">
            <v>#NAME?</v>
          </cell>
          <cell r="G71" t="e">
            <v>#NAME?</v>
          </cell>
          <cell r="H71" t="e">
            <v>#NAME?</v>
          </cell>
          <cell r="I71" t="e">
            <v>#NAME?</v>
          </cell>
          <cell r="J71" t="e">
            <v>#NAME?</v>
          </cell>
          <cell r="K71" t="e">
            <v>#NAME?</v>
          </cell>
          <cell r="L71" t="e">
            <v>#NAME?</v>
          </cell>
          <cell r="M71" t="e">
            <v>#NAME?</v>
          </cell>
          <cell r="N71" t="e">
            <v>#NAME?</v>
          </cell>
          <cell r="O71" t="e">
            <v>#NAME?</v>
          </cell>
          <cell r="P71" t="e">
            <v>#NAME?</v>
          </cell>
          <cell r="Q71" t="e">
            <v>#NAME?</v>
          </cell>
          <cell r="R71" t="e">
            <v>#NAME?</v>
          </cell>
          <cell r="S71" t="e">
            <v>#NAME?</v>
          </cell>
        </row>
        <row r="72">
          <cell r="C72" t="str">
            <v>СЦТ2</v>
          </cell>
          <cell r="E72" t="e">
            <v>#NAME?</v>
          </cell>
          <cell r="F72" t="e">
            <v>#NAME?</v>
          </cell>
          <cell r="G72" t="e">
            <v>#NAME?</v>
          </cell>
          <cell r="H72" t="e">
            <v>#NAME?</v>
          </cell>
          <cell r="I72" t="e">
            <v>#NAME?</v>
          </cell>
          <cell r="J72" t="e">
            <v>#NAME?</v>
          </cell>
          <cell r="K72" t="e">
            <v>#NAME?</v>
          </cell>
          <cell r="L72" t="e">
            <v>#NAME?</v>
          </cell>
          <cell r="M72" t="e">
            <v>#NAME?</v>
          </cell>
          <cell r="N72" t="e">
            <v>#NAME?</v>
          </cell>
          <cell r="O72" t="e">
            <v>#NAME?</v>
          </cell>
          <cell r="P72" t="e">
            <v>#NAME?</v>
          </cell>
          <cell r="Q72" t="e">
            <v>#NAME?</v>
          </cell>
          <cell r="R72" t="e">
            <v>#NAME?</v>
          </cell>
          <cell r="S72" t="e">
            <v>#NAME?</v>
          </cell>
        </row>
        <row r="73">
          <cell r="C73" t="str">
            <v>СЦТ2</v>
          </cell>
          <cell r="E73" t="e">
            <v>#NAME?</v>
          </cell>
          <cell r="F73" t="e">
            <v>#NAME?</v>
          </cell>
          <cell r="G73" t="e">
            <v>#NAME?</v>
          </cell>
          <cell r="H73" t="e">
            <v>#NAME?</v>
          </cell>
          <cell r="I73" t="e">
            <v>#NAME?</v>
          </cell>
          <cell r="J73" t="e">
            <v>#NAME?</v>
          </cell>
          <cell r="K73" t="e">
            <v>#NAME?</v>
          </cell>
          <cell r="L73" t="e">
            <v>#NAME?</v>
          </cell>
          <cell r="M73" t="e">
            <v>#NAME?</v>
          </cell>
          <cell r="N73" t="e">
            <v>#NAME?</v>
          </cell>
          <cell r="O73" t="e">
            <v>#NAME?</v>
          </cell>
          <cell r="P73" t="e">
            <v>#NAME?</v>
          </cell>
          <cell r="Q73" t="e">
            <v>#NAME?</v>
          </cell>
          <cell r="R73" t="e">
            <v>#NAME?</v>
          </cell>
          <cell r="S73" t="e">
            <v>#NAME?</v>
          </cell>
        </row>
        <row r="75">
          <cell r="C75" t="str">
            <v>СЦТ2</v>
          </cell>
          <cell r="E75" t="e">
            <v>#NAME?</v>
          </cell>
          <cell r="F75" t="e">
            <v>#NAME?</v>
          </cell>
          <cell r="G75" t="e">
            <v>#NAME?</v>
          </cell>
          <cell r="H75" t="e">
            <v>#NAME?</v>
          </cell>
          <cell r="I75" t="e">
            <v>#NAME?</v>
          </cell>
          <cell r="J75" t="e">
            <v>#NAME?</v>
          </cell>
          <cell r="K75" t="e">
            <v>#NAME?</v>
          </cell>
          <cell r="L75" t="e">
            <v>#NAME?</v>
          </cell>
          <cell r="M75" t="e">
            <v>#NAME?</v>
          </cell>
          <cell r="N75" t="e">
            <v>#NAME?</v>
          </cell>
          <cell r="O75" t="e">
            <v>#NAME?</v>
          </cell>
          <cell r="P75" t="e">
            <v>#NAME?</v>
          </cell>
          <cell r="Q75" t="e">
            <v>#NAME?</v>
          </cell>
          <cell r="R75" t="e">
            <v>#NAME?</v>
          </cell>
          <cell r="S75" t="e">
            <v>#NAME?</v>
          </cell>
        </row>
        <row r="77">
          <cell r="A77" t="str">
            <v>6.</v>
          </cell>
          <cell r="B77" t="str">
            <v>Товарная продукция всего п.5*п.1</v>
          </cell>
          <cell r="C77" t="str">
            <v>СЦТ2</v>
          </cell>
          <cell r="D77" t="str">
            <v>тыс.руб.</v>
          </cell>
          <cell r="E77" t="e">
            <v>#NAME?</v>
          </cell>
          <cell r="F77" t="e">
            <v>#NAME?</v>
          </cell>
          <cell r="G77" t="e">
            <v>#NAME?</v>
          </cell>
          <cell r="H77" t="e">
            <v>#NAME?</v>
          </cell>
          <cell r="I77" t="e">
            <v>#NAME?</v>
          </cell>
          <cell r="J77" t="e">
            <v>#NAME?</v>
          </cell>
          <cell r="K77" t="e">
            <v>#NAME?</v>
          </cell>
          <cell r="L77" t="e">
            <v>#NAME?</v>
          </cell>
          <cell r="M77" t="e">
            <v>#NAME?</v>
          </cell>
          <cell r="N77" t="e">
            <v>#NAME?</v>
          </cell>
          <cell r="O77" t="e">
            <v>#NAME?</v>
          </cell>
          <cell r="P77" t="e">
            <v>#NAME?</v>
          </cell>
          <cell r="Q77" t="e">
            <v>#NAME?</v>
          </cell>
          <cell r="R77" t="e">
            <v>#NAME?</v>
          </cell>
          <cell r="S77" t="e">
            <v>#NAME?</v>
          </cell>
        </row>
        <row r="78">
          <cell r="C78" t="str">
            <v>СЦТ2</v>
          </cell>
        </row>
        <row r="79">
          <cell r="A79" t="str">
            <v>6.1.</v>
          </cell>
          <cell r="B79" t="str">
            <v>- за тепловую энергию п.3*п.1</v>
          </cell>
          <cell r="C79" t="str">
            <v>СЦТ2</v>
          </cell>
          <cell r="D79" t="str">
            <v>тыс.руб.</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row>
        <row r="80">
          <cell r="A80" t="str">
            <v>6.2.</v>
          </cell>
          <cell r="B80" t="str">
            <v>- за услуги п.4*п. 1</v>
          </cell>
          <cell r="C80" t="str">
            <v>СЦТ2</v>
          </cell>
          <cell r="D80" t="str">
            <v>тыс.руб.</v>
          </cell>
          <cell r="E80" t="e">
            <v>#NAME?</v>
          </cell>
          <cell r="F80" t="e">
            <v>#NAME?</v>
          </cell>
          <cell r="G80" t="e">
            <v>#NAME?</v>
          </cell>
          <cell r="H80" t="e">
            <v>#NAME?</v>
          </cell>
          <cell r="I80" t="e">
            <v>#NAME?</v>
          </cell>
          <cell r="J80" t="e">
            <v>#NAME?</v>
          </cell>
          <cell r="K80" t="e">
            <v>#NAME?</v>
          </cell>
          <cell r="L80" t="e">
            <v>#NAME?</v>
          </cell>
          <cell r="M80" t="e">
            <v>#NAME?</v>
          </cell>
          <cell r="N80" t="e">
            <v>#NAME?</v>
          </cell>
          <cell r="O80" t="e">
            <v>#NAME?</v>
          </cell>
          <cell r="P80" t="e">
            <v>#NAME?</v>
          </cell>
          <cell r="Q80" t="e">
            <v>#NAME?</v>
          </cell>
          <cell r="R80" t="e">
            <v>#NAME?</v>
          </cell>
          <cell r="S80" t="e">
            <v>#NAME?</v>
          </cell>
        </row>
        <row r="83">
          <cell r="B83" t="str">
            <v>СЦТ3</v>
          </cell>
        </row>
        <row r="89">
          <cell r="A89" t="str">
            <v>1.</v>
          </cell>
          <cell r="B89" t="str">
            <v>Объем полезного отпуска</v>
          </cell>
          <cell r="C89" t="str">
            <v>СЦТ3</v>
          </cell>
          <cell r="D89" t="str">
            <v>тыс.Гкал</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row>
        <row r="90">
          <cell r="A90" t="str">
            <v>2.</v>
          </cell>
          <cell r="B90" t="str">
            <v>Расчетная мощность</v>
          </cell>
          <cell r="C90" t="str">
            <v>СЦТ3</v>
          </cell>
          <cell r="D90" t="str">
            <v>Гкал/час</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row>
        <row r="92">
          <cell r="C92" t="str">
            <v>СЦТ3</v>
          </cell>
          <cell r="E92" t="e">
            <v>#NAME?</v>
          </cell>
          <cell r="F92">
            <v>0</v>
          </cell>
          <cell r="G92">
            <v>0</v>
          </cell>
          <cell r="H92">
            <v>0</v>
          </cell>
          <cell r="I92">
            <v>0</v>
          </cell>
          <cell r="J92">
            <v>0</v>
          </cell>
          <cell r="K92">
            <v>0</v>
          </cell>
          <cell r="L92">
            <v>0</v>
          </cell>
          <cell r="M92">
            <v>0</v>
          </cell>
          <cell r="N92">
            <v>0</v>
          </cell>
          <cell r="O92">
            <v>0</v>
          </cell>
          <cell r="P92">
            <v>0</v>
          </cell>
          <cell r="Q92">
            <v>0</v>
          </cell>
          <cell r="R92">
            <v>0</v>
          </cell>
          <cell r="S92">
            <v>0</v>
          </cell>
        </row>
        <row r="93">
          <cell r="A93" t="str">
            <v>3.1.</v>
          </cell>
          <cell r="B93" t="str">
            <v>Ставка за мощность</v>
          </cell>
          <cell r="C93" t="str">
            <v>СЦТ3</v>
          </cell>
          <cell r="D93" t="str">
            <v>руб/Гкал/час</v>
          </cell>
          <cell r="E93" t="e">
            <v>#NAME?</v>
          </cell>
          <cell r="F93" t="e">
            <v>#NAME?</v>
          </cell>
          <cell r="G93" t="e">
            <v>#NAME?</v>
          </cell>
          <cell r="H93" t="e">
            <v>#NAME?</v>
          </cell>
          <cell r="I93" t="e">
            <v>#NAME?</v>
          </cell>
          <cell r="J93" t="e">
            <v>#NAME?</v>
          </cell>
          <cell r="K93" t="e">
            <v>#NAME?</v>
          </cell>
          <cell r="L93" t="e">
            <v>#NAME?</v>
          </cell>
          <cell r="M93" t="e">
            <v>#NAME?</v>
          </cell>
          <cell r="N93" t="e">
            <v>#NAME?</v>
          </cell>
          <cell r="O93" t="e">
            <v>#NAME?</v>
          </cell>
          <cell r="P93" t="e">
            <v>#NAME?</v>
          </cell>
          <cell r="Q93" t="e">
            <v>#NAME?</v>
          </cell>
          <cell r="R93" t="e">
            <v>#NAME?</v>
          </cell>
          <cell r="S93" t="e">
            <v>#NAME?</v>
          </cell>
        </row>
        <row r="94">
          <cell r="C94" t="str">
            <v>СЦТ3</v>
          </cell>
          <cell r="E94" t="e">
            <v>#NAME?</v>
          </cell>
          <cell r="F94" t="e">
            <v>#NAME?</v>
          </cell>
          <cell r="G94" t="e">
            <v>#NAME?</v>
          </cell>
          <cell r="H94" t="e">
            <v>#NAME?</v>
          </cell>
          <cell r="I94" t="e">
            <v>#NAME?</v>
          </cell>
          <cell r="J94" t="e">
            <v>#NAME?</v>
          </cell>
          <cell r="K94" t="e">
            <v>#NAME?</v>
          </cell>
          <cell r="L94" t="e">
            <v>#NAME?</v>
          </cell>
          <cell r="M94" t="e">
            <v>#NAME?</v>
          </cell>
          <cell r="N94" t="e">
            <v>#NAME?</v>
          </cell>
          <cell r="O94" t="e">
            <v>#NAME?</v>
          </cell>
          <cell r="P94" t="e">
            <v>#NAME?</v>
          </cell>
          <cell r="Q94" t="e">
            <v>#NAME?</v>
          </cell>
          <cell r="R94" t="e">
            <v>#NAME?</v>
          </cell>
          <cell r="S94" t="e">
            <v>#NAME?</v>
          </cell>
        </row>
        <row r="96">
          <cell r="C96" t="str">
            <v>СЦТ3</v>
          </cell>
          <cell r="E96" t="e">
            <v>#NAME?</v>
          </cell>
          <cell r="F96" t="e">
            <v>#NAME?</v>
          </cell>
          <cell r="G96" t="e">
            <v>#NAME?</v>
          </cell>
          <cell r="H96" t="e">
            <v>#NAME?</v>
          </cell>
          <cell r="I96" t="e">
            <v>#NAME?</v>
          </cell>
          <cell r="J96" t="e">
            <v>#NAME?</v>
          </cell>
          <cell r="K96" t="e">
            <v>#NAME?</v>
          </cell>
          <cell r="L96" t="e">
            <v>#NAME?</v>
          </cell>
          <cell r="M96" t="e">
            <v>#NAME?</v>
          </cell>
          <cell r="N96" t="e">
            <v>#NAME?</v>
          </cell>
          <cell r="O96" t="e">
            <v>#NAME?</v>
          </cell>
          <cell r="P96" t="e">
            <v>#NAME?</v>
          </cell>
          <cell r="Q96" t="e">
            <v>#NAME?</v>
          </cell>
          <cell r="R96" t="e">
            <v>#NAME?</v>
          </cell>
          <cell r="S96" t="e">
            <v>#NAME?</v>
          </cell>
        </row>
        <row r="97">
          <cell r="C97" t="str">
            <v>СЦТ3</v>
          </cell>
          <cell r="E97" t="e">
            <v>#NAME?</v>
          </cell>
          <cell r="F97" t="e">
            <v>#NAME?</v>
          </cell>
          <cell r="G97" t="e">
            <v>#NAME?</v>
          </cell>
          <cell r="H97" t="e">
            <v>#NAME?</v>
          </cell>
          <cell r="I97" t="e">
            <v>#NAME?</v>
          </cell>
          <cell r="J97" t="e">
            <v>#NAME?</v>
          </cell>
          <cell r="K97" t="e">
            <v>#NAME?</v>
          </cell>
          <cell r="L97" t="e">
            <v>#NAME?</v>
          </cell>
          <cell r="M97" t="e">
            <v>#NAME?</v>
          </cell>
          <cell r="N97" t="e">
            <v>#NAME?</v>
          </cell>
          <cell r="O97" t="e">
            <v>#NAME?</v>
          </cell>
          <cell r="P97" t="e">
            <v>#NAME?</v>
          </cell>
          <cell r="Q97" t="e">
            <v>#NAME?</v>
          </cell>
          <cell r="R97" t="e">
            <v>#NAME?</v>
          </cell>
          <cell r="S97" t="e">
            <v>#NAME?</v>
          </cell>
        </row>
        <row r="98">
          <cell r="C98" t="str">
            <v>СЦТ3</v>
          </cell>
          <cell r="E98" t="e">
            <v>#NAME?</v>
          </cell>
          <cell r="F98" t="e">
            <v>#NAME?</v>
          </cell>
          <cell r="G98" t="e">
            <v>#NAME?</v>
          </cell>
          <cell r="H98" t="e">
            <v>#NAME?</v>
          </cell>
          <cell r="I98" t="e">
            <v>#NAME?</v>
          </cell>
          <cell r="J98" t="e">
            <v>#NAME?</v>
          </cell>
          <cell r="K98" t="e">
            <v>#NAME?</v>
          </cell>
          <cell r="L98" t="e">
            <v>#NAME?</v>
          </cell>
          <cell r="M98" t="e">
            <v>#NAME?</v>
          </cell>
          <cell r="N98" t="e">
            <v>#NAME?</v>
          </cell>
          <cell r="O98" t="e">
            <v>#NAME?</v>
          </cell>
          <cell r="P98" t="e">
            <v>#NAME?</v>
          </cell>
          <cell r="Q98" t="e">
            <v>#NAME?</v>
          </cell>
          <cell r="R98" t="e">
            <v>#NAME?</v>
          </cell>
          <cell r="S98" t="e">
            <v>#NAME?</v>
          </cell>
        </row>
        <row r="100">
          <cell r="C100" t="str">
            <v>СЦТ3</v>
          </cell>
          <cell r="E100" t="e">
            <v>#NAME?</v>
          </cell>
          <cell r="F100" t="e">
            <v>#NAME?</v>
          </cell>
          <cell r="G100" t="e">
            <v>#NAME?</v>
          </cell>
          <cell r="H100" t="e">
            <v>#NAME?</v>
          </cell>
          <cell r="I100" t="e">
            <v>#NAME?</v>
          </cell>
          <cell r="J100" t="e">
            <v>#NAME?</v>
          </cell>
          <cell r="K100" t="e">
            <v>#NAME?</v>
          </cell>
          <cell r="L100" t="e">
            <v>#NAME?</v>
          </cell>
          <cell r="M100" t="e">
            <v>#NAME?</v>
          </cell>
          <cell r="N100" t="e">
            <v>#NAME?</v>
          </cell>
          <cell r="O100" t="e">
            <v>#NAME?</v>
          </cell>
          <cell r="P100" t="e">
            <v>#NAME?</v>
          </cell>
          <cell r="Q100" t="e">
            <v>#NAME?</v>
          </cell>
          <cell r="R100" t="e">
            <v>#NAME?</v>
          </cell>
          <cell r="S100" t="e">
            <v>#NAME?</v>
          </cell>
        </row>
        <row r="102">
          <cell r="A102" t="str">
            <v>6.</v>
          </cell>
          <cell r="B102" t="str">
            <v>Товарная продукция всего п.5*п.1</v>
          </cell>
          <cell r="C102" t="str">
            <v>СЦТ3</v>
          </cell>
          <cell r="D102" t="str">
            <v>тыс.руб.</v>
          </cell>
          <cell r="E102" t="e">
            <v>#NAME?</v>
          </cell>
          <cell r="F102" t="e">
            <v>#NAME?</v>
          </cell>
          <cell r="G102" t="e">
            <v>#NAME?</v>
          </cell>
          <cell r="H102" t="e">
            <v>#NAME?</v>
          </cell>
          <cell r="I102" t="e">
            <v>#NAME?</v>
          </cell>
          <cell r="J102" t="e">
            <v>#NAME?</v>
          </cell>
          <cell r="K102" t="e">
            <v>#NAME?</v>
          </cell>
          <cell r="L102" t="e">
            <v>#NAME?</v>
          </cell>
          <cell r="M102" t="e">
            <v>#NAME?</v>
          </cell>
          <cell r="N102" t="e">
            <v>#NAME?</v>
          </cell>
          <cell r="O102" t="e">
            <v>#NAME?</v>
          </cell>
          <cell r="P102" t="e">
            <v>#NAME?</v>
          </cell>
          <cell r="Q102" t="e">
            <v>#NAME?</v>
          </cell>
          <cell r="R102" t="e">
            <v>#NAME?</v>
          </cell>
          <cell r="S102" t="e">
            <v>#NAME?</v>
          </cell>
        </row>
        <row r="103">
          <cell r="C103" t="str">
            <v>СЦТ3</v>
          </cell>
        </row>
        <row r="104">
          <cell r="A104" t="str">
            <v>6.1.</v>
          </cell>
          <cell r="B104" t="str">
            <v>- за тепловую энергию п.3*п.1</v>
          </cell>
          <cell r="C104" t="str">
            <v>СЦТ3</v>
          </cell>
          <cell r="D104" t="str">
            <v>тыс.руб.</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row>
        <row r="105">
          <cell r="A105" t="str">
            <v>6.2.</v>
          </cell>
          <cell r="B105" t="str">
            <v>- за услуги п.4*п. 1</v>
          </cell>
          <cell r="C105" t="str">
            <v>СЦТ3</v>
          </cell>
          <cell r="D105" t="str">
            <v>тыс.руб.</v>
          </cell>
          <cell r="E105" t="e">
            <v>#NAME?</v>
          </cell>
          <cell r="F105" t="e">
            <v>#NAME?</v>
          </cell>
          <cell r="G105" t="e">
            <v>#NAME?</v>
          </cell>
          <cell r="H105" t="e">
            <v>#NAME?</v>
          </cell>
          <cell r="I105" t="e">
            <v>#NAME?</v>
          </cell>
          <cell r="J105" t="e">
            <v>#NAME?</v>
          </cell>
          <cell r="K105" t="e">
            <v>#NAME?</v>
          </cell>
          <cell r="L105" t="e">
            <v>#NAME?</v>
          </cell>
          <cell r="M105" t="e">
            <v>#NAME?</v>
          </cell>
          <cell r="N105" t="e">
            <v>#NAME?</v>
          </cell>
          <cell r="O105" t="e">
            <v>#NAME?</v>
          </cell>
          <cell r="P105" t="e">
            <v>#NAME?</v>
          </cell>
          <cell r="Q105" t="e">
            <v>#NAME?</v>
          </cell>
          <cell r="R105" t="e">
            <v>#NAME?</v>
          </cell>
          <cell r="S105" t="e">
            <v>#NAME?</v>
          </cell>
        </row>
        <row r="114">
          <cell r="A114" t="str">
            <v>1.</v>
          </cell>
          <cell r="B114" t="str">
            <v>Объем полезного отпуска</v>
          </cell>
          <cell r="C114">
            <v>0</v>
          </cell>
          <cell r="D114" t="str">
            <v>тыс.Гкал</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row>
        <row r="115">
          <cell r="A115" t="str">
            <v>2.</v>
          </cell>
          <cell r="B115" t="str">
            <v>Расчетная мощность</v>
          </cell>
          <cell r="C115">
            <v>0</v>
          </cell>
          <cell r="D115" t="str">
            <v>Гкал/час</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row>
        <row r="117">
          <cell r="C117">
            <v>0</v>
          </cell>
          <cell r="E117" t="e">
            <v>#NAME?</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row>
        <row r="118">
          <cell r="A118" t="str">
            <v>3.1.</v>
          </cell>
          <cell r="B118" t="str">
            <v>Ставка за мощность</v>
          </cell>
          <cell r="C118">
            <v>0</v>
          </cell>
          <cell r="D118" t="str">
            <v>руб/Гкал/час</v>
          </cell>
          <cell r="E118" t="e">
            <v>#NAME?</v>
          </cell>
          <cell r="F118" t="e">
            <v>#NAME?</v>
          </cell>
          <cell r="G118" t="e">
            <v>#NAME?</v>
          </cell>
          <cell r="H118" t="e">
            <v>#NAME?</v>
          </cell>
          <cell r="I118" t="e">
            <v>#NAME?</v>
          </cell>
          <cell r="J118" t="e">
            <v>#NAME?</v>
          </cell>
          <cell r="K118" t="e">
            <v>#NAME?</v>
          </cell>
          <cell r="L118" t="e">
            <v>#NAME?</v>
          </cell>
          <cell r="M118" t="e">
            <v>#NAME?</v>
          </cell>
          <cell r="N118" t="e">
            <v>#NAME?</v>
          </cell>
          <cell r="O118" t="e">
            <v>#NAME?</v>
          </cell>
          <cell r="P118" t="e">
            <v>#NAME?</v>
          </cell>
          <cell r="Q118" t="e">
            <v>#NAME?</v>
          </cell>
          <cell r="R118" t="e">
            <v>#NAME?</v>
          </cell>
          <cell r="S118" t="e">
            <v>#NAME?</v>
          </cell>
        </row>
        <row r="119">
          <cell r="C119">
            <v>0</v>
          </cell>
          <cell r="E119" t="e">
            <v>#NAME?</v>
          </cell>
          <cell r="F119" t="e">
            <v>#NAME?</v>
          </cell>
          <cell r="G119" t="e">
            <v>#NAME?</v>
          </cell>
          <cell r="H119" t="e">
            <v>#NAME?</v>
          </cell>
          <cell r="I119" t="e">
            <v>#NAME?</v>
          </cell>
          <cell r="J119" t="e">
            <v>#NAME?</v>
          </cell>
          <cell r="K119" t="e">
            <v>#NAME?</v>
          </cell>
          <cell r="L119" t="e">
            <v>#NAME?</v>
          </cell>
          <cell r="M119" t="e">
            <v>#NAME?</v>
          </cell>
          <cell r="N119" t="e">
            <v>#NAME?</v>
          </cell>
          <cell r="O119" t="e">
            <v>#NAME?</v>
          </cell>
          <cell r="P119" t="e">
            <v>#NAME?</v>
          </cell>
          <cell r="Q119" t="e">
            <v>#NAME?</v>
          </cell>
          <cell r="R119" t="e">
            <v>#NAME?</v>
          </cell>
          <cell r="S119" t="e">
            <v>#NAME?</v>
          </cell>
        </row>
        <row r="121">
          <cell r="C121">
            <v>0</v>
          </cell>
          <cell r="E121" t="e">
            <v>#NAME?</v>
          </cell>
          <cell r="F121" t="e">
            <v>#NAME?</v>
          </cell>
          <cell r="G121" t="e">
            <v>#NAME?</v>
          </cell>
          <cell r="H121" t="e">
            <v>#NAME?</v>
          </cell>
          <cell r="I121" t="e">
            <v>#NAME?</v>
          </cell>
          <cell r="J121" t="e">
            <v>#NAME?</v>
          </cell>
          <cell r="K121" t="e">
            <v>#NAME?</v>
          </cell>
          <cell r="L121" t="e">
            <v>#NAME?</v>
          </cell>
          <cell r="M121" t="e">
            <v>#NAME?</v>
          </cell>
          <cell r="N121" t="e">
            <v>#NAME?</v>
          </cell>
          <cell r="O121" t="e">
            <v>#NAME?</v>
          </cell>
          <cell r="P121" t="e">
            <v>#NAME?</v>
          </cell>
          <cell r="Q121" t="e">
            <v>#NAME?</v>
          </cell>
          <cell r="R121" t="e">
            <v>#NAME?</v>
          </cell>
          <cell r="S121" t="e">
            <v>#NAME?</v>
          </cell>
        </row>
        <row r="122">
          <cell r="C122">
            <v>0</v>
          </cell>
          <cell r="E122" t="e">
            <v>#NAME?</v>
          </cell>
          <cell r="F122" t="e">
            <v>#NAME?</v>
          </cell>
          <cell r="G122" t="e">
            <v>#NAME?</v>
          </cell>
          <cell r="H122" t="e">
            <v>#NAME?</v>
          </cell>
          <cell r="I122" t="e">
            <v>#NAME?</v>
          </cell>
          <cell r="J122" t="e">
            <v>#NAME?</v>
          </cell>
          <cell r="K122" t="e">
            <v>#NAME?</v>
          </cell>
          <cell r="L122" t="e">
            <v>#NAME?</v>
          </cell>
          <cell r="M122" t="e">
            <v>#NAME?</v>
          </cell>
          <cell r="N122" t="e">
            <v>#NAME?</v>
          </cell>
          <cell r="O122" t="e">
            <v>#NAME?</v>
          </cell>
          <cell r="P122" t="e">
            <v>#NAME?</v>
          </cell>
          <cell r="Q122" t="e">
            <v>#NAME?</v>
          </cell>
          <cell r="R122" t="e">
            <v>#NAME?</v>
          </cell>
          <cell r="S122" t="e">
            <v>#NAME?</v>
          </cell>
        </row>
        <row r="123">
          <cell r="C123">
            <v>0</v>
          </cell>
          <cell r="E123" t="e">
            <v>#NAME?</v>
          </cell>
          <cell r="F123" t="e">
            <v>#NAME?</v>
          </cell>
          <cell r="G123" t="e">
            <v>#NAME?</v>
          </cell>
          <cell r="H123" t="e">
            <v>#NAME?</v>
          </cell>
          <cell r="I123" t="e">
            <v>#NAME?</v>
          </cell>
          <cell r="J123" t="e">
            <v>#NAME?</v>
          </cell>
          <cell r="K123" t="e">
            <v>#NAME?</v>
          </cell>
          <cell r="L123" t="e">
            <v>#NAME?</v>
          </cell>
          <cell r="M123" t="e">
            <v>#NAME?</v>
          </cell>
          <cell r="N123" t="e">
            <v>#NAME?</v>
          </cell>
          <cell r="O123" t="e">
            <v>#NAME?</v>
          </cell>
          <cell r="P123" t="e">
            <v>#NAME?</v>
          </cell>
          <cell r="Q123" t="e">
            <v>#NAME?</v>
          </cell>
          <cell r="R123" t="e">
            <v>#NAME?</v>
          </cell>
          <cell r="S123" t="e">
            <v>#NAME?</v>
          </cell>
        </row>
        <row r="125">
          <cell r="C125">
            <v>0</v>
          </cell>
          <cell r="E125" t="e">
            <v>#NAME?</v>
          </cell>
          <cell r="F125" t="e">
            <v>#NAME?</v>
          </cell>
          <cell r="G125" t="e">
            <v>#NAME?</v>
          </cell>
          <cell r="H125" t="e">
            <v>#NAME?</v>
          </cell>
          <cell r="I125" t="e">
            <v>#NAME?</v>
          </cell>
          <cell r="J125" t="e">
            <v>#NAME?</v>
          </cell>
          <cell r="K125" t="e">
            <v>#NAME?</v>
          </cell>
          <cell r="L125" t="e">
            <v>#NAME?</v>
          </cell>
          <cell r="M125" t="e">
            <v>#NAME?</v>
          </cell>
          <cell r="N125" t="e">
            <v>#NAME?</v>
          </cell>
          <cell r="O125" t="e">
            <v>#NAME?</v>
          </cell>
          <cell r="P125" t="e">
            <v>#NAME?</v>
          </cell>
          <cell r="Q125" t="e">
            <v>#NAME?</v>
          </cell>
          <cell r="R125" t="e">
            <v>#NAME?</v>
          </cell>
          <cell r="S125" t="e">
            <v>#NAME?</v>
          </cell>
        </row>
        <row r="127">
          <cell r="A127" t="str">
            <v>6.</v>
          </cell>
          <cell r="B127" t="str">
            <v>Товарная продукция всего п.5*п.1</v>
          </cell>
          <cell r="C127">
            <v>0</v>
          </cell>
          <cell r="D127" t="str">
            <v>тыс.руб.</v>
          </cell>
          <cell r="E127" t="e">
            <v>#NAME?</v>
          </cell>
          <cell r="F127" t="e">
            <v>#NAME?</v>
          </cell>
          <cell r="G127" t="e">
            <v>#NAME?</v>
          </cell>
          <cell r="H127" t="e">
            <v>#NAME?</v>
          </cell>
          <cell r="I127" t="e">
            <v>#NAME?</v>
          </cell>
          <cell r="J127" t="e">
            <v>#NAME?</v>
          </cell>
          <cell r="K127" t="e">
            <v>#NAME?</v>
          </cell>
          <cell r="L127" t="e">
            <v>#NAME?</v>
          </cell>
          <cell r="M127" t="e">
            <v>#NAME?</v>
          </cell>
          <cell r="N127" t="e">
            <v>#NAME?</v>
          </cell>
          <cell r="O127" t="e">
            <v>#NAME?</v>
          </cell>
          <cell r="P127" t="e">
            <v>#NAME?</v>
          </cell>
          <cell r="Q127" t="e">
            <v>#NAME?</v>
          </cell>
          <cell r="R127" t="e">
            <v>#NAME?</v>
          </cell>
          <cell r="S127" t="e">
            <v>#NAME?</v>
          </cell>
        </row>
        <row r="128">
          <cell r="C128">
            <v>0</v>
          </cell>
        </row>
        <row r="129">
          <cell r="A129" t="str">
            <v>6.1.</v>
          </cell>
          <cell r="B129" t="str">
            <v>- за тепловую энергию п.3*п.1</v>
          </cell>
          <cell r="C129">
            <v>0</v>
          </cell>
          <cell r="D129" t="str">
            <v>тыс.руб.</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row>
        <row r="130">
          <cell r="A130" t="str">
            <v>6.2.</v>
          </cell>
          <cell r="B130" t="str">
            <v>- за услуги п.4*п. 1</v>
          </cell>
          <cell r="C130">
            <v>0</v>
          </cell>
          <cell r="D130" t="str">
            <v>тыс.руб.</v>
          </cell>
          <cell r="E130" t="e">
            <v>#NAME?</v>
          </cell>
          <cell r="F130" t="e">
            <v>#NAME?</v>
          </cell>
          <cell r="G130" t="e">
            <v>#NAME?</v>
          </cell>
          <cell r="H130" t="e">
            <v>#NAME?</v>
          </cell>
          <cell r="I130" t="e">
            <v>#NAME?</v>
          </cell>
          <cell r="J130" t="e">
            <v>#NAME?</v>
          </cell>
          <cell r="K130" t="e">
            <v>#NAME?</v>
          </cell>
          <cell r="L130" t="e">
            <v>#NAME?</v>
          </cell>
          <cell r="M130" t="e">
            <v>#NAME?</v>
          </cell>
          <cell r="N130" t="e">
            <v>#NAME?</v>
          </cell>
          <cell r="O130" t="e">
            <v>#NAME?</v>
          </cell>
          <cell r="P130" t="e">
            <v>#NAME?</v>
          </cell>
          <cell r="Q130" t="e">
            <v>#NAME?</v>
          </cell>
          <cell r="R130" t="e">
            <v>#NAME?</v>
          </cell>
          <cell r="S130" t="e">
            <v>#NAME?</v>
          </cell>
        </row>
      </sheetData>
      <sheetData sheetId="77" refreshError="1">
        <row r="11">
          <cell r="B11" t="str">
            <v>БП №1</v>
          </cell>
        </row>
        <row r="12">
          <cell r="G12" t="e">
            <v>#NAME?</v>
          </cell>
          <cell r="H12">
            <v>103.90845526522872</v>
          </cell>
          <cell r="I12" t="e">
            <v>#NAME?</v>
          </cell>
          <cell r="J12" t="e">
            <v>#NAME?</v>
          </cell>
          <cell r="K12" t="e">
            <v>#NAME?</v>
          </cell>
          <cell r="L12" t="e">
            <v>#NAME?</v>
          </cell>
          <cell r="M12" t="e">
            <v>#NAME?</v>
          </cell>
          <cell r="N12" t="e">
            <v>#NAME?</v>
          </cell>
          <cell r="O12" t="e">
            <v>#NAME?</v>
          </cell>
          <cell r="P12" t="e">
            <v>#NAME?</v>
          </cell>
          <cell r="Q12" t="e">
            <v>#NAME?</v>
          </cell>
          <cell r="R12" t="e">
            <v>#NAME?</v>
          </cell>
          <cell r="S12" t="e">
            <v>#NAME?</v>
          </cell>
          <cell r="T12" t="e">
            <v>#NAME?</v>
          </cell>
        </row>
        <row r="14">
          <cell r="G14" t="e">
            <v>#NAME?</v>
          </cell>
          <cell r="I14" t="e">
            <v>#NAME?</v>
          </cell>
          <cell r="J14" t="e">
            <v>#NAME?</v>
          </cell>
          <cell r="K14" t="e">
            <v>#NAME?</v>
          </cell>
          <cell r="L14" t="e">
            <v>#NAME?</v>
          </cell>
          <cell r="M14" t="str">
            <v>x</v>
          </cell>
          <cell r="N14" t="str">
            <v>x</v>
          </cell>
          <cell r="O14" t="str">
            <v>x</v>
          </cell>
          <cell r="P14" t="str">
            <v>x</v>
          </cell>
          <cell r="Q14" t="str">
            <v>x</v>
          </cell>
          <cell r="R14" t="str">
            <v>x</v>
          </cell>
          <cell r="S14" t="str">
            <v>x</v>
          </cell>
          <cell r="T14" t="str">
            <v>x</v>
          </cell>
          <cell r="U14" t="str">
            <v>x</v>
          </cell>
          <cell r="V14" t="str">
            <v>x</v>
          </cell>
          <cell r="W14" t="str">
            <v>x</v>
          </cell>
          <cell r="X14" t="str">
            <v>x</v>
          </cell>
        </row>
        <row r="15">
          <cell r="G15" t="e">
            <v>#NAME?</v>
          </cell>
          <cell r="H15">
            <v>103.90845526522872</v>
          </cell>
          <cell r="I15" t="e">
            <v>#NAME?</v>
          </cell>
          <cell r="J15" t="e">
            <v>#NAME?</v>
          </cell>
          <cell r="K15" t="e">
            <v>#NAME?</v>
          </cell>
          <cell r="L15" t="e">
            <v>#NAME?</v>
          </cell>
          <cell r="M15" t="str">
            <v>x</v>
          </cell>
          <cell r="N15" t="str">
            <v>x</v>
          </cell>
          <cell r="O15" t="str">
            <v>x</v>
          </cell>
          <cell r="P15" t="str">
            <v>x</v>
          </cell>
          <cell r="Q15" t="str">
            <v>x</v>
          </cell>
          <cell r="R15" t="str">
            <v>x</v>
          </cell>
          <cell r="S15" t="str">
            <v>x</v>
          </cell>
          <cell r="T15" t="str">
            <v>x</v>
          </cell>
          <cell r="U15" t="str">
            <v>x</v>
          </cell>
          <cell r="V15" t="str">
            <v>x</v>
          </cell>
          <cell r="W15" t="str">
            <v>x</v>
          </cell>
          <cell r="X15" t="str">
            <v>x</v>
          </cell>
        </row>
        <row r="17">
          <cell r="B17" t="str">
            <v>БП №2</v>
          </cell>
        </row>
        <row r="18">
          <cell r="G18" t="e">
            <v>#NAME?</v>
          </cell>
          <cell r="H18">
            <v>103.90845526522872</v>
          </cell>
          <cell r="I18" t="e">
            <v>#NAME?</v>
          </cell>
          <cell r="J18" t="e">
            <v>#NAME?</v>
          </cell>
          <cell r="K18" t="e">
            <v>#NAME?</v>
          </cell>
          <cell r="L18" t="e">
            <v>#NAME?</v>
          </cell>
          <cell r="M18" t="e">
            <v>#NAME?</v>
          </cell>
          <cell r="N18" t="e">
            <v>#NAME?</v>
          </cell>
          <cell r="O18" t="e">
            <v>#NAME?</v>
          </cell>
          <cell r="P18" t="e">
            <v>#NAME?</v>
          </cell>
          <cell r="Q18" t="e">
            <v>#NAME?</v>
          </cell>
          <cell r="R18" t="e">
            <v>#NAME?</v>
          </cell>
          <cell r="S18" t="e">
            <v>#NAME?</v>
          </cell>
          <cell r="T18" t="e">
            <v>#NAME?</v>
          </cell>
        </row>
        <row r="20">
          <cell r="G20" t="e">
            <v>#NAME?</v>
          </cell>
          <cell r="I20" t="e">
            <v>#NAME?</v>
          </cell>
          <cell r="J20" t="e">
            <v>#NAME?</v>
          </cell>
          <cell r="K20" t="e">
            <v>#NAME?</v>
          </cell>
          <cell r="L20" t="e">
            <v>#NAME?</v>
          </cell>
          <cell r="M20" t="str">
            <v>x</v>
          </cell>
          <cell r="N20" t="str">
            <v>x</v>
          </cell>
          <cell r="O20" t="str">
            <v>x</v>
          </cell>
          <cell r="P20" t="str">
            <v>x</v>
          </cell>
          <cell r="Q20" t="str">
            <v>x</v>
          </cell>
          <cell r="R20" t="str">
            <v>x</v>
          </cell>
          <cell r="S20" t="str">
            <v>x</v>
          </cell>
          <cell r="T20" t="str">
            <v>x</v>
          </cell>
          <cell r="U20" t="str">
            <v>x</v>
          </cell>
          <cell r="V20" t="str">
            <v>x</v>
          </cell>
          <cell r="W20" t="str">
            <v>x</v>
          </cell>
          <cell r="X20" t="str">
            <v>x</v>
          </cell>
        </row>
        <row r="21">
          <cell r="G21" t="e">
            <v>#NAME?</v>
          </cell>
          <cell r="H21">
            <v>103.90845526522872</v>
          </cell>
          <cell r="I21" t="e">
            <v>#NAME?</v>
          </cell>
          <cell r="J21" t="e">
            <v>#NAME?</v>
          </cell>
          <cell r="K21" t="e">
            <v>#NAME?</v>
          </cell>
          <cell r="L21" t="e">
            <v>#NAME?</v>
          </cell>
          <cell r="M21" t="str">
            <v>x</v>
          </cell>
          <cell r="N21" t="str">
            <v>x</v>
          </cell>
          <cell r="O21" t="str">
            <v>x</v>
          </cell>
          <cell r="P21" t="str">
            <v>x</v>
          </cell>
          <cell r="Q21" t="str">
            <v>x</v>
          </cell>
          <cell r="R21" t="str">
            <v>x</v>
          </cell>
          <cell r="S21" t="str">
            <v>x</v>
          </cell>
          <cell r="T21" t="str">
            <v>x</v>
          </cell>
          <cell r="U21" t="str">
            <v>x</v>
          </cell>
          <cell r="V21" t="str">
            <v>x</v>
          </cell>
          <cell r="W21" t="str">
            <v>x</v>
          </cell>
          <cell r="X21" t="str">
            <v>x</v>
          </cell>
        </row>
        <row r="23">
          <cell r="B23" t="str">
            <v>БП №3</v>
          </cell>
        </row>
        <row r="24">
          <cell r="G24" t="e">
            <v>#NAME?</v>
          </cell>
          <cell r="H24">
            <v>103.90845526522872</v>
          </cell>
          <cell r="I24" t="e">
            <v>#NAME?</v>
          </cell>
          <cell r="J24" t="e">
            <v>#NAME?</v>
          </cell>
          <cell r="K24" t="e">
            <v>#NAME?</v>
          </cell>
          <cell r="L24" t="e">
            <v>#NAME?</v>
          </cell>
          <cell r="M24" t="e">
            <v>#NAME?</v>
          </cell>
          <cell r="N24" t="e">
            <v>#NAME?</v>
          </cell>
          <cell r="O24" t="e">
            <v>#NAME?</v>
          </cell>
          <cell r="P24" t="e">
            <v>#NAME?</v>
          </cell>
          <cell r="Q24" t="e">
            <v>#NAME?</v>
          </cell>
          <cell r="R24" t="e">
            <v>#NAME?</v>
          </cell>
          <cell r="S24" t="e">
            <v>#NAME?</v>
          </cell>
          <cell r="T24" t="e">
            <v>#NAME?</v>
          </cell>
        </row>
        <row r="26">
          <cell r="G26" t="e">
            <v>#NAME?</v>
          </cell>
          <cell r="I26" t="e">
            <v>#NAME?</v>
          </cell>
          <cell r="J26" t="e">
            <v>#NAME?</v>
          </cell>
          <cell r="K26" t="e">
            <v>#NAME?</v>
          </cell>
          <cell r="L26" t="e">
            <v>#NAME?</v>
          </cell>
          <cell r="M26" t="str">
            <v>x</v>
          </cell>
          <cell r="N26" t="str">
            <v>x</v>
          </cell>
          <cell r="O26" t="str">
            <v>x</v>
          </cell>
          <cell r="P26" t="str">
            <v>x</v>
          </cell>
          <cell r="Q26" t="str">
            <v>x</v>
          </cell>
          <cell r="R26" t="str">
            <v>x</v>
          </cell>
          <cell r="S26" t="str">
            <v>x</v>
          </cell>
          <cell r="T26" t="str">
            <v>x</v>
          </cell>
          <cell r="U26" t="str">
            <v>x</v>
          </cell>
          <cell r="V26" t="str">
            <v>x</v>
          </cell>
          <cell r="W26" t="str">
            <v>x</v>
          </cell>
          <cell r="X26" t="str">
            <v>x</v>
          </cell>
        </row>
        <row r="27">
          <cell r="G27" t="e">
            <v>#NAME?</v>
          </cell>
          <cell r="H27">
            <v>103.90845526522872</v>
          </cell>
          <cell r="I27" t="e">
            <v>#NAME?</v>
          </cell>
          <cell r="J27" t="e">
            <v>#NAME?</v>
          </cell>
          <cell r="K27" t="e">
            <v>#NAME?</v>
          </cell>
          <cell r="L27" t="e">
            <v>#NAME?</v>
          </cell>
          <cell r="M27" t="str">
            <v>x</v>
          </cell>
          <cell r="N27" t="str">
            <v>x</v>
          </cell>
          <cell r="O27" t="str">
            <v>x</v>
          </cell>
          <cell r="P27" t="str">
            <v>x</v>
          </cell>
          <cell r="Q27" t="str">
            <v>x</v>
          </cell>
          <cell r="R27" t="str">
            <v>x</v>
          </cell>
          <cell r="S27" t="str">
            <v>x</v>
          </cell>
          <cell r="T27" t="str">
            <v>x</v>
          </cell>
          <cell r="U27" t="str">
            <v>x</v>
          </cell>
          <cell r="V27" t="str">
            <v>x</v>
          </cell>
          <cell r="W27" t="str">
            <v>x</v>
          </cell>
          <cell r="X27" t="str">
            <v>x</v>
          </cell>
        </row>
        <row r="29">
          <cell r="B29" t="str">
            <v>БП №4</v>
          </cell>
        </row>
        <row r="30">
          <cell r="G30" t="e">
            <v>#NAME?</v>
          </cell>
          <cell r="H30">
            <v>103.90845526522872</v>
          </cell>
          <cell r="I30" t="e">
            <v>#NAME?</v>
          </cell>
          <cell r="J30" t="e">
            <v>#NAME?</v>
          </cell>
          <cell r="K30" t="e">
            <v>#NAME?</v>
          </cell>
          <cell r="L30" t="e">
            <v>#NAME?</v>
          </cell>
          <cell r="M30" t="e">
            <v>#NAME?</v>
          </cell>
          <cell r="N30" t="e">
            <v>#NAME?</v>
          </cell>
          <cell r="O30" t="e">
            <v>#NAME?</v>
          </cell>
          <cell r="P30" t="e">
            <v>#NAME?</v>
          </cell>
          <cell r="Q30" t="e">
            <v>#NAME?</v>
          </cell>
          <cell r="R30" t="e">
            <v>#NAME?</v>
          </cell>
          <cell r="S30" t="e">
            <v>#NAME?</v>
          </cell>
          <cell r="T30" t="e">
            <v>#NAME?</v>
          </cell>
        </row>
        <row r="32">
          <cell r="G32" t="e">
            <v>#NAME?</v>
          </cell>
          <cell r="I32" t="e">
            <v>#NAME?</v>
          </cell>
          <cell r="J32" t="e">
            <v>#NAME?</v>
          </cell>
          <cell r="K32" t="e">
            <v>#NAME?</v>
          </cell>
          <cell r="L32" t="e">
            <v>#NAME?</v>
          </cell>
          <cell r="M32" t="str">
            <v>x</v>
          </cell>
          <cell r="N32" t="str">
            <v>x</v>
          </cell>
          <cell r="O32" t="str">
            <v>x</v>
          </cell>
          <cell r="P32" t="str">
            <v>x</v>
          </cell>
          <cell r="Q32" t="str">
            <v>x</v>
          </cell>
          <cell r="R32" t="str">
            <v>x</v>
          </cell>
          <cell r="S32" t="str">
            <v>x</v>
          </cell>
          <cell r="T32" t="str">
            <v>x</v>
          </cell>
          <cell r="U32" t="str">
            <v>x</v>
          </cell>
          <cell r="V32" t="str">
            <v>x</v>
          </cell>
          <cell r="W32" t="str">
            <v>x</v>
          </cell>
          <cell r="X32" t="str">
            <v>x</v>
          </cell>
        </row>
        <row r="33">
          <cell r="G33" t="e">
            <v>#NAME?</v>
          </cell>
          <cell r="H33">
            <v>103.90845526522872</v>
          </cell>
          <cell r="I33" t="e">
            <v>#NAME?</v>
          </cell>
          <cell r="J33" t="e">
            <v>#NAME?</v>
          </cell>
          <cell r="K33" t="e">
            <v>#NAME?</v>
          </cell>
          <cell r="L33" t="e">
            <v>#NAME?</v>
          </cell>
          <cell r="M33" t="str">
            <v>x</v>
          </cell>
          <cell r="N33" t="str">
            <v>x</v>
          </cell>
          <cell r="O33" t="str">
            <v>x</v>
          </cell>
          <cell r="P33" t="str">
            <v>x</v>
          </cell>
          <cell r="Q33" t="str">
            <v>x</v>
          </cell>
          <cell r="R33" t="str">
            <v>x</v>
          </cell>
          <cell r="S33" t="str">
            <v>x</v>
          </cell>
          <cell r="T33" t="str">
            <v>x</v>
          </cell>
          <cell r="U33" t="str">
            <v>x</v>
          </cell>
          <cell r="V33" t="str">
            <v>x</v>
          </cell>
          <cell r="W33" t="str">
            <v>x</v>
          </cell>
          <cell r="X33" t="str">
            <v>x</v>
          </cell>
        </row>
        <row r="35">
          <cell r="B35" t="str">
            <v>БП №5</v>
          </cell>
        </row>
        <row r="36">
          <cell r="G36" t="e">
            <v>#NAME?</v>
          </cell>
          <cell r="H36">
            <v>103.90845526522872</v>
          </cell>
          <cell r="I36" t="e">
            <v>#NAME?</v>
          </cell>
          <cell r="J36" t="e">
            <v>#NAME?</v>
          </cell>
          <cell r="K36" t="e">
            <v>#NAME?</v>
          </cell>
          <cell r="L36" t="e">
            <v>#NAME?</v>
          </cell>
          <cell r="M36" t="e">
            <v>#NAME?</v>
          </cell>
          <cell r="N36" t="e">
            <v>#NAME?</v>
          </cell>
          <cell r="O36" t="e">
            <v>#NAME?</v>
          </cell>
          <cell r="P36" t="e">
            <v>#NAME?</v>
          </cell>
          <cell r="Q36" t="e">
            <v>#NAME?</v>
          </cell>
          <cell r="R36" t="e">
            <v>#NAME?</v>
          </cell>
          <cell r="S36" t="e">
            <v>#NAME?</v>
          </cell>
          <cell r="T36" t="e">
            <v>#NAME?</v>
          </cell>
        </row>
        <row r="38">
          <cell r="G38" t="e">
            <v>#NAME?</v>
          </cell>
          <cell r="H38">
            <v>0</v>
          </cell>
          <cell r="I38" t="e">
            <v>#NAME?</v>
          </cell>
          <cell r="J38" t="e">
            <v>#NAME?</v>
          </cell>
          <cell r="K38" t="e">
            <v>#NAME?</v>
          </cell>
          <cell r="L38" t="e">
            <v>#NAME?</v>
          </cell>
          <cell r="M38" t="str">
            <v>x</v>
          </cell>
          <cell r="N38" t="str">
            <v>x</v>
          </cell>
          <cell r="O38" t="str">
            <v>x</v>
          </cell>
          <cell r="P38" t="str">
            <v>x</v>
          </cell>
          <cell r="Q38" t="str">
            <v>x</v>
          </cell>
          <cell r="R38" t="str">
            <v>x</v>
          </cell>
          <cell r="S38" t="str">
            <v>x</v>
          </cell>
          <cell r="T38" t="str">
            <v>x</v>
          </cell>
          <cell r="U38" t="str">
            <v>x</v>
          </cell>
          <cell r="V38" t="str">
            <v>x</v>
          </cell>
          <cell r="W38" t="str">
            <v>x</v>
          </cell>
          <cell r="X38" t="str">
            <v>x</v>
          </cell>
        </row>
        <row r="39">
          <cell r="G39" t="e">
            <v>#NAME?</v>
          </cell>
          <cell r="H39">
            <v>103.90845526522872</v>
          </cell>
          <cell r="I39" t="e">
            <v>#NAME?</v>
          </cell>
          <cell r="J39" t="e">
            <v>#NAME?</v>
          </cell>
          <cell r="K39" t="e">
            <v>#NAME?</v>
          </cell>
          <cell r="L39" t="e">
            <v>#NAME?</v>
          </cell>
          <cell r="M39" t="str">
            <v>x</v>
          </cell>
          <cell r="N39" t="str">
            <v>x</v>
          </cell>
          <cell r="O39" t="str">
            <v>x</v>
          </cell>
          <cell r="P39" t="str">
            <v>x</v>
          </cell>
          <cell r="Q39" t="str">
            <v>x</v>
          </cell>
          <cell r="R39" t="str">
            <v>x</v>
          </cell>
          <cell r="S39" t="str">
            <v>x</v>
          </cell>
          <cell r="T39" t="str">
            <v>x</v>
          </cell>
          <cell r="U39" t="str">
            <v>x</v>
          </cell>
          <cell r="V39" t="str">
            <v>x</v>
          </cell>
          <cell r="W39" t="str">
            <v>x</v>
          </cell>
          <cell r="X39" t="str">
            <v>x</v>
          </cell>
        </row>
        <row r="41">
          <cell r="B41" t="str">
            <v>БП №6</v>
          </cell>
        </row>
        <row r="42">
          <cell r="G42" t="e">
            <v>#NAME?</v>
          </cell>
          <cell r="H42">
            <v>103.90845526522872</v>
          </cell>
          <cell r="I42" t="e">
            <v>#NAME?</v>
          </cell>
          <cell r="J42" t="e">
            <v>#NAME?</v>
          </cell>
          <cell r="K42" t="e">
            <v>#NAME?</v>
          </cell>
          <cell r="L42" t="e">
            <v>#NAME?</v>
          </cell>
          <cell r="M42" t="e">
            <v>#NAME?</v>
          </cell>
          <cell r="N42" t="e">
            <v>#NAME?</v>
          </cell>
          <cell r="O42" t="e">
            <v>#NAME?</v>
          </cell>
          <cell r="P42" t="e">
            <v>#NAME?</v>
          </cell>
          <cell r="Q42" t="e">
            <v>#NAME?</v>
          </cell>
          <cell r="R42" t="e">
            <v>#NAME?</v>
          </cell>
          <cell r="S42" t="e">
            <v>#NAME?</v>
          </cell>
          <cell r="T42" t="e">
            <v>#NAME?</v>
          </cell>
        </row>
        <row r="44">
          <cell r="G44" t="e">
            <v>#NAME?</v>
          </cell>
          <cell r="H44">
            <v>0</v>
          </cell>
          <cell r="I44" t="e">
            <v>#NAME?</v>
          </cell>
          <cell r="J44" t="e">
            <v>#NAME?</v>
          </cell>
          <cell r="K44" t="e">
            <v>#NAME?</v>
          </cell>
          <cell r="L44" t="e">
            <v>#NAME?</v>
          </cell>
          <cell r="M44" t="str">
            <v>x</v>
          </cell>
          <cell r="N44" t="str">
            <v>x</v>
          </cell>
          <cell r="O44" t="str">
            <v>x</v>
          </cell>
          <cell r="P44" t="str">
            <v>x</v>
          </cell>
          <cell r="Q44" t="str">
            <v>x</v>
          </cell>
          <cell r="R44" t="str">
            <v>x</v>
          </cell>
          <cell r="S44" t="str">
            <v>x</v>
          </cell>
          <cell r="T44" t="str">
            <v>x</v>
          </cell>
          <cell r="U44" t="str">
            <v>x</v>
          </cell>
          <cell r="V44" t="str">
            <v>x</v>
          </cell>
          <cell r="W44" t="str">
            <v>x</v>
          </cell>
          <cell r="X44" t="str">
            <v>x</v>
          </cell>
        </row>
        <row r="45">
          <cell r="G45" t="e">
            <v>#NAME?</v>
          </cell>
          <cell r="H45">
            <v>103.90845526522872</v>
          </cell>
          <cell r="I45" t="e">
            <v>#NAME?</v>
          </cell>
          <cell r="J45" t="e">
            <v>#NAME?</v>
          </cell>
          <cell r="K45" t="e">
            <v>#NAME?</v>
          </cell>
          <cell r="L45" t="e">
            <v>#NAME?</v>
          </cell>
          <cell r="M45" t="str">
            <v>x</v>
          </cell>
          <cell r="N45" t="str">
            <v>x</v>
          </cell>
          <cell r="O45" t="str">
            <v>x</v>
          </cell>
          <cell r="P45" t="str">
            <v>x</v>
          </cell>
          <cell r="Q45" t="str">
            <v>x</v>
          </cell>
          <cell r="R45" t="str">
            <v>x</v>
          </cell>
          <cell r="S45" t="str">
            <v>x</v>
          </cell>
          <cell r="T45" t="str">
            <v>x</v>
          </cell>
          <cell r="U45" t="str">
            <v>x</v>
          </cell>
          <cell r="V45" t="str">
            <v>x</v>
          </cell>
          <cell r="W45" t="str">
            <v>x</v>
          </cell>
          <cell r="X45" t="str">
            <v>x</v>
          </cell>
        </row>
        <row r="47">
          <cell r="B47" t="str">
            <v>БП №7</v>
          </cell>
        </row>
        <row r="48">
          <cell r="G48" t="e">
            <v>#NAME?</v>
          </cell>
          <cell r="H48">
            <v>103.90845526522872</v>
          </cell>
          <cell r="I48" t="e">
            <v>#NAME?</v>
          </cell>
          <cell r="J48" t="e">
            <v>#NAME?</v>
          </cell>
          <cell r="K48" t="e">
            <v>#NAME?</v>
          </cell>
          <cell r="L48" t="e">
            <v>#NAME?</v>
          </cell>
          <cell r="M48" t="e">
            <v>#NAME?</v>
          </cell>
          <cell r="N48" t="e">
            <v>#NAME?</v>
          </cell>
          <cell r="O48" t="e">
            <v>#NAME?</v>
          </cell>
          <cell r="P48" t="e">
            <v>#NAME?</v>
          </cell>
          <cell r="Q48" t="e">
            <v>#NAME?</v>
          </cell>
          <cell r="R48" t="e">
            <v>#NAME?</v>
          </cell>
          <cell r="S48" t="e">
            <v>#NAME?</v>
          </cell>
          <cell r="T48" t="e">
            <v>#NAME?</v>
          </cell>
        </row>
        <row r="50">
          <cell r="G50" t="e">
            <v>#NAME?</v>
          </cell>
          <cell r="H50" t="e">
            <v>#DIV/0!</v>
          </cell>
          <cell r="I50" t="e">
            <v>#NAME?</v>
          </cell>
          <cell r="J50" t="e">
            <v>#NAME?</v>
          </cell>
          <cell r="K50" t="e">
            <v>#NAME?</v>
          </cell>
          <cell r="L50" t="e">
            <v>#NAME?</v>
          </cell>
          <cell r="M50" t="str">
            <v>x</v>
          </cell>
          <cell r="N50" t="str">
            <v>x</v>
          </cell>
          <cell r="O50" t="str">
            <v>x</v>
          </cell>
          <cell r="P50" t="str">
            <v>x</v>
          </cell>
          <cell r="Q50" t="str">
            <v>x</v>
          </cell>
          <cell r="R50" t="str">
            <v>x</v>
          </cell>
          <cell r="S50" t="str">
            <v>x</v>
          </cell>
          <cell r="T50" t="str">
            <v>x</v>
          </cell>
          <cell r="U50" t="str">
            <v>x</v>
          </cell>
          <cell r="V50" t="str">
            <v>x</v>
          </cell>
          <cell r="W50" t="str">
            <v>x</v>
          </cell>
          <cell r="X50" t="str">
            <v>x</v>
          </cell>
        </row>
        <row r="51">
          <cell r="G51" t="e">
            <v>#NAME?</v>
          </cell>
          <cell r="H51">
            <v>103.90845526522872</v>
          </cell>
          <cell r="I51" t="e">
            <v>#NAME?</v>
          </cell>
          <cell r="J51" t="e">
            <v>#NAME?</v>
          </cell>
          <cell r="K51" t="e">
            <v>#NAME?</v>
          </cell>
          <cell r="L51" t="e">
            <v>#NAME?</v>
          </cell>
          <cell r="M51" t="str">
            <v>x</v>
          </cell>
          <cell r="N51" t="str">
            <v>x</v>
          </cell>
          <cell r="O51" t="str">
            <v>x</v>
          </cell>
          <cell r="P51" t="str">
            <v>x</v>
          </cell>
          <cell r="Q51" t="str">
            <v>x</v>
          </cell>
          <cell r="R51" t="str">
            <v>x</v>
          </cell>
          <cell r="S51" t="str">
            <v>x</v>
          </cell>
          <cell r="T51" t="str">
            <v>x</v>
          </cell>
          <cell r="U51" t="str">
            <v>x</v>
          </cell>
          <cell r="V51" t="str">
            <v>x</v>
          </cell>
          <cell r="W51" t="str">
            <v>x</v>
          </cell>
          <cell r="X51" t="str">
            <v>x</v>
          </cell>
        </row>
        <row r="53">
          <cell r="B53" t="str">
            <v>БП №8</v>
          </cell>
        </row>
        <row r="54">
          <cell r="G54" t="e">
            <v>#NAME?</v>
          </cell>
          <cell r="H54">
            <v>103.90845526522872</v>
          </cell>
          <cell r="I54" t="e">
            <v>#NAME?</v>
          </cell>
          <cell r="J54" t="e">
            <v>#NAME?</v>
          </cell>
          <cell r="K54" t="e">
            <v>#NAME?</v>
          </cell>
          <cell r="L54" t="e">
            <v>#NAME?</v>
          </cell>
          <cell r="M54" t="e">
            <v>#NAME?</v>
          </cell>
          <cell r="N54" t="e">
            <v>#NAME?</v>
          </cell>
          <cell r="O54" t="e">
            <v>#NAME?</v>
          </cell>
          <cell r="P54" t="e">
            <v>#NAME?</v>
          </cell>
          <cell r="Q54" t="e">
            <v>#NAME?</v>
          </cell>
          <cell r="R54" t="e">
            <v>#NAME?</v>
          </cell>
          <cell r="S54" t="e">
            <v>#NAME?</v>
          </cell>
          <cell r="T54" t="e">
            <v>#NAME?</v>
          </cell>
        </row>
        <row r="56">
          <cell r="G56" t="e">
            <v>#NAME?</v>
          </cell>
          <cell r="I56" t="e">
            <v>#NAME?</v>
          </cell>
          <cell r="J56" t="e">
            <v>#NAME?</v>
          </cell>
          <cell r="K56" t="e">
            <v>#NAME?</v>
          </cell>
          <cell r="L56" t="e">
            <v>#NAME?</v>
          </cell>
          <cell r="M56" t="str">
            <v>x</v>
          </cell>
          <cell r="N56" t="str">
            <v>x</v>
          </cell>
          <cell r="O56" t="str">
            <v>x</v>
          </cell>
          <cell r="P56" t="str">
            <v>x</v>
          </cell>
          <cell r="Q56" t="str">
            <v>x</v>
          </cell>
          <cell r="R56" t="str">
            <v>x</v>
          </cell>
          <cell r="S56" t="str">
            <v>x</v>
          </cell>
          <cell r="T56" t="str">
            <v>x</v>
          </cell>
          <cell r="U56" t="str">
            <v>x</v>
          </cell>
          <cell r="V56" t="str">
            <v>x</v>
          </cell>
          <cell r="W56" t="str">
            <v>x</v>
          </cell>
          <cell r="X56" t="str">
            <v>x</v>
          </cell>
        </row>
        <row r="57">
          <cell r="G57" t="e">
            <v>#NAME?</v>
          </cell>
          <cell r="H57">
            <v>103.90845526522872</v>
          </cell>
          <cell r="I57" t="e">
            <v>#NAME?</v>
          </cell>
          <cell r="J57" t="e">
            <v>#NAME?</v>
          </cell>
          <cell r="K57" t="e">
            <v>#NAME?</v>
          </cell>
          <cell r="L57" t="e">
            <v>#NAME?</v>
          </cell>
          <cell r="M57" t="str">
            <v>x</v>
          </cell>
          <cell r="N57" t="str">
            <v>x</v>
          </cell>
          <cell r="O57" t="str">
            <v>x</v>
          </cell>
          <cell r="P57" t="str">
            <v>x</v>
          </cell>
          <cell r="Q57" t="str">
            <v>x</v>
          </cell>
          <cell r="R57" t="str">
            <v>x</v>
          </cell>
          <cell r="S57" t="str">
            <v>x</v>
          </cell>
          <cell r="T57" t="str">
            <v>x</v>
          </cell>
          <cell r="U57" t="str">
            <v>x</v>
          </cell>
          <cell r="V57" t="str">
            <v>x</v>
          </cell>
          <cell r="W57" t="str">
            <v>x</v>
          </cell>
          <cell r="X57" t="str">
            <v>x</v>
          </cell>
        </row>
        <row r="59">
          <cell r="B59" t="str">
            <v>БП №9</v>
          </cell>
        </row>
        <row r="60">
          <cell r="G60" t="e">
            <v>#NAME?</v>
          </cell>
          <cell r="H60">
            <v>103.90845526522872</v>
          </cell>
          <cell r="I60" t="e">
            <v>#NAME?</v>
          </cell>
          <cell r="J60" t="e">
            <v>#NAME?</v>
          </cell>
          <cell r="K60" t="e">
            <v>#NAME?</v>
          </cell>
          <cell r="L60" t="e">
            <v>#NAME?</v>
          </cell>
          <cell r="M60" t="e">
            <v>#NAME?</v>
          </cell>
          <cell r="N60" t="e">
            <v>#NAME?</v>
          </cell>
          <cell r="O60" t="e">
            <v>#NAME?</v>
          </cell>
          <cell r="P60" t="e">
            <v>#NAME?</v>
          </cell>
          <cell r="Q60" t="e">
            <v>#NAME?</v>
          </cell>
          <cell r="R60" t="e">
            <v>#NAME?</v>
          </cell>
          <cell r="S60" t="e">
            <v>#NAME?</v>
          </cell>
          <cell r="T60" t="e">
            <v>#NAME?</v>
          </cell>
        </row>
        <row r="62">
          <cell r="G62" t="e">
            <v>#NAME?</v>
          </cell>
          <cell r="I62" t="e">
            <v>#NAME?</v>
          </cell>
          <cell r="J62" t="e">
            <v>#NAME?</v>
          </cell>
          <cell r="K62" t="e">
            <v>#NAME?</v>
          </cell>
          <cell r="L62" t="e">
            <v>#NAME?</v>
          </cell>
          <cell r="M62" t="str">
            <v>x</v>
          </cell>
          <cell r="N62" t="str">
            <v>x</v>
          </cell>
          <cell r="O62" t="str">
            <v>x</v>
          </cell>
          <cell r="P62" t="str">
            <v>x</v>
          </cell>
          <cell r="Q62" t="str">
            <v>x</v>
          </cell>
          <cell r="R62" t="str">
            <v>x</v>
          </cell>
          <cell r="S62" t="str">
            <v>x</v>
          </cell>
          <cell r="T62" t="str">
            <v>x</v>
          </cell>
          <cell r="U62" t="str">
            <v>x</v>
          </cell>
          <cell r="V62" t="str">
            <v>x</v>
          </cell>
          <cell r="W62" t="str">
            <v>x</v>
          </cell>
          <cell r="X62" t="str">
            <v>x</v>
          </cell>
        </row>
        <row r="63">
          <cell r="G63" t="e">
            <v>#NAME?</v>
          </cell>
          <cell r="H63">
            <v>103.90845526522872</v>
          </cell>
          <cell r="I63" t="e">
            <v>#NAME?</v>
          </cell>
          <cell r="J63" t="e">
            <v>#NAME?</v>
          </cell>
          <cell r="K63" t="e">
            <v>#NAME?</v>
          </cell>
          <cell r="L63" t="e">
            <v>#NAME?</v>
          </cell>
          <cell r="M63" t="str">
            <v>x</v>
          </cell>
          <cell r="N63" t="str">
            <v>x</v>
          </cell>
          <cell r="O63" t="str">
            <v>x</v>
          </cell>
          <cell r="P63" t="str">
            <v>x</v>
          </cell>
          <cell r="Q63" t="str">
            <v>x</v>
          </cell>
          <cell r="R63" t="str">
            <v>x</v>
          </cell>
          <cell r="S63" t="str">
            <v>x</v>
          </cell>
          <cell r="T63" t="str">
            <v>x</v>
          </cell>
          <cell r="U63" t="str">
            <v>x</v>
          </cell>
          <cell r="V63" t="str">
            <v>x</v>
          </cell>
          <cell r="W63" t="str">
            <v>x</v>
          </cell>
          <cell r="X63" t="str">
            <v>x</v>
          </cell>
        </row>
        <row r="65">
          <cell r="B65" t="str">
            <v>БП №10</v>
          </cell>
        </row>
        <row r="66">
          <cell r="G66" t="e">
            <v>#NAME?</v>
          </cell>
          <cell r="H66">
            <v>103.90845526522872</v>
          </cell>
          <cell r="I66" t="e">
            <v>#NAME?</v>
          </cell>
          <cell r="J66" t="e">
            <v>#NAME?</v>
          </cell>
          <cell r="K66" t="e">
            <v>#NAME?</v>
          </cell>
          <cell r="L66" t="e">
            <v>#NAME?</v>
          </cell>
          <cell r="M66" t="e">
            <v>#NAME?</v>
          </cell>
          <cell r="N66" t="e">
            <v>#NAME?</v>
          </cell>
          <cell r="O66" t="e">
            <v>#NAME?</v>
          </cell>
          <cell r="P66" t="e">
            <v>#NAME?</v>
          </cell>
          <cell r="Q66" t="e">
            <v>#NAME?</v>
          </cell>
          <cell r="R66" t="e">
            <v>#NAME?</v>
          </cell>
          <cell r="S66" t="e">
            <v>#NAME?</v>
          </cell>
          <cell r="T66" t="e">
            <v>#NAME?</v>
          </cell>
        </row>
        <row r="68">
          <cell r="G68" t="e">
            <v>#NAME?</v>
          </cell>
          <cell r="I68" t="e">
            <v>#NAME?</v>
          </cell>
          <cell r="J68" t="e">
            <v>#NAME?</v>
          </cell>
          <cell r="K68" t="e">
            <v>#NAME?</v>
          </cell>
          <cell r="L68" t="e">
            <v>#NAME?</v>
          </cell>
          <cell r="M68" t="str">
            <v>x</v>
          </cell>
          <cell r="N68" t="str">
            <v>x</v>
          </cell>
          <cell r="O68" t="str">
            <v>x</v>
          </cell>
          <cell r="P68" t="str">
            <v>x</v>
          </cell>
          <cell r="Q68" t="str">
            <v>x</v>
          </cell>
          <cell r="R68" t="str">
            <v>x</v>
          </cell>
          <cell r="S68" t="str">
            <v>x</v>
          </cell>
          <cell r="T68" t="str">
            <v>x</v>
          </cell>
          <cell r="U68" t="str">
            <v>x</v>
          </cell>
          <cell r="V68" t="str">
            <v>x</v>
          </cell>
          <cell r="W68" t="str">
            <v>x</v>
          </cell>
          <cell r="X68" t="str">
            <v>x</v>
          </cell>
        </row>
        <row r="69">
          <cell r="G69" t="e">
            <v>#NAME?</v>
          </cell>
          <cell r="H69">
            <v>103.90845526522872</v>
          </cell>
          <cell r="I69" t="e">
            <v>#NAME?</v>
          </cell>
          <cell r="J69" t="e">
            <v>#NAME?</v>
          </cell>
          <cell r="K69" t="e">
            <v>#NAME?</v>
          </cell>
          <cell r="L69" t="e">
            <v>#NAME?</v>
          </cell>
          <cell r="M69" t="str">
            <v>x</v>
          </cell>
          <cell r="N69" t="str">
            <v>x</v>
          </cell>
          <cell r="O69" t="str">
            <v>x</v>
          </cell>
          <cell r="P69" t="str">
            <v>x</v>
          </cell>
          <cell r="Q69" t="str">
            <v>x</v>
          </cell>
          <cell r="R69" t="str">
            <v>x</v>
          </cell>
          <cell r="S69" t="str">
            <v>x</v>
          </cell>
          <cell r="T69" t="str">
            <v>x</v>
          </cell>
          <cell r="U69" t="str">
            <v>x</v>
          </cell>
          <cell r="V69" t="str">
            <v>x</v>
          </cell>
          <cell r="W69" t="str">
            <v>x</v>
          </cell>
          <cell r="X69" t="str">
            <v>x</v>
          </cell>
        </row>
        <row r="72">
          <cell r="H72">
            <v>103.90845526522872</v>
          </cell>
          <cell r="Q72">
            <v>0</v>
          </cell>
          <cell r="R72">
            <v>0</v>
          </cell>
          <cell r="S72">
            <v>0</v>
          </cell>
          <cell r="T72">
            <v>0</v>
          </cell>
        </row>
        <row r="74">
          <cell r="G74" t="e">
            <v>#NAME?</v>
          </cell>
          <cell r="M74" t="str">
            <v>x</v>
          </cell>
          <cell r="N74" t="str">
            <v>x</v>
          </cell>
          <cell r="O74" t="str">
            <v>x</v>
          </cell>
          <cell r="P74" t="str">
            <v>x</v>
          </cell>
          <cell r="Q74" t="str">
            <v>x</v>
          </cell>
          <cell r="R74" t="str">
            <v>x</v>
          </cell>
          <cell r="S74" t="str">
            <v>x</v>
          </cell>
          <cell r="T74" t="str">
            <v>x</v>
          </cell>
          <cell r="U74" t="str">
            <v>x</v>
          </cell>
          <cell r="V74" t="str">
            <v>x</v>
          </cell>
          <cell r="W74" t="str">
            <v>x</v>
          </cell>
          <cell r="X74" t="str">
            <v>x</v>
          </cell>
        </row>
        <row r="75">
          <cell r="G75" t="e">
            <v>#NAME?</v>
          </cell>
          <cell r="H75">
            <v>103.90845526522872</v>
          </cell>
          <cell r="M75" t="str">
            <v>x</v>
          </cell>
          <cell r="N75" t="str">
            <v>x</v>
          </cell>
          <cell r="O75" t="str">
            <v>x</v>
          </cell>
          <cell r="P75" t="str">
            <v>x</v>
          </cell>
          <cell r="Q75" t="str">
            <v>x</v>
          </cell>
          <cell r="R75" t="str">
            <v>x</v>
          </cell>
          <cell r="S75" t="str">
            <v>x</v>
          </cell>
          <cell r="T75" t="str">
            <v>x</v>
          </cell>
          <cell r="U75" t="str">
            <v>x</v>
          </cell>
          <cell r="V75" t="str">
            <v>x</v>
          </cell>
          <cell r="W75" t="str">
            <v>x</v>
          </cell>
          <cell r="X75" t="str">
            <v>x</v>
          </cell>
        </row>
        <row r="78">
          <cell r="G78" t="e">
            <v>#NAME?</v>
          </cell>
          <cell r="H78">
            <v>103.90845526522872</v>
          </cell>
          <cell r="I78" t="e">
            <v>#NAME?</v>
          </cell>
          <cell r="J78" t="e">
            <v>#NAME?</v>
          </cell>
          <cell r="K78" t="e">
            <v>#NAME?</v>
          </cell>
          <cell r="L78" t="e">
            <v>#NAME?</v>
          </cell>
          <cell r="M78" t="e">
            <v>#NAME?</v>
          </cell>
          <cell r="N78" t="e">
            <v>#NAME?</v>
          </cell>
          <cell r="O78" t="e">
            <v>#NAME?</v>
          </cell>
          <cell r="P78" t="e">
            <v>#NAME?</v>
          </cell>
          <cell r="Q78" t="e">
            <v>#NAME?</v>
          </cell>
          <cell r="R78" t="e">
            <v>#NAME?</v>
          </cell>
          <cell r="S78" t="e">
            <v>#NAME?</v>
          </cell>
          <cell r="T78" t="e">
            <v>#NAME?</v>
          </cell>
        </row>
        <row r="79">
          <cell r="I79" t="e">
            <v>#NAME?</v>
          </cell>
          <cell r="J79" t="e">
            <v>#NAME?</v>
          </cell>
          <cell r="K79" t="e">
            <v>#NAME?</v>
          </cell>
          <cell r="L79" t="e">
            <v>#NAME?</v>
          </cell>
        </row>
        <row r="80">
          <cell r="I80" t="e">
            <v>#NAME?</v>
          </cell>
          <cell r="J80" t="e">
            <v>#NAME?</v>
          </cell>
          <cell r="K80" t="e">
            <v>#NAME?</v>
          </cell>
          <cell r="L80" t="e">
            <v>#NAME?</v>
          </cell>
        </row>
        <row r="81">
          <cell r="I81" t="e">
            <v>#NAME?</v>
          </cell>
          <cell r="J81" t="e">
            <v>#NAME?</v>
          </cell>
          <cell r="K81" t="e">
            <v>#NAME?</v>
          </cell>
          <cell r="L81" t="e">
            <v>#NAME?</v>
          </cell>
        </row>
        <row r="82">
          <cell r="I82" t="e">
            <v>#NAME?</v>
          </cell>
          <cell r="J82" t="e">
            <v>#NAME?</v>
          </cell>
          <cell r="K82" t="e">
            <v>#NAME?</v>
          </cell>
          <cell r="L82" t="e">
            <v>#NAME?</v>
          </cell>
        </row>
        <row r="83">
          <cell r="I83" t="e">
            <v>#NAME?</v>
          </cell>
          <cell r="J83" t="e">
            <v>#NAME?</v>
          </cell>
          <cell r="K83" t="e">
            <v>#NAME?</v>
          </cell>
          <cell r="L83" t="e">
            <v>#NAME?</v>
          </cell>
        </row>
        <row r="85">
          <cell r="G85" t="e">
            <v>#NAME?</v>
          </cell>
          <cell r="H85" t="str">
            <v>х</v>
          </cell>
          <cell r="I85" t="e">
            <v>#NAME?</v>
          </cell>
          <cell r="J85" t="e">
            <v>#NAME?</v>
          </cell>
          <cell r="K85" t="e">
            <v>#NAME?</v>
          </cell>
          <cell r="L85" t="e">
            <v>#NAME?</v>
          </cell>
          <cell r="M85" t="str">
            <v>x</v>
          </cell>
          <cell r="N85" t="str">
            <v>x</v>
          </cell>
          <cell r="O85" t="str">
            <v>x</v>
          </cell>
          <cell r="P85" t="str">
            <v>x</v>
          </cell>
          <cell r="Q85" t="str">
            <v>x</v>
          </cell>
          <cell r="R85" t="str">
            <v>x</v>
          </cell>
          <cell r="S85" t="str">
            <v>x</v>
          </cell>
          <cell r="T85" t="str">
            <v>x</v>
          </cell>
          <cell r="U85" t="str">
            <v>x</v>
          </cell>
          <cell r="V85" t="str">
            <v>x</v>
          </cell>
          <cell r="W85" t="str">
            <v>x</v>
          </cell>
          <cell r="X85" t="str">
            <v>x</v>
          </cell>
        </row>
        <row r="86">
          <cell r="G86" t="e">
            <v>#NAME?</v>
          </cell>
          <cell r="H86">
            <v>103.90845526522872</v>
          </cell>
          <cell r="I86" t="e">
            <v>#NAME?</v>
          </cell>
          <cell r="J86" t="e">
            <v>#NAME?</v>
          </cell>
          <cell r="K86" t="e">
            <v>#NAME?</v>
          </cell>
          <cell r="L86" t="e">
            <v>#NAME?</v>
          </cell>
          <cell r="M86" t="str">
            <v>x</v>
          </cell>
          <cell r="N86" t="str">
            <v>x</v>
          </cell>
          <cell r="O86" t="str">
            <v>x</v>
          </cell>
          <cell r="P86" t="str">
            <v>x</v>
          </cell>
          <cell r="Q86" t="str">
            <v>x</v>
          </cell>
          <cell r="R86" t="str">
            <v>x</v>
          </cell>
          <cell r="S86" t="str">
            <v>x</v>
          </cell>
          <cell r="T86" t="str">
            <v>x</v>
          </cell>
          <cell r="U86" t="str">
            <v>x</v>
          </cell>
          <cell r="V86" t="str">
            <v>x</v>
          </cell>
          <cell r="W86" t="str">
            <v>x</v>
          </cell>
          <cell r="X86" t="str">
            <v>x</v>
          </cell>
        </row>
        <row r="89">
          <cell r="G89" t="e">
            <v>#NAME?</v>
          </cell>
          <cell r="H89">
            <v>103.90845526522872</v>
          </cell>
          <cell r="I89" t="e">
            <v>#NAME?</v>
          </cell>
          <cell r="J89" t="e">
            <v>#NAME?</v>
          </cell>
          <cell r="K89" t="e">
            <v>#NAME?</v>
          </cell>
          <cell r="L89" t="e">
            <v>#NAME?</v>
          </cell>
          <cell r="M89" t="e">
            <v>#NAME?</v>
          </cell>
          <cell r="N89" t="e">
            <v>#NAME?</v>
          </cell>
          <cell r="O89" t="e">
            <v>#NAME?</v>
          </cell>
          <cell r="P89" t="e">
            <v>#NAME?</v>
          </cell>
          <cell r="Q89" t="e">
            <v>#NAME?</v>
          </cell>
          <cell r="R89" t="e">
            <v>#NAME?</v>
          </cell>
          <cell r="S89" t="e">
            <v>#NAME?</v>
          </cell>
          <cell r="T89" t="e">
            <v>#NAME?</v>
          </cell>
        </row>
        <row r="92">
          <cell r="G92" t="e">
            <v>#NAME?</v>
          </cell>
          <cell r="H92">
            <v>103.90845526522872</v>
          </cell>
          <cell r="I92" t="e">
            <v>#NAME?</v>
          </cell>
          <cell r="J92" t="e">
            <v>#NAME?</v>
          </cell>
          <cell r="K92" t="e">
            <v>#NAME?</v>
          </cell>
          <cell r="L92" t="e">
            <v>#NAME?</v>
          </cell>
          <cell r="M92" t="e">
            <v>#NAME?</v>
          </cell>
          <cell r="N92" t="e">
            <v>#NAME?</v>
          </cell>
          <cell r="O92" t="e">
            <v>#NAME?</v>
          </cell>
          <cell r="P92" t="e">
            <v>#NAME?</v>
          </cell>
          <cell r="Q92" t="e">
            <v>#NAME?</v>
          </cell>
          <cell r="R92" t="e">
            <v>#NAME?</v>
          </cell>
          <cell r="S92" t="e">
            <v>#NAME?</v>
          </cell>
          <cell r="T92" t="e">
            <v>#NAME?</v>
          </cell>
        </row>
        <row r="93">
          <cell r="I93" t="e">
            <v>#NAME?</v>
          </cell>
          <cell r="J93" t="e">
            <v>#NAME?</v>
          </cell>
          <cell r="K93" t="e">
            <v>#NAME?</v>
          </cell>
          <cell r="L93" t="e">
            <v>#NAME?</v>
          </cell>
        </row>
        <row r="94">
          <cell r="I94" t="e">
            <v>#NAME?</v>
          </cell>
          <cell r="J94" t="e">
            <v>#NAME?</v>
          </cell>
          <cell r="K94" t="e">
            <v>#NAME?</v>
          </cell>
          <cell r="L94" t="e">
            <v>#NAME?</v>
          </cell>
        </row>
        <row r="95">
          <cell r="I95" t="e">
            <v>#NAME?</v>
          </cell>
          <cell r="J95" t="e">
            <v>#NAME?</v>
          </cell>
          <cell r="K95" t="e">
            <v>#NAME?</v>
          </cell>
          <cell r="L95" t="e">
            <v>#NAME?</v>
          </cell>
        </row>
        <row r="96">
          <cell r="I96" t="e">
            <v>#NAME?</v>
          </cell>
          <cell r="J96" t="e">
            <v>#NAME?</v>
          </cell>
          <cell r="K96" t="e">
            <v>#NAME?</v>
          </cell>
          <cell r="L96" t="e">
            <v>#NAME?</v>
          </cell>
        </row>
        <row r="97">
          <cell r="I97" t="e">
            <v>#NAME?</v>
          </cell>
          <cell r="J97" t="e">
            <v>#NAME?</v>
          </cell>
          <cell r="K97" t="e">
            <v>#NAME?</v>
          </cell>
          <cell r="L97" t="e">
            <v>#NAME?</v>
          </cell>
        </row>
        <row r="99">
          <cell r="G99" t="e">
            <v>#NAME?</v>
          </cell>
          <cell r="H99" t="str">
            <v>х</v>
          </cell>
          <cell r="I99" t="e">
            <v>#NAME?</v>
          </cell>
          <cell r="J99" t="e">
            <v>#NAME?</v>
          </cell>
          <cell r="K99" t="e">
            <v>#NAME?</v>
          </cell>
          <cell r="L99" t="e">
            <v>#NAME?</v>
          </cell>
          <cell r="M99" t="str">
            <v>x</v>
          </cell>
          <cell r="N99" t="str">
            <v>x</v>
          </cell>
          <cell r="O99" t="str">
            <v>x</v>
          </cell>
          <cell r="P99" t="str">
            <v>x</v>
          </cell>
          <cell r="Q99" t="str">
            <v>x</v>
          </cell>
          <cell r="R99" t="str">
            <v>x</v>
          </cell>
          <cell r="S99" t="str">
            <v>x</v>
          </cell>
          <cell r="T99" t="str">
            <v>x</v>
          </cell>
          <cell r="U99" t="str">
            <v>x</v>
          </cell>
          <cell r="V99" t="str">
            <v>x</v>
          </cell>
          <cell r="W99" t="str">
            <v>x</v>
          </cell>
          <cell r="X99" t="str">
            <v>x</v>
          </cell>
        </row>
        <row r="100">
          <cell r="G100" t="e">
            <v>#NAME?</v>
          </cell>
          <cell r="H100">
            <v>103.90845526522872</v>
          </cell>
          <cell r="I100" t="e">
            <v>#NAME?</v>
          </cell>
          <cell r="J100" t="e">
            <v>#NAME?</v>
          </cell>
          <cell r="K100" t="e">
            <v>#NAME?</v>
          </cell>
          <cell r="L100" t="e">
            <v>#NAME?</v>
          </cell>
          <cell r="M100" t="str">
            <v>x</v>
          </cell>
          <cell r="N100" t="str">
            <v>x</v>
          </cell>
          <cell r="O100" t="str">
            <v>x</v>
          </cell>
          <cell r="P100" t="str">
            <v>x</v>
          </cell>
          <cell r="Q100" t="str">
            <v>x</v>
          </cell>
          <cell r="R100" t="str">
            <v>x</v>
          </cell>
          <cell r="S100" t="str">
            <v>x</v>
          </cell>
          <cell r="T100" t="str">
            <v>x</v>
          </cell>
          <cell r="U100" t="str">
            <v>x</v>
          </cell>
          <cell r="V100" t="str">
            <v>x</v>
          </cell>
          <cell r="W100" t="str">
            <v>x</v>
          </cell>
          <cell r="X100" t="str">
            <v>x</v>
          </cell>
        </row>
      </sheetData>
      <sheetData sheetId="78" refreshError="1">
        <row r="7">
          <cell r="E7">
            <v>185</v>
          </cell>
          <cell r="F7">
            <v>800</v>
          </cell>
          <cell r="G7">
            <v>0</v>
          </cell>
          <cell r="H7">
            <v>0</v>
          </cell>
        </row>
        <row r="8">
          <cell r="F8">
            <v>600</v>
          </cell>
          <cell r="G8">
            <v>0</v>
          </cell>
          <cell r="H8">
            <v>0</v>
          </cell>
        </row>
        <row r="9">
          <cell r="F9">
            <v>400</v>
          </cell>
          <cell r="G9">
            <v>0</v>
          </cell>
          <cell r="H9">
            <v>0</v>
          </cell>
        </row>
        <row r="10">
          <cell r="F10">
            <v>300</v>
          </cell>
          <cell r="G10">
            <v>0</v>
          </cell>
          <cell r="H10">
            <v>0</v>
          </cell>
        </row>
        <row r="11">
          <cell r="F11">
            <v>230</v>
          </cell>
          <cell r="G11">
            <v>0</v>
          </cell>
          <cell r="H11">
            <v>0</v>
          </cell>
        </row>
        <row r="12">
          <cell r="F12">
            <v>170</v>
          </cell>
          <cell r="G12">
            <v>0</v>
          </cell>
          <cell r="H12">
            <v>0</v>
          </cell>
        </row>
        <row r="13">
          <cell r="F13">
            <v>290</v>
          </cell>
          <cell r="G13">
            <v>0</v>
          </cell>
          <cell r="H13">
            <v>0</v>
          </cell>
        </row>
        <row r="14">
          <cell r="F14">
            <v>210</v>
          </cell>
          <cell r="G14">
            <v>0</v>
          </cell>
          <cell r="H14">
            <v>0</v>
          </cell>
        </row>
        <row r="15">
          <cell r="F15">
            <v>260</v>
          </cell>
          <cell r="G15">
            <v>0</v>
          </cell>
          <cell r="H15">
            <v>0</v>
          </cell>
        </row>
        <row r="16">
          <cell r="F16">
            <v>210</v>
          </cell>
          <cell r="G16">
            <v>344.6</v>
          </cell>
          <cell r="H16">
            <v>723.66</v>
          </cell>
        </row>
        <row r="17">
          <cell r="F17">
            <v>140</v>
          </cell>
          <cell r="G17">
            <v>1244.577</v>
          </cell>
          <cell r="H17">
            <v>1742.4078</v>
          </cell>
        </row>
        <row r="18">
          <cell r="F18">
            <v>270</v>
          </cell>
          <cell r="G18">
            <v>89</v>
          </cell>
          <cell r="H18">
            <v>240.3</v>
          </cell>
        </row>
        <row r="19">
          <cell r="F19">
            <v>180</v>
          </cell>
          <cell r="G19">
            <v>10.393000000000001</v>
          </cell>
          <cell r="H19">
            <v>18.707400000000003</v>
          </cell>
        </row>
        <row r="20">
          <cell r="F20">
            <v>180</v>
          </cell>
          <cell r="G20">
            <v>25.3</v>
          </cell>
          <cell r="H20">
            <v>45.54</v>
          </cell>
        </row>
        <row r="21">
          <cell r="F21">
            <v>160</v>
          </cell>
          <cell r="G21">
            <v>88.3</v>
          </cell>
          <cell r="H21">
            <v>141.28</v>
          </cell>
        </row>
        <row r="22">
          <cell r="F22">
            <v>130</v>
          </cell>
          <cell r="G22">
            <v>4619.63</v>
          </cell>
          <cell r="H22">
            <v>6005.5190000000002</v>
          </cell>
        </row>
        <row r="23">
          <cell r="F23">
            <v>190</v>
          </cell>
          <cell r="G23">
            <v>347.58</v>
          </cell>
          <cell r="H23">
            <v>660.40199999999993</v>
          </cell>
        </row>
        <row r="24">
          <cell r="F24">
            <v>160</v>
          </cell>
          <cell r="G24">
            <v>1339.02</v>
          </cell>
          <cell r="H24">
            <v>2142.4320000000002</v>
          </cell>
        </row>
        <row r="25">
          <cell r="F25">
            <v>3000</v>
          </cell>
          <cell r="G25">
            <v>0</v>
          </cell>
          <cell r="H25">
            <v>0</v>
          </cell>
        </row>
        <row r="26">
          <cell r="F26">
            <v>2300</v>
          </cell>
          <cell r="G26">
            <v>0</v>
          </cell>
          <cell r="H26">
            <v>0</v>
          </cell>
        </row>
        <row r="27">
          <cell r="H27">
            <v>11720.2482</v>
          </cell>
        </row>
        <row r="28">
          <cell r="F28">
            <v>170</v>
          </cell>
          <cell r="G28">
            <v>270.7</v>
          </cell>
          <cell r="H28">
            <v>460.19</v>
          </cell>
        </row>
        <row r="29">
          <cell r="F29">
            <v>140</v>
          </cell>
          <cell r="G29">
            <v>28.7</v>
          </cell>
          <cell r="H29">
            <v>40.18</v>
          </cell>
        </row>
        <row r="30">
          <cell r="F30">
            <v>120</v>
          </cell>
          <cell r="G30">
            <v>4053.52</v>
          </cell>
          <cell r="H30">
            <v>4864.2240000000002</v>
          </cell>
        </row>
        <row r="31">
          <cell r="F31">
            <v>180</v>
          </cell>
          <cell r="G31">
            <v>63.4</v>
          </cell>
          <cell r="H31">
            <v>114.12</v>
          </cell>
        </row>
        <row r="32">
          <cell r="F32">
            <v>150</v>
          </cell>
          <cell r="G32">
            <v>293.60000000000002</v>
          </cell>
          <cell r="H32">
            <v>440.4</v>
          </cell>
        </row>
        <row r="33">
          <cell r="F33">
            <v>160</v>
          </cell>
          <cell r="G33">
            <v>686.49</v>
          </cell>
          <cell r="H33">
            <v>1098.384</v>
          </cell>
        </row>
        <row r="34">
          <cell r="F34">
            <v>140</v>
          </cell>
          <cell r="G34">
            <v>3240.99</v>
          </cell>
          <cell r="H34">
            <v>4537.3859999999995</v>
          </cell>
        </row>
        <row r="35">
          <cell r="F35">
            <v>110</v>
          </cell>
          <cell r="G35">
            <v>20279.781999999999</v>
          </cell>
          <cell r="H35">
            <v>22307.760200000001</v>
          </cell>
        </row>
        <row r="36">
          <cell r="F36">
            <v>470</v>
          </cell>
          <cell r="G36">
            <v>44</v>
          </cell>
          <cell r="H36">
            <v>206.8</v>
          </cell>
        </row>
        <row r="37">
          <cell r="F37">
            <v>350</v>
          </cell>
          <cell r="G37">
            <v>69.17</v>
          </cell>
          <cell r="H37">
            <v>242.095</v>
          </cell>
        </row>
        <row r="38">
          <cell r="H38">
            <v>6125.9139999999998</v>
          </cell>
        </row>
        <row r="39">
          <cell r="H39">
            <v>28185.625200000002</v>
          </cell>
        </row>
        <row r="40">
          <cell r="F40">
            <v>260</v>
          </cell>
          <cell r="G40">
            <v>2123</v>
          </cell>
          <cell r="H40">
            <v>5519.8</v>
          </cell>
        </row>
        <row r="41">
          <cell r="F41">
            <v>220</v>
          </cell>
          <cell r="G41">
            <v>6880.5780000000004</v>
          </cell>
          <cell r="H41">
            <v>15137.271600000002</v>
          </cell>
        </row>
        <row r="42">
          <cell r="F42">
            <v>150</v>
          </cell>
          <cell r="G42">
            <v>7459.5619999999999</v>
          </cell>
          <cell r="H42">
            <v>11189.343000000001</v>
          </cell>
        </row>
        <row r="43">
          <cell r="F43">
            <v>270</v>
          </cell>
          <cell r="G43">
            <v>692.50199999999995</v>
          </cell>
          <cell r="H43">
            <v>1869.7553999999998</v>
          </cell>
        </row>
        <row r="44">
          <cell r="H44">
            <v>33716.170000000006</v>
          </cell>
        </row>
      </sheetData>
      <sheetData sheetId="79" refreshError="1">
        <row r="7">
          <cell r="C7">
            <v>0</v>
          </cell>
          <cell r="F7">
            <v>1000</v>
          </cell>
          <cell r="G7">
            <v>0</v>
          </cell>
          <cell r="H7">
            <v>0</v>
          </cell>
        </row>
        <row r="8">
          <cell r="F8">
            <v>600</v>
          </cell>
          <cell r="G8">
            <v>0</v>
          </cell>
          <cell r="H8">
            <v>0</v>
          </cell>
        </row>
        <row r="9">
          <cell r="F9">
            <v>500</v>
          </cell>
          <cell r="G9">
            <v>0</v>
          </cell>
          <cell r="H9">
            <v>0</v>
          </cell>
        </row>
        <row r="10">
          <cell r="F10">
            <v>250</v>
          </cell>
          <cell r="G10">
            <v>0</v>
          </cell>
          <cell r="H10">
            <v>0</v>
          </cell>
        </row>
        <row r="11">
          <cell r="F11">
            <v>210</v>
          </cell>
          <cell r="G11">
            <v>14</v>
          </cell>
          <cell r="H11">
            <v>2940</v>
          </cell>
        </row>
        <row r="12">
          <cell r="F12">
            <v>105</v>
          </cell>
          <cell r="G12">
            <v>269</v>
          </cell>
          <cell r="H12">
            <v>28245</v>
          </cell>
        </row>
        <row r="13">
          <cell r="F13">
            <v>75</v>
          </cell>
          <cell r="G13">
            <v>270</v>
          </cell>
          <cell r="H13">
            <v>20250</v>
          </cell>
        </row>
        <row r="14">
          <cell r="F14">
            <v>60</v>
          </cell>
          <cell r="G14">
            <v>0</v>
          </cell>
          <cell r="H14">
            <v>0</v>
          </cell>
        </row>
        <row r="15">
          <cell r="F15">
            <v>43</v>
          </cell>
          <cell r="G15">
            <v>0</v>
          </cell>
          <cell r="H15">
            <v>0</v>
          </cell>
        </row>
        <row r="16">
          <cell r="F16">
            <v>28</v>
          </cell>
          <cell r="G16">
            <v>0</v>
          </cell>
          <cell r="H16">
            <v>0</v>
          </cell>
        </row>
        <row r="17">
          <cell r="F17">
            <v>18</v>
          </cell>
          <cell r="G17">
            <v>0</v>
          </cell>
          <cell r="H17">
            <v>0</v>
          </cell>
        </row>
        <row r="18">
          <cell r="F18">
            <v>14</v>
          </cell>
          <cell r="G18">
            <v>25</v>
          </cell>
          <cell r="H18">
            <v>350</v>
          </cell>
        </row>
        <row r="19">
          <cell r="F19">
            <v>7.8</v>
          </cell>
          <cell r="G19">
            <v>407</v>
          </cell>
          <cell r="H19">
            <v>3174.6</v>
          </cell>
        </row>
        <row r="20">
          <cell r="F20">
            <v>2.1</v>
          </cell>
          <cell r="G20">
            <v>380</v>
          </cell>
          <cell r="H20">
            <v>798</v>
          </cell>
        </row>
        <row r="21">
          <cell r="F21">
            <v>1</v>
          </cell>
          <cell r="G21">
            <v>969</v>
          </cell>
          <cell r="H21">
            <v>969</v>
          </cell>
        </row>
        <row r="22">
          <cell r="F22">
            <v>180</v>
          </cell>
          <cell r="G22">
            <v>0</v>
          </cell>
          <cell r="H22">
            <v>0</v>
          </cell>
        </row>
        <row r="23">
          <cell r="F23">
            <v>130</v>
          </cell>
          <cell r="G23">
            <v>0</v>
          </cell>
          <cell r="H23">
            <v>0</v>
          </cell>
        </row>
        <row r="24">
          <cell r="F24">
            <v>88</v>
          </cell>
          <cell r="G24">
            <v>0</v>
          </cell>
          <cell r="H24">
            <v>0</v>
          </cell>
        </row>
        <row r="25">
          <cell r="F25">
            <v>66</v>
          </cell>
          <cell r="G25">
            <v>0</v>
          </cell>
          <cell r="H25">
            <v>0</v>
          </cell>
        </row>
        <row r="26">
          <cell r="F26">
            <v>43</v>
          </cell>
          <cell r="G26">
            <v>15</v>
          </cell>
          <cell r="H26">
            <v>645</v>
          </cell>
        </row>
        <row r="27">
          <cell r="F27">
            <v>26</v>
          </cell>
          <cell r="G27">
            <v>96</v>
          </cell>
          <cell r="H27">
            <v>2496</v>
          </cell>
        </row>
        <row r="28">
          <cell r="F28">
            <v>11</v>
          </cell>
          <cell r="G28">
            <v>16</v>
          </cell>
          <cell r="H28">
            <v>176</v>
          </cell>
        </row>
        <row r="29">
          <cell r="F29">
            <v>5.5</v>
          </cell>
          <cell r="G29">
            <v>66</v>
          </cell>
          <cell r="H29">
            <v>363</v>
          </cell>
        </row>
        <row r="30">
          <cell r="F30">
            <v>23</v>
          </cell>
          <cell r="G30">
            <v>26</v>
          </cell>
          <cell r="H30">
            <v>598</v>
          </cell>
        </row>
        <row r="31">
          <cell r="F31">
            <v>14</v>
          </cell>
          <cell r="G31">
            <v>303</v>
          </cell>
          <cell r="H31">
            <v>4242</v>
          </cell>
        </row>
        <row r="32">
          <cell r="F32">
            <v>6.4</v>
          </cell>
          <cell r="G32">
            <v>698</v>
          </cell>
          <cell r="H32">
            <v>4467.2</v>
          </cell>
        </row>
        <row r="33">
          <cell r="F33">
            <v>3.1</v>
          </cell>
          <cell r="G33">
            <v>5130</v>
          </cell>
          <cell r="H33">
            <v>15903</v>
          </cell>
        </row>
        <row r="34">
          <cell r="F34">
            <v>35</v>
          </cell>
          <cell r="G34">
            <v>0</v>
          </cell>
          <cell r="H34">
            <v>0</v>
          </cell>
        </row>
        <row r="35">
          <cell r="F35">
            <v>24</v>
          </cell>
          <cell r="G35">
            <v>0</v>
          </cell>
          <cell r="H35">
            <v>0</v>
          </cell>
        </row>
        <row r="36">
          <cell r="F36">
            <v>19</v>
          </cell>
          <cell r="G36">
            <v>11</v>
          </cell>
          <cell r="H36">
            <v>209</v>
          </cell>
        </row>
        <row r="37">
          <cell r="F37">
            <v>9.5</v>
          </cell>
          <cell r="G37">
            <v>409</v>
          </cell>
          <cell r="H37">
            <v>3885.5</v>
          </cell>
        </row>
        <row r="38">
          <cell r="F38">
            <v>4.7</v>
          </cell>
          <cell r="G38">
            <v>184</v>
          </cell>
          <cell r="H38">
            <v>864.80000000000007</v>
          </cell>
        </row>
        <row r="39">
          <cell r="F39">
            <v>2.2999999999999998</v>
          </cell>
          <cell r="G39">
            <v>239</v>
          </cell>
          <cell r="H39">
            <v>549.69999999999993</v>
          </cell>
        </row>
        <row r="40">
          <cell r="F40">
            <v>26</v>
          </cell>
          <cell r="G40">
            <v>0</v>
          </cell>
          <cell r="H40">
            <v>0</v>
          </cell>
        </row>
        <row r="41">
          <cell r="F41">
            <v>48</v>
          </cell>
          <cell r="G41">
            <v>0</v>
          </cell>
          <cell r="H41">
            <v>0</v>
          </cell>
        </row>
        <row r="42">
          <cell r="F42">
            <v>2.4</v>
          </cell>
          <cell r="G42">
            <v>567</v>
          </cell>
          <cell r="H42">
            <v>13.607999999999999</v>
          </cell>
        </row>
        <row r="43">
          <cell r="F43">
            <v>2.4</v>
          </cell>
          <cell r="G43">
            <v>3</v>
          </cell>
          <cell r="H43">
            <v>7.1999999999999995E-2</v>
          </cell>
        </row>
        <row r="44">
          <cell r="F44">
            <v>2.5</v>
          </cell>
          <cell r="G44">
            <v>122</v>
          </cell>
          <cell r="H44">
            <v>305</v>
          </cell>
        </row>
        <row r="45">
          <cell r="F45">
            <v>2.2999999999999998</v>
          </cell>
          <cell r="G45">
            <v>8862</v>
          </cell>
          <cell r="H45">
            <v>20382.599999999999</v>
          </cell>
        </row>
        <row r="46">
          <cell r="F46">
            <v>3</v>
          </cell>
          <cell r="G46">
            <v>119</v>
          </cell>
          <cell r="H46">
            <v>357</v>
          </cell>
        </row>
        <row r="47">
          <cell r="F47">
            <v>3.5</v>
          </cell>
          <cell r="G47">
            <v>7</v>
          </cell>
          <cell r="H47">
            <v>24.5</v>
          </cell>
        </row>
        <row r="48">
          <cell r="H48">
            <v>46785.1</v>
          </cell>
        </row>
        <row r="49">
          <cell r="H49">
            <v>26594.108</v>
          </cell>
        </row>
        <row r="50">
          <cell r="H50">
            <v>38829.372000000003</v>
          </cell>
        </row>
        <row r="51">
          <cell r="H51">
            <v>0</v>
          </cell>
        </row>
      </sheetData>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ow r="9">
          <cell r="D9">
            <v>45.26</v>
          </cell>
        </row>
      </sheetData>
      <sheetData sheetId="90">
        <row r="8">
          <cell r="D8">
            <v>5496.2690000000002</v>
          </cell>
        </row>
      </sheetData>
      <sheetData sheetId="91">
        <row r="8">
          <cell r="D8">
            <v>5496.2690000000002</v>
          </cell>
        </row>
      </sheetData>
      <sheetData sheetId="92">
        <row r="8">
          <cell r="D8">
            <v>5496.2690000000002</v>
          </cell>
        </row>
      </sheetData>
      <sheetData sheetId="93">
        <row r="8">
          <cell r="D8">
            <v>5496.2690000000002</v>
          </cell>
        </row>
      </sheetData>
      <sheetData sheetId="94">
        <row r="8">
          <cell r="D8">
            <v>5496.2690000000002</v>
          </cell>
        </row>
      </sheetData>
      <sheetData sheetId="95">
        <row r="8">
          <cell r="D8">
            <v>5496.2690000000002</v>
          </cell>
        </row>
      </sheetData>
      <sheetData sheetId="96">
        <row r="8">
          <cell r="D8">
            <v>5496.2690000000002</v>
          </cell>
        </row>
      </sheetData>
      <sheetData sheetId="97">
        <row r="8">
          <cell r="D8">
            <v>5496.2690000000002</v>
          </cell>
        </row>
      </sheetData>
      <sheetData sheetId="98">
        <row r="8">
          <cell r="D8">
            <v>5496.2690000000002</v>
          </cell>
        </row>
      </sheetData>
      <sheetData sheetId="99">
        <row r="8">
          <cell r="D8">
            <v>5496.2690000000002</v>
          </cell>
        </row>
      </sheetData>
      <sheetData sheetId="100">
        <row r="8">
          <cell r="D8">
            <v>5496.2690000000002</v>
          </cell>
        </row>
      </sheetData>
      <sheetData sheetId="101">
        <row r="8">
          <cell r="D8">
            <v>5496.2690000000002</v>
          </cell>
        </row>
      </sheetData>
      <sheetData sheetId="102">
        <row r="8">
          <cell r="D8">
            <v>5496.2690000000002</v>
          </cell>
        </row>
      </sheetData>
      <sheetData sheetId="103">
        <row r="8">
          <cell r="D8">
            <v>5496.2690000000002</v>
          </cell>
        </row>
      </sheetData>
      <sheetData sheetId="104">
        <row r="8">
          <cell r="D8">
            <v>5496.2690000000002</v>
          </cell>
        </row>
      </sheetData>
      <sheetData sheetId="105">
        <row r="8">
          <cell r="D8">
            <v>5496.2690000000002</v>
          </cell>
        </row>
      </sheetData>
      <sheetData sheetId="106">
        <row r="8">
          <cell r="D8">
            <v>5496.2690000000002</v>
          </cell>
        </row>
      </sheetData>
      <sheetData sheetId="107">
        <row r="8">
          <cell r="D8">
            <v>5496.2690000000002</v>
          </cell>
        </row>
      </sheetData>
      <sheetData sheetId="108">
        <row r="8">
          <cell r="D8">
            <v>5496.2690000000002</v>
          </cell>
        </row>
      </sheetData>
      <sheetData sheetId="109">
        <row r="8">
          <cell r="D8">
            <v>5496.2690000000002</v>
          </cell>
        </row>
      </sheetData>
      <sheetData sheetId="110">
        <row r="8">
          <cell r="D8">
            <v>5496.2690000000002</v>
          </cell>
        </row>
      </sheetData>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23"/>
      <sheetName val="Инструкция"/>
      <sheetName val="Справочники"/>
      <sheetName val="Расчет тарифного коэф-та"/>
      <sheetName val="Расчет ФОТ"/>
      <sheetName val="TEHSHEET"/>
    </sheetNames>
    <sheetDataSet>
      <sheetData sheetId="0" refreshError="1"/>
      <sheetData sheetId="1" refreshError="1"/>
      <sheetData sheetId="2" refreshError="1"/>
      <sheetData sheetId="3" refreshError="1"/>
      <sheetData sheetId="4" refreshError="1"/>
      <sheetData sheetId="5" refreshError="1"/>
      <sheetData sheetId="6" refreshError="1">
        <row r="4">
          <cell r="H4" t="str">
            <v>Агинский Бурятский автономный округ</v>
          </cell>
          <cell r="R4" t="str">
            <v>Общество с ограниченной ответственностью</v>
          </cell>
          <cell r="T4" t="str">
            <v>производство т/э</v>
          </cell>
        </row>
        <row r="5">
          <cell r="H5" t="str">
            <v>Алтайский край</v>
          </cell>
          <cell r="R5" t="str">
            <v>Общество с дополнительной ответственностью</v>
          </cell>
          <cell r="T5" t="str">
            <v>передача т/э</v>
          </cell>
        </row>
        <row r="6">
          <cell r="H6" t="str">
            <v>Амурская область</v>
          </cell>
          <cell r="R6" t="str">
            <v>Открытое акционерное общество</v>
          </cell>
          <cell r="T6" t="str">
            <v>сбыт т/э</v>
          </cell>
        </row>
        <row r="7">
          <cell r="H7" t="str">
            <v>Архангельская область</v>
          </cell>
          <cell r="R7" t="str">
            <v>Закрытое акционерное общество</v>
          </cell>
          <cell r="T7" t="str">
            <v>производство, передача, сбыт т/э</v>
          </cell>
        </row>
        <row r="8">
          <cell r="H8" t="str">
            <v>Астраханская область</v>
          </cell>
          <cell r="R8" t="str">
            <v>Муниципальное унитарное предприятие</v>
          </cell>
          <cell r="T8" t="str">
            <v>производство, передача т/э</v>
          </cell>
        </row>
        <row r="9">
          <cell r="H9" t="str">
            <v>г.Байконур</v>
          </cell>
          <cell r="R9" t="str">
            <v>Федеральное государственное унитарное предприятие</v>
          </cell>
          <cell r="T9" t="str">
            <v>передача, сбыт т/э</v>
          </cell>
        </row>
        <row r="10">
          <cell r="H10" t="str">
            <v>Белгородская область</v>
          </cell>
          <cell r="R10" t="str">
            <v>Государственное унитарное предприятие</v>
          </cell>
          <cell r="T10" t="str">
            <v>производство, сбыт т/э</v>
          </cell>
        </row>
        <row r="11">
          <cell r="H11" t="str">
            <v>Брянская область</v>
          </cell>
          <cell r="R11" t="str">
            <v>КЭЧ</v>
          </cell>
        </row>
        <row r="12">
          <cell r="H12" t="str">
            <v>Владимирская область</v>
          </cell>
          <cell r="R12" t="str">
            <v>В/ч</v>
          </cell>
        </row>
        <row r="13">
          <cell r="H13" t="str">
            <v>Волгоградская область</v>
          </cell>
          <cell r="R13" t="str">
            <v>ПБОЮЛ (ИП, ЧП)</v>
          </cell>
        </row>
        <row r="14">
          <cell r="H14" t="str">
            <v>Вологодская область</v>
          </cell>
          <cell r="R14" t="str">
            <v>Полное товарищество</v>
          </cell>
        </row>
        <row r="15">
          <cell r="H15" t="str">
            <v>Воронежская область</v>
          </cell>
          <cell r="R15" t="str">
            <v>Производственный кооператив</v>
          </cell>
        </row>
        <row r="16">
          <cell r="H16" t="str">
            <v>Еврейская автономная область</v>
          </cell>
          <cell r="R16" t="str">
            <v>Простое товарищество</v>
          </cell>
        </row>
        <row r="17">
          <cell r="H17" t="str">
            <v>Ивановская область</v>
          </cell>
        </row>
        <row r="18">
          <cell r="H18" t="str">
            <v>Иркутская область</v>
          </cell>
        </row>
        <row r="19">
          <cell r="H19" t="str">
            <v>Кабардино-Балкарская республика</v>
          </cell>
        </row>
        <row r="20">
          <cell r="H20" t="str">
            <v>Калининградская область</v>
          </cell>
        </row>
        <row r="21">
          <cell r="H21" t="str">
            <v>Калужская область</v>
          </cell>
        </row>
        <row r="22">
          <cell r="H22" t="str">
            <v>Камчатская область</v>
          </cell>
        </row>
        <row r="23">
          <cell r="H23" t="str">
            <v>Карачаево-Черкесская республика</v>
          </cell>
        </row>
        <row r="24">
          <cell r="H24" t="str">
            <v>Кемеровская область</v>
          </cell>
        </row>
        <row r="25">
          <cell r="H25" t="str">
            <v>Кировская область</v>
          </cell>
        </row>
        <row r="26">
          <cell r="H26" t="str">
            <v>Корякский автономный округ</v>
          </cell>
        </row>
        <row r="27">
          <cell r="H27" t="str">
            <v>Костромская область</v>
          </cell>
        </row>
        <row r="28">
          <cell r="H28" t="str">
            <v>Краснодарский край</v>
          </cell>
        </row>
        <row r="29">
          <cell r="H29" t="str">
            <v>Красноярский край</v>
          </cell>
        </row>
        <row r="30">
          <cell r="H30" t="str">
            <v>Курганская область</v>
          </cell>
        </row>
        <row r="31">
          <cell r="H31" t="str">
            <v>Курская область</v>
          </cell>
        </row>
        <row r="32">
          <cell r="H32" t="str">
            <v>Ленинградская область</v>
          </cell>
        </row>
        <row r="33">
          <cell r="H33" t="str">
            <v>Липецкая область</v>
          </cell>
        </row>
        <row r="34">
          <cell r="H34" t="str">
            <v>Магаданская область</v>
          </cell>
        </row>
        <row r="35">
          <cell r="H35" t="str">
            <v>Московская область</v>
          </cell>
        </row>
        <row r="36">
          <cell r="H36" t="str">
            <v>г.Москва</v>
          </cell>
        </row>
        <row r="37">
          <cell r="H37" t="str">
            <v>Мурманская область</v>
          </cell>
        </row>
        <row r="38">
          <cell r="H38" t="str">
            <v>Ненецкий автономный округ</v>
          </cell>
        </row>
        <row r="39">
          <cell r="H39" t="str">
            <v>Нижегородская область</v>
          </cell>
        </row>
        <row r="40">
          <cell r="H40" t="str">
            <v>Новгородская область</v>
          </cell>
        </row>
        <row r="41">
          <cell r="H41" t="str">
            <v>Новосибирская область</v>
          </cell>
        </row>
        <row r="42">
          <cell r="H42" t="str">
            <v>Омская область</v>
          </cell>
        </row>
        <row r="43">
          <cell r="H43" t="str">
            <v>Оренбургская область</v>
          </cell>
        </row>
        <row r="44">
          <cell r="H44" t="str">
            <v>Орловская область</v>
          </cell>
        </row>
        <row r="45">
          <cell r="H45" t="str">
            <v>Пензенская область</v>
          </cell>
        </row>
        <row r="46">
          <cell r="H46" t="str">
            <v>Пермский край</v>
          </cell>
        </row>
        <row r="47">
          <cell r="H47" t="str">
            <v>Приморский край</v>
          </cell>
        </row>
        <row r="48">
          <cell r="H48" t="str">
            <v>Псковская область</v>
          </cell>
        </row>
        <row r="49">
          <cell r="H49" t="str">
            <v>Республика Адыгея</v>
          </cell>
        </row>
        <row r="50">
          <cell r="H50" t="str">
            <v>Республика Алтай</v>
          </cell>
        </row>
        <row r="51">
          <cell r="H51" t="str">
            <v>Республика Башкортостан</v>
          </cell>
        </row>
        <row r="52">
          <cell r="H52" t="str">
            <v>Республика Бурятия</v>
          </cell>
        </row>
        <row r="53">
          <cell r="H53" t="str">
            <v>Республика Дагестан</v>
          </cell>
        </row>
        <row r="54">
          <cell r="H54" t="str">
            <v>Республика Ингушетия</v>
          </cell>
        </row>
        <row r="55">
          <cell r="H55" t="str">
            <v>Республика Калмыкия</v>
          </cell>
        </row>
        <row r="56">
          <cell r="H56" t="str">
            <v>Республика Карелия</v>
          </cell>
        </row>
        <row r="57">
          <cell r="H57" t="str">
            <v>Республика Коми</v>
          </cell>
        </row>
        <row r="58">
          <cell r="H58" t="str">
            <v>Республика Марий Эл</v>
          </cell>
        </row>
        <row r="59">
          <cell r="H59" t="str">
            <v>Республика Мордовия</v>
          </cell>
        </row>
        <row r="60">
          <cell r="H60" t="str">
            <v>Республика Саха (Якутия)</v>
          </cell>
        </row>
        <row r="61">
          <cell r="H61" t="str">
            <v>Республика Северная Осетия-Алания</v>
          </cell>
        </row>
        <row r="62">
          <cell r="H62" t="str">
            <v>Республика Татарстан</v>
          </cell>
        </row>
        <row r="63">
          <cell r="H63" t="str">
            <v>Республика Тыва</v>
          </cell>
        </row>
        <row r="64">
          <cell r="H64" t="str">
            <v>Республика Хакасия</v>
          </cell>
        </row>
        <row r="65">
          <cell r="H65" t="str">
            <v>Ростовская область</v>
          </cell>
        </row>
        <row r="66">
          <cell r="H66" t="str">
            <v>Рязанская область</v>
          </cell>
        </row>
        <row r="67">
          <cell r="H67" t="str">
            <v>Самарская область</v>
          </cell>
        </row>
        <row r="68">
          <cell r="H68" t="str">
            <v>г.Санкт-Петербург</v>
          </cell>
        </row>
        <row r="69">
          <cell r="H69" t="str">
            <v>Саратовская область</v>
          </cell>
        </row>
        <row r="70">
          <cell r="H70" t="str">
            <v>Сахалинская область</v>
          </cell>
        </row>
        <row r="71">
          <cell r="H71" t="str">
            <v>Свердловская область</v>
          </cell>
        </row>
        <row r="72">
          <cell r="H72" t="str">
            <v>Смоленская область</v>
          </cell>
        </row>
        <row r="73">
          <cell r="H73" t="str">
            <v>Ставропольский край</v>
          </cell>
        </row>
        <row r="74">
          <cell r="H74" t="str">
            <v>Таймырский (Долгано-Ненецкий) автономный округ</v>
          </cell>
        </row>
        <row r="75">
          <cell r="H75" t="str">
            <v>Тамбовская область</v>
          </cell>
        </row>
        <row r="76">
          <cell r="H76" t="str">
            <v>Тверская область</v>
          </cell>
        </row>
        <row r="77">
          <cell r="H77" t="str">
            <v>Томская область</v>
          </cell>
        </row>
        <row r="78">
          <cell r="H78" t="str">
            <v>Тульская область</v>
          </cell>
        </row>
        <row r="79">
          <cell r="H79" t="str">
            <v>Тюменская область</v>
          </cell>
        </row>
        <row r="80">
          <cell r="H80" t="str">
            <v>Удмуртская Республика</v>
          </cell>
        </row>
        <row r="81">
          <cell r="H81" t="str">
            <v>Ульяновская область</v>
          </cell>
        </row>
        <row r="82">
          <cell r="H82" t="str">
            <v>Усть-Ордынский Бурятский автономный округ</v>
          </cell>
        </row>
        <row r="83">
          <cell r="H83" t="str">
            <v>Хабаровский край</v>
          </cell>
        </row>
        <row r="84">
          <cell r="H84" t="str">
            <v>Ханты-Мансийский автономный округ</v>
          </cell>
        </row>
        <row r="85">
          <cell r="H85" t="str">
            <v>Челябинская область</v>
          </cell>
        </row>
        <row r="86">
          <cell r="H86" t="str">
            <v>Чеченская республика</v>
          </cell>
        </row>
        <row r="87">
          <cell r="H87" t="str">
            <v>Читинская область</v>
          </cell>
        </row>
        <row r="88">
          <cell r="H88" t="str">
            <v>Чувашская Республика</v>
          </cell>
        </row>
        <row r="89">
          <cell r="H89" t="str">
            <v>Чукотский автономный округ</v>
          </cell>
        </row>
        <row r="90">
          <cell r="H90" t="str">
            <v>Ямало-Ненецкий автономный округ</v>
          </cell>
        </row>
        <row r="91">
          <cell r="H91" t="str">
            <v>Ярославская область</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Справочники"/>
      <sheetName val="Инструкция"/>
      <sheetName val="3"/>
      <sheetName val="4"/>
      <sheetName val="5"/>
      <sheetName val="свод"/>
      <sheetName val="Инвестиции"/>
      <sheetName val="16"/>
      <sheetName val="17"/>
      <sheetName val="17.1"/>
      <sheetName val="24"/>
      <sheetName val="25"/>
      <sheetName val="P2.1"/>
      <sheetName val="P2.2"/>
      <sheetName val="перекрестка"/>
      <sheetName val="Ф-1 (для АО-энерго)"/>
      <sheetName val="Ф-2 (для АО-энерго)"/>
      <sheetName val="TEH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23"/>
      <sheetName val="Инструкция"/>
      <sheetName val="Справочники"/>
      <sheetName val="Расчет тарифного коэф-та"/>
      <sheetName val="Расчет ФОТ"/>
      <sheetName val="TEHSHEET"/>
      <sheetName val="FST5"/>
      <sheetName val="Амортизация по уровням напр-я"/>
      <sheetName val="Оплата труда"/>
      <sheetName val="Баланс энергии"/>
      <sheetName val="Баланс мощности"/>
    </sheetNames>
    <sheetDataSet>
      <sheetData sheetId="0" refreshError="1"/>
      <sheetData sheetId="1" refreshError="1"/>
      <sheetData sheetId="2" refreshError="1"/>
      <sheetData sheetId="3" refreshError="1"/>
      <sheetData sheetId="4" refreshError="1"/>
      <sheetData sheetId="5" refreshError="1"/>
      <sheetData sheetId="6">
        <row r="4">
          <cell r="H4" t="str">
            <v>Агинский Бурятский автономный округ</v>
          </cell>
          <cell r="P4" t="str">
            <v>Да</v>
          </cell>
        </row>
        <row r="5">
          <cell r="P5" t="str">
            <v>Нет</v>
          </cell>
        </row>
      </sheetData>
      <sheetData sheetId="7" refreshError="1"/>
      <sheetData sheetId="8" refreshError="1"/>
      <sheetData sheetId="9" refreshError="1"/>
      <sheetData sheetId="10" refreshError="1"/>
      <sheetData sheetId="11"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ki"/>
      <sheetName val="Титул"/>
      <sheetName val="НВВ_"/>
      <sheetName val="НВВ"/>
      <sheetName val="Расходы из прибыли"/>
      <sheetName val="Уд.расх топл"/>
      <sheetName val="Вода на технол.цели"/>
      <sheetName val="Водоотведение"/>
      <sheetName val="Реагенты"/>
      <sheetName val="ГСМ"/>
      <sheetName val="Мат. для эксп. котлы"/>
      <sheetName val="Мат. для экспл. сети"/>
      <sheetName val="Услуги произв. хар-ра"/>
      <sheetName val="Эл.энергия"/>
      <sheetName val="Амортизация"/>
      <sheetName val="Страхование"/>
      <sheetName val="Налоги"/>
      <sheetName val="Аренда"/>
      <sheetName val="Ремонты"/>
      <sheetName val="Уборка"/>
      <sheetName val="Охрана труда"/>
      <sheetName val="Подписные издания"/>
      <sheetName val="Мат для офис тех"/>
      <sheetName val="Охрана им. + пожарка"/>
      <sheetName val="Связь"/>
      <sheetName val="Общехоз расходы"/>
      <sheetName val="Общепроизвод расходы"/>
    </sheetNames>
    <sheetDataSet>
      <sheetData sheetId="0"/>
      <sheetData sheetId="1"/>
      <sheetData sheetId="2"/>
      <sheetData sheetId="3"/>
      <sheetData sheetId="4"/>
      <sheetData sheetId="5"/>
      <sheetData sheetId="6"/>
      <sheetData sheetId="7"/>
      <sheetData sheetId="8"/>
      <sheetData sheetId="9"/>
      <sheetData sheetId="10"/>
      <sheetData sheetId="11">
        <row r="62">
          <cell r="E62">
            <v>4229</v>
          </cell>
        </row>
      </sheetData>
      <sheetData sheetId="12"/>
      <sheetData sheetId="13">
        <row r="217">
          <cell r="L217">
            <v>31833.776699999999</v>
          </cell>
        </row>
        <row r="218">
          <cell r="L218">
            <v>1060.2032320000001</v>
          </cell>
        </row>
      </sheetData>
      <sheetData sheetId="14"/>
      <sheetData sheetId="15"/>
      <sheetData sheetId="16"/>
      <sheetData sheetId="17"/>
      <sheetData sheetId="18"/>
      <sheetData sheetId="19"/>
      <sheetData sheetId="20"/>
      <sheetData sheetId="21"/>
      <sheetData sheetId="22"/>
      <sheetData sheetId="23"/>
      <sheetData sheetId="24"/>
      <sheetData sheetId="25">
        <row r="87">
          <cell r="D87">
            <v>2206.9291296600954</v>
          </cell>
        </row>
      </sheetData>
      <sheetData sheetId="26"/>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т_ для экспл_ сети"/>
      <sheetName val="Эл_энергия"/>
      <sheetName val="Общехоз расходы"/>
    </sheetNames>
    <sheetDataSet>
      <sheetData sheetId="0"/>
      <sheetData sheetId="1"/>
      <sheetData sheetId="2"/>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ki"/>
      <sheetName val="Титул"/>
      <sheetName val="НВВ_"/>
      <sheetName val="НВВ"/>
      <sheetName val="Расходы из прибыли"/>
      <sheetName val="Уд.расх топл"/>
      <sheetName val="Вода на технол.цели"/>
      <sheetName val="Водоотведение"/>
      <sheetName val="Реагенты"/>
      <sheetName val="ГСМ"/>
      <sheetName val="Мат. для эксп. котлы"/>
      <sheetName val="Мат. для экспл. сети"/>
      <sheetName val="Услуги произв. хар-ра"/>
      <sheetName val="Эл.энергия"/>
      <sheetName val="Амортизация"/>
      <sheetName val="Страхование"/>
      <sheetName val="Налоги"/>
      <sheetName val="Аренда"/>
      <sheetName val="Ремонты"/>
      <sheetName val="Уборка"/>
      <sheetName val="Охрана труда"/>
      <sheetName val="Подписные издания"/>
      <sheetName val="Мат для офис тех"/>
      <sheetName val="Охрана им. + пожарка"/>
      <sheetName val="Связь"/>
      <sheetName val="Общехоз расходы"/>
      <sheetName val="Общепроизвод расходы"/>
      <sheetName val="Мат_ для экспл_ сети"/>
      <sheetName val="Эл_энергия"/>
    </sheetNames>
    <sheetDataSet>
      <sheetData sheetId="0"/>
      <sheetData sheetId="1"/>
      <sheetData sheetId="2"/>
      <sheetData sheetId="3"/>
      <sheetData sheetId="4"/>
      <sheetData sheetId="5"/>
      <sheetData sheetId="6"/>
      <sheetData sheetId="7"/>
      <sheetData sheetId="8"/>
      <sheetData sheetId="9"/>
      <sheetData sheetId="10"/>
      <sheetData sheetId="11">
        <row r="62">
          <cell r="E62">
            <v>4229</v>
          </cell>
        </row>
      </sheetData>
      <sheetData sheetId="12"/>
      <sheetData sheetId="13">
        <row r="217">
          <cell r="L217">
            <v>31833.776699999999</v>
          </cell>
        </row>
      </sheetData>
      <sheetData sheetId="14"/>
      <sheetData sheetId="15"/>
      <sheetData sheetId="16"/>
      <sheetData sheetId="17"/>
      <sheetData sheetId="18"/>
      <sheetData sheetId="19"/>
      <sheetData sheetId="20"/>
      <sheetData sheetId="21"/>
      <sheetData sheetId="22"/>
      <sheetData sheetId="23"/>
      <sheetData sheetId="24"/>
      <sheetData sheetId="25">
        <row r="87">
          <cell r="D87">
            <v>2206.9291296600954</v>
          </cell>
        </row>
      </sheetData>
      <sheetData sheetId="26"/>
      <sheetData sheetId="27"/>
      <sheetData sheetId="28"/>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
      <sheetName val="стр.1"/>
      <sheetName val="Мат. для экспл. сети"/>
      <sheetName val="Эл.энергия"/>
      <sheetName val="Общехоз расходы"/>
      <sheetName val="Макросы"/>
      <sheetName val="19.1.2"/>
      <sheetName val="19.2"/>
      <sheetName val="2.1"/>
      <sheetName val="21.1"/>
      <sheetName val="21.2.1"/>
      <sheetName val="21.2.2"/>
      <sheetName val="21.4"/>
      <sheetName val="27"/>
      <sheetName val="28.3"/>
      <sheetName val="29"/>
      <sheetName val="18.1"/>
      <sheetName val="19.1.1"/>
      <sheetName val="1.1"/>
      <sheetName val="1.2"/>
      <sheetName val="10"/>
      <sheetName val="12"/>
      <sheetName val="18.2"/>
      <sheetName val="2.2"/>
      <sheetName val="20.1"/>
      <sheetName val="21.3"/>
      <sheetName val="22"/>
      <sheetName val="23"/>
      <sheetName val="24"/>
      <sheetName val="24.1"/>
      <sheetName val="25"/>
      <sheetName val="25.1"/>
      <sheetName val="28.1"/>
      <sheetName val="28.2"/>
      <sheetName val="3"/>
      <sheetName val="4"/>
      <sheetName val="5"/>
      <sheetName val="8"/>
      <sheetName val="9"/>
      <sheetName val="P2.1"/>
      <sheetName val="P2.2"/>
      <sheetName val="стр_1"/>
      <sheetName val="Производственные"/>
      <sheetName val="Титул"/>
      <sheetName val="ГАЗ"/>
      <sheetName val="п1.12"/>
      <sheetName val="п1.9"/>
      <sheetName val="топливо"/>
      <sheetName val="п1.10"/>
      <sheetName val="TEHSHEET"/>
      <sheetName val="Топливо2009"/>
      <sheetName val="2009"/>
      <sheetName val="ТН-2016-2018"/>
      <sheetName val="FST5"/>
      <sheetName val="11"/>
      <sheetName val="13"/>
      <sheetName val="14"/>
      <sheetName val="15"/>
      <sheetName val="17"/>
      <sheetName val="18"/>
      <sheetName val="19"/>
      <sheetName val="20"/>
      <sheetName val="21"/>
      <sheetName val="26"/>
      <sheetName val="28"/>
      <sheetName val="6"/>
      <sheetName val="Заголовок"/>
      <sheetName val="Мат_ для экспл_ сети"/>
      <sheetName val="Эл_энергия"/>
      <sheetName val="2"/>
      <sheetName val="3.2"/>
      <sheetName val="1"/>
      <sheetName val="3.1"/>
      <sheetName val="4.1"/>
      <sheetName val="4.2"/>
      <sheetName val="7"/>
      <sheetName val="Таблица П 1.15"/>
      <sheetName val="0"/>
      <sheetName val="KARTA"/>
      <sheetName val="СЦТ"/>
      <sheetName val="п1_12"/>
      <sheetName val="п1_9"/>
      <sheetName val="п1_10"/>
      <sheetName val="титульный"/>
      <sheetName val="Разработка"/>
      <sheetName val="Общие данные"/>
      <sheetName val="налоги"/>
      <sheetName val="Расходы на топливо"/>
      <sheetName val="Расходы на электроэнергию"/>
    </sheetNames>
    <sheetDataSet>
      <sheetData sheetId="0" refreshError="1">
        <row r="1">
          <cell r="M1" t="str">
            <v>Таблица № П1.16.</v>
          </cell>
        </row>
        <row r="2">
          <cell r="A2" t="str">
            <v xml:space="preserve">Расчет расходов на оплату труда </v>
          </cell>
        </row>
        <row r="4">
          <cell r="A4" t="str">
            <v>№ п.п.</v>
          </cell>
          <cell r="B4" t="str">
            <v>Показатели</v>
          </cell>
          <cell r="C4" t="str">
            <v>Ед.изм.</v>
          </cell>
          <cell r="D4" t="str">
            <v>Всего</v>
          </cell>
          <cell r="F4" t="str">
            <v>Производство электроэнергии</v>
          </cell>
          <cell r="H4" t="str">
            <v>Производство тепловой энергии</v>
          </cell>
          <cell r="J4" t="str">
            <v>Передача электроэнергии</v>
          </cell>
          <cell r="L4" t="str">
            <v>Передача тепловой энергии</v>
          </cell>
        </row>
        <row r="5">
          <cell r="D5">
            <v>2008</v>
          </cell>
          <cell r="E5">
            <v>2009</v>
          </cell>
          <cell r="F5">
            <v>2008</v>
          </cell>
          <cell r="G5">
            <v>2009</v>
          </cell>
          <cell r="H5">
            <v>2008</v>
          </cell>
          <cell r="I5">
            <v>2009</v>
          </cell>
          <cell r="J5">
            <v>2008</v>
          </cell>
          <cell r="K5">
            <v>2009</v>
          </cell>
          <cell r="L5">
            <v>2008</v>
          </cell>
          <cell r="M5">
            <v>2009</v>
          </cell>
        </row>
        <row r="6">
          <cell r="A6">
            <v>1</v>
          </cell>
          <cell r="B6">
            <v>2</v>
          </cell>
          <cell r="C6">
            <v>3</v>
          </cell>
          <cell r="D6">
            <v>4</v>
          </cell>
          <cell r="E6">
            <v>5</v>
          </cell>
          <cell r="F6">
            <v>6</v>
          </cell>
          <cell r="G6">
            <v>7</v>
          </cell>
          <cell r="H6">
            <v>10</v>
          </cell>
          <cell r="I6">
            <v>11</v>
          </cell>
          <cell r="J6">
            <v>8</v>
          </cell>
          <cell r="K6">
            <v>9</v>
          </cell>
          <cell r="L6">
            <v>10</v>
          </cell>
          <cell r="M6">
            <v>11</v>
          </cell>
        </row>
        <row r="7">
          <cell r="A7" t="str">
            <v>1.</v>
          </cell>
          <cell r="B7" t="str">
            <v>Численность</v>
          </cell>
          <cell r="C7" t="str">
            <v>чел.</v>
          </cell>
          <cell r="E7">
            <v>185</v>
          </cell>
          <cell r="I7">
            <v>185</v>
          </cell>
        </row>
        <row r="8">
          <cell r="A8" t="str">
            <v>1.1.</v>
          </cell>
          <cell r="B8" t="str">
            <v xml:space="preserve">Численность ППП </v>
          </cell>
          <cell r="C8" t="str">
            <v>чел.</v>
          </cell>
          <cell r="E8">
            <v>185</v>
          </cell>
          <cell r="I8">
            <v>185</v>
          </cell>
        </row>
        <row r="9">
          <cell r="A9" t="str">
            <v>2.</v>
          </cell>
          <cell r="B9" t="str">
            <v>Средняя оплата труда</v>
          </cell>
        </row>
        <row r="10">
          <cell r="A10" t="str">
            <v>2.1.</v>
          </cell>
          <cell r="B10" t="str">
            <v>Тарифная ставка рабочего 1-го разряда</v>
          </cell>
          <cell r="C10" t="str">
            <v>руб./чел.</v>
          </cell>
          <cell r="E10">
            <v>1794</v>
          </cell>
          <cell r="I10">
            <v>1794</v>
          </cell>
        </row>
        <row r="11">
          <cell r="A11" t="str">
            <v>2.2.</v>
          </cell>
          <cell r="B11" t="str">
            <v>Дефлятор по заработной плате</v>
          </cell>
        </row>
        <row r="12">
          <cell r="A12" t="str">
            <v>2.3.</v>
          </cell>
          <cell r="B12" t="str">
            <v>Тарифная ставка рабочего 1-го разряда с учетом дефлятора</v>
          </cell>
          <cell r="E12">
            <v>1794</v>
          </cell>
          <cell r="I12">
            <v>1794</v>
          </cell>
        </row>
        <row r="13">
          <cell r="A13" t="str">
            <v>2.4.</v>
          </cell>
          <cell r="B13" t="str">
            <v>Средняя ступень по оплате труда</v>
          </cell>
          <cell r="E13">
            <v>1794</v>
          </cell>
        </row>
        <row r="14">
          <cell r="A14" t="str">
            <v>2.5.</v>
          </cell>
          <cell r="B14" t="str">
            <v>Тарифный коэффициент соответствующий ступени по оплате труда</v>
          </cell>
          <cell r="E14">
            <v>1.67</v>
          </cell>
          <cell r="I14">
            <v>1.67</v>
          </cell>
        </row>
        <row r="15">
          <cell r="A15" t="str">
            <v>2.6.</v>
          </cell>
          <cell r="B15" t="str">
            <v xml:space="preserve">Среднемесячная тарифная ставка </v>
          </cell>
          <cell r="C15" t="str">
            <v>руб./чел.</v>
          </cell>
          <cell r="E15">
            <v>2995.98</v>
          </cell>
          <cell r="F15">
            <v>0</v>
          </cell>
          <cell r="G15">
            <v>0</v>
          </cell>
          <cell r="H15">
            <v>0</v>
          </cell>
          <cell r="I15">
            <v>2995.98</v>
          </cell>
          <cell r="J15">
            <v>0</v>
          </cell>
          <cell r="K15">
            <v>0</v>
          </cell>
          <cell r="L15">
            <v>0</v>
          </cell>
          <cell r="M15">
            <v>0</v>
          </cell>
        </row>
        <row r="16">
          <cell r="A16" t="str">
            <v>2.7.</v>
          </cell>
          <cell r="B16" t="str">
            <v>Выплаты, связанные с режимом работы в условиями труда 1 работника</v>
          </cell>
        </row>
        <row r="17">
          <cell r="A17" t="str">
            <v>2.7.1.</v>
          </cell>
          <cell r="B17" t="str">
            <v>процент выплат</v>
          </cell>
          <cell r="C17" t="str">
            <v>%</v>
          </cell>
          <cell r="E17">
            <v>5.9</v>
          </cell>
          <cell r="I17">
            <v>5.9</v>
          </cell>
        </row>
        <row r="18">
          <cell r="A18" t="str">
            <v>2.7.2.</v>
          </cell>
          <cell r="B18" t="str">
            <v>сумма выплат</v>
          </cell>
          <cell r="C18" t="str">
            <v>руб./чел.</v>
          </cell>
          <cell r="E18">
            <v>176.76282000000003</v>
          </cell>
          <cell r="F18">
            <v>0</v>
          </cell>
          <cell r="G18">
            <v>0</v>
          </cell>
          <cell r="H18">
            <v>0</v>
          </cell>
          <cell r="I18">
            <v>176.76282000000003</v>
          </cell>
          <cell r="J18">
            <v>0</v>
          </cell>
          <cell r="K18">
            <v>0</v>
          </cell>
          <cell r="L18">
            <v>0</v>
          </cell>
          <cell r="M18">
            <v>0</v>
          </cell>
        </row>
        <row r="19">
          <cell r="A19" t="str">
            <v>2.8.</v>
          </cell>
          <cell r="B19" t="str">
            <v>Текущее премирование</v>
          </cell>
        </row>
        <row r="20">
          <cell r="A20" t="str">
            <v>2.8.1.</v>
          </cell>
          <cell r="B20" t="str">
            <v>процент выплат</v>
          </cell>
          <cell r="C20" t="str">
            <v>%</v>
          </cell>
          <cell r="E20">
            <v>40</v>
          </cell>
          <cell r="I20">
            <v>40</v>
          </cell>
        </row>
        <row r="21">
          <cell r="A21" t="str">
            <v>2.8.2.</v>
          </cell>
          <cell r="B21" t="str">
            <v>сумма выплат</v>
          </cell>
          <cell r="C21" t="str">
            <v>руб./чел.</v>
          </cell>
          <cell r="E21">
            <v>1269.0971279999999</v>
          </cell>
          <cell r="F21">
            <v>0</v>
          </cell>
          <cell r="G21">
            <v>0</v>
          </cell>
          <cell r="H21">
            <v>0</v>
          </cell>
          <cell r="I21">
            <v>1269.0971279999999</v>
          </cell>
          <cell r="J21">
            <v>0</v>
          </cell>
          <cell r="K21">
            <v>0</v>
          </cell>
          <cell r="L21">
            <v>0</v>
          </cell>
          <cell r="M21">
            <v>0</v>
          </cell>
        </row>
        <row r="22">
          <cell r="A22" t="str">
            <v>2.9.</v>
          </cell>
          <cell r="B22" t="str">
            <v>Коэф.особенностей работ</v>
          </cell>
        </row>
        <row r="23">
          <cell r="A23" t="str">
            <v>2.9.1.</v>
          </cell>
          <cell r="B23" t="str">
            <v>процент выплат</v>
          </cell>
          <cell r="C23" t="str">
            <v>%</v>
          </cell>
          <cell r="E23">
            <v>40</v>
          </cell>
          <cell r="I23">
            <v>40</v>
          </cell>
        </row>
        <row r="24">
          <cell r="A24" t="str">
            <v>2.9.2.</v>
          </cell>
          <cell r="B24" t="str">
            <v>сумма выплат</v>
          </cell>
          <cell r="C24" t="str">
            <v>руб./чел.</v>
          </cell>
          <cell r="E24">
            <v>1198.3920000000001</v>
          </cell>
          <cell r="F24">
            <v>0</v>
          </cell>
          <cell r="G24">
            <v>0</v>
          </cell>
          <cell r="H24">
            <v>0</v>
          </cell>
          <cell r="I24">
            <v>1198.3920000000001</v>
          </cell>
          <cell r="J24">
            <v>0</v>
          </cell>
          <cell r="K24">
            <v>0</v>
          </cell>
          <cell r="L24">
            <v>0</v>
          </cell>
          <cell r="M24">
            <v>0</v>
          </cell>
        </row>
        <row r="25">
          <cell r="A25" t="str">
            <v>2.10.</v>
          </cell>
          <cell r="B25" t="str">
            <v>ночные</v>
          </cell>
        </row>
        <row r="26">
          <cell r="A26" t="str">
            <v>2.10.1.</v>
          </cell>
          <cell r="B26" t="str">
            <v>процент выплат</v>
          </cell>
          <cell r="C26" t="str">
            <v>%</v>
          </cell>
          <cell r="E26">
            <v>12.5</v>
          </cell>
          <cell r="I26">
            <v>12.5</v>
          </cell>
        </row>
        <row r="27">
          <cell r="A27" t="str">
            <v>2.10.2.</v>
          </cell>
          <cell r="B27" t="str">
            <v>сумма выплат</v>
          </cell>
          <cell r="C27" t="str">
            <v>руб./чел.</v>
          </cell>
          <cell r="E27">
            <v>374.4975</v>
          </cell>
          <cell r="F27">
            <v>0</v>
          </cell>
          <cell r="G27">
            <v>0</v>
          </cell>
          <cell r="H27">
            <v>0</v>
          </cell>
          <cell r="I27">
            <v>374.4975</v>
          </cell>
          <cell r="J27">
            <v>0</v>
          </cell>
          <cell r="K27">
            <v>0</v>
          </cell>
          <cell r="L27">
            <v>0</v>
          </cell>
          <cell r="M27">
            <v>0</v>
          </cell>
        </row>
        <row r="28">
          <cell r="B28" t="str">
            <v>Праздничные</v>
          </cell>
        </row>
        <row r="29">
          <cell r="B29" t="str">
            <v>процент выплат</v>
          </cell>
          <cell r="C29" t="str">
            <v>%</v>
          </cell>
          <cell r="E29">
            <v>7.9</v>
          </cell>
          <cell r="I29">
            <v>7.9</v>
          </cell>
        </row>
        <row r="30">
          <cell r="B30" t="str">
            <v>сумма выплат</v>
          </cell>
          <cell r="C30" t="str">
            <v>руб./чел.</v>
          </cell>
          <cell r="E30">
            <v>236.68242000000001</v>
          </cell>
          <cell r="I30">
            <v>236.68242000000001</v>
          </cell>
        </row>
        <row r="31">
          <cell r="A31" t="str">
            <v>2.11.</v>
          </cell>
          <cell r="B31" t="str">
            <v>Выплаты по  районному коэффициенту и северные надбавки</v>
          </cell>
        </row>
        <row r="32">
          <cell r="A32" t="str">
            <v>2.11.1.</v>
          </cell>
          <cell r="B32" t="str">
            <v>процент выплат</v>
          </cell>
          <cell r="C32" t="str">
            <v>%</v>
          </cell>
          <cell r="E32">
            <v>15</v>
          </cell>
          <cell r="I32">
            <v>15</v>
          </cell>
        </row>
        <row r="33">
          <cell r="A33" t="str">
            <v>2.11.2.</v>
          </cell>
          <cell r="B33" t="str">
            <v>сумма выплат</v>
          </cell>
          <cell r="C33" t="str">
            <v>руб./чел.</v>
          </cell>
          <cell r="E33">
            <v>902.20941720000008</v>
          </cell>
          <cell r="F33">
            <v>0</v>
          </cell>
          <cell r="G33">
            <v>0</v>
          </cell>
          <cell r="H33">
            <v>0</v>
          </cell>
          <cell r="I33">
            <v>902.20941720000008</v>
          </cell>
          <cell r="J33">
            <v>0</v>
          </cell>
          <cell r="K33">
            <v>0</v>
          </cell>
          <cell r="L33">
            <v>0</v>
          </cell>
          <cell r="M33">
            <v>0</v>
          </cell>
        </row>
        <row r="34">
          <cell r="A34" t="str">
            <v>2.12.</v>
          </cell>
          <cell r="B34" t="str">
            <v xml:space="preserve">Итого среднемесячная оплата труда на 1 работника                         </v>
          </cell>
          <cell r="C34" t="str">
            <v>руб./чел.</v>
          </cell>
          <cell r="E34">
            <v>7153.6212851999999</v>
          </cell>
          <cell r="F34">
            <v>0</v>
          </cell>
          <cell r="G34">
            <v>0</v>
          </cell>
          <cell r="H34">
            <v>0</v>
          </cell>
          <cell r="I34">
            <v>7153.6212851999999</v>
          </cell>
          <cell r="J34">
            <v>0</v>
          </cell>
          <cell r="K34">
            <v>0</v>
          </cell>
          <cell r="L34">
            <v>0</v>
          </cell>
          <cell r="M34">
            <v>0</v>
          </cell>
        </row>
        <row r="35">
          <cell r="A35" t="str">
            <v>3.</v>
          </cell>
          <cell r="B35" t="str">
            <v>Расчет средств на оплату труда ППП (включенного в себестоимость)</v>
          </cell>
        </row>
        <row r="36">
          <cell r="A36" t="str">
            <v>3.1.</v>
          </cell>
          <cell r="B36" t="str">
            <v>Льготный проезд к месту отдыха</v>
          </cell>
          <cell r="C36" t="str">
            <v>тыс.руб.</v>
          </cell>
          <cell r="E36">
            <v>0</v>
          </cell>
        </row>
        <row r="37">
          <cell r="A37" t="str">
            <v>3.2.</v>
          </cell>
          <cell r="B37" t="str">
            <v xml:space="preserve">По постановлению от 3.11.94г.№1206 </v>
          </cell>
          <cell r="C37" t="str">
            <v>тыс.руб.</v>
          </cell>
          <cell r="D37">
            <v>0</v>
          </cell>
          <cell r="E37">
            <v>0</v>
          </cell>
        </row>
        <row r="38">
          <cell r="A38" t="str">
            <v>3.3.</v>
          </cell>
          <cell r="B38" t="str">
            <v xml:space="preserve">Итого средства на оплату труда ППП </v>
          </cell>
          <cell r="C38" t="str">
            <v>тыс.руб.</v>
          </cell>
          <cell r="D38">
            <v>0</v>
          </cell>
          <cell r="E38">
            <v>15881.039253143997</v>
          </cell>
          <cell r="F38">
            <v>0</v>
          </cell>
          <cell r="G38">
            <v>0</v>
          </cell>
          <cell r="H38">
            <v>0</v>
          </cell>
          <cell r="I38">
            <v>15881.039253143997</v>
          </cell>
          <cell r="J38">
            <v>0</v>
          </cell>
          <cell r="K38">
            <v>0</v>
          </cell>
          <cell r="L38">
            <v>0</v>
          </cell>
          <cell r="M38">
            <v>0</v>
          </cell>
        </row>
        <row r="39">
          <cell r="A39" t="str">
            <v>4.</v>
          </cell>
          <cell r="B39" t="str">
            <v>Расчет средств на оплату труда непромышленного персонала (включенного в балансовую прибыль)</v>
          </cell>
        </row>
        <row r="40">
          <cell r="A40" t="str">
            <v>4.1.</v>
          </cell>
          <cell r="B40" t="str">
            <v>Численность, принятая для расчета (базовый период - фактическая)</v>
          </cell>
          <cell r="C40" t="str">
            <v>чел.</v>
          </cell>
          <cell r="D40">
            <v>0</v>
          </cell>
          <cell r="E40">
            <v>0</v>
          </cell>
          <cell r="F40">
            <v>0</v>
          </cell>
          <cell r="G40">
            <v>0</v>
          </cell>
          <cell r="H40">
            <v>0</v>
          </cell>
          <cell r="I40">
            <v>0</v>
          </cell>
          <cell r="J40">
            <v>0</v>
          </cell>
          <cell r="K40">
            <v>0</v>
          </cell>
          <cell r="L40">
            <v>0</v>
          </cell>
          <cell r="M40">
            <v>0</v>
          </cell>
        </row>
        <row r="41">
          <cell r="A41" t="str">
            <v>4.2.</v>
          </cell>
          <cell r="B41" t="str">
            <v>Среднемесячная оплата труда на 1 работника</v>
          </cell>
          <cell r="C41" t="str">
            <v>руб./чел.</v>
          </cell>
          <cell r="D41" t="e">
            <v>#DIV/0!</v>
          </cell>
          <cell r="E41">
            <v>0</v>
          </cell>
        </row>
        <row r="42">
          <cell r="A42" t="str">
            <v>4.3.</v>
          </cell>
          <cell r="B42" t="str">
            <v>Льготный проезд к месту отдыха</v>
          </cell>
          <cell r="C42" t="str">
            <v>тыс.руб.</v>
          </cell>
          <cell r="D42">
            <v>0</v>
          </cell>
          <cell r="E42">
            <v>0</v>
          </cell>
        </row>
        <row r="43">
          <cell r="A43" t="str">
            <v>4.4.</v>
          </cell>
          <cell r="B43" t="str">
            <v>По постановлению от 03.11.94 г. №1206</v>
          </cell>
          <cell r="C43" t="str">
            <v>тыс.руб.</v>
          </cell>
          <cell r="D43">
            <v>0</v>
          </cell>
          <cell r="E43">
            <v>0</v>
          </cell>
        </row>
        <row r="44">
          <cell r="A44" t="str">
            <v>4.5.</v>
          </cell>
          <cell r="B44" t="str">
            <v>Итого средства на оплату труда непромышленного персонала</v>
          </cell>
          <cell r="C44" t="str">
            <v>тыс.руб.</v>
          </cell>
          <cell r="D44">
            <v>0</v>
          </cell>
          <cell r="E44">
            <v>0</v>
          </cell>
          <cell r="F44">
            <v>0</v>
          </cell>
          <cell r="G44">
            <v>0</v>
          </cell>
          <cell r="H44">
            <v>0</v>
          </cell>
          <cell r="I44">
            <v>0</v>
          </cell>
          <cell r="J44">
            <v>0</v>
          </cell>
          <cell r="K44">
            <v>0</v>
          </cell>
          <cell r="L44">
            <v>0</v>
          </cell>
          <cell r="M44">
            <v>0</v>
          </cell>
        </row>
        <row r="45">
          <cell r="A45" t="str">
            <v>5.</v>
          </cell>
          <cell r="B45" t="str">
            <v>Расчет по денежным выплатам</v>
          </cell>
        </row>
        <row r="46">
          <cell r="A46" t="str">
            <v>5.1.</v>
          </cell>
          <cell r="B46" t="str">
            <v>Численность всего, принятая для расчета (базовый период - фактическая)</v>
          </cell>
          <cell r="C46" t="str">
            <v>чел.</v>
          </cell>
          <cell r="D46">
            <v>0</v>
          </cell>
          <cell r="E46">
            <v>185</v>
          </cell>
          <cell r="F46">
            <v>0</v>
          </cell>
          <cell r="G46">
            <v>0</v>
          </cell>
          <cell r="H46">
            <v>0</v>
          </cell>
          <cell r="I46">
            <v>185</v>
          </cell>
          <cell r="J46">
            <v>0</v>
          </cell>
          <cell r="K46">
            <v>0</v>
          </cell>
          <cell r="L46">
            <v>0</v>
          </cell>
          <cell r="M46">
            <v>0</v>
          </cell>
        </row>
        <row r="47">
          <cell r="A47" t="str">
            <v>5.2.</v>
          </cell>
          <cell r="B47" t="str">
            <v>Денежные выплаты на 1 работника</v>
          </cell>
          <cell r="C47" t="str">
            <v>руб./чел.</v>
          </cell>
        </row>
        <row r="48">
          <cell r="A48" t="str">
            <v>5.3.</v>
          </cell>
          <cell r="B48" t="str">
            <v>Итого по денежным выплатам</v>
          </cell>
          <cell r="C48" t="str">
            <v>тыс.руб.</v>
          </cell>
          <cell r="D48">
            <v>0</v>
          </cell>
          <cell r="E48">
            <v>0</v>
          </cell>
          <cell r="F48">
            <v>0</v>
          </cell>
          <cell r="G48">
            <v>0</v>
          </cell>
          <cell r="H48">
            <v>0</v>
          </cell>
          <cell r="I48">
            <v>0</v>
          </cell>
          <cell r="J48">
            <v>0</v>
          </cell>
          <cell r="K48">
            <v>0</v>
          </cell>
          <cell r="L48">
            <v>0</v>
          </cell>
          <cell r="M48">
            <v>0</v>
          </cell>
        </row>
        <row r="49">
          <cell r="A49" t="str">
            <v>6.</v>
          </cell>
          <cell r="B49" t="str">
            <v>Итого средства на потребление</v>
          </cell>
          <cell r="C49" t="str">
            <v>тыс.руб.</v>
          </cell>
          <cell r="D49">
            <v>0</v>
          </cell>
          <cell r="E49">
            <v>15881.039253143997</v>
          </cell>
          <cell r="F49">
            <v>0</v>
          </cell>
          <cell r="G49">
            <v>0</v>
          </cell>
          <cell r="H49">
            <v>0</v>
          </cell>
          <cell r="I49">
            <v>15881.039253143997</v>
          </cell>
          <cell r="J49">
            <v>0</v>
          </cell>
          <cell r="K49">
            <v>0</v>
          </cell>
          <cell r="L49">
            <v>0</v>
          </cell>
          <cell r="M49">
            <v>0</v>
          </cell>
        </row>
        <row r="50">
          <cell r="A50" t="str">
            <v>7.</v>
          </cell>
          <cell r="B50" t="str">
            <v>Среднемесячный доход на 1 работника</v>
          </cell>
          <cell r="C50" t="str">
            <v>руб./чел.</v>
          </cell>
          <cell r="D50" t="e">
            <v>#DIV/0!</v>
          </cell>
          <cell r="E50">
            <v>7153.621285199999</v>
          </cell>
          <cell r="F50" t="e">
            <v>#DIV/0!</v>
          </cell>
          <cell r="G50" t="e">
            <v>#DIV/0!</v>
          </cell>
          <cell r="H50" t="e">
            <v>#DIV/0!</v>
          </cell>
          <cell r="I50">
            <v>7153.621285199999</v>
          </cell>
          <cell r="J50" t="e">
            <v>#DIV/0!</v>
          </cell>
          <cell r="K50" t="e">
            <v>#DIV/0!</v>
          </cell>
          <cell r="L50" t="e">
            <v>#DIV/0!</v>
          </cell>
          <cell r="M50" t="e">
            <v>#DIV/0!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Свод"/>
      <sheetName val="Сетевые организации"/>
      <sheetName val="Сбытовые организации"/>
      <sheetName val="ЭСО"/>
      <sheetName val="TEH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42">
          <cell r="I42" t="str">
            <v>Новое строительство и расширение</v>
          </cell>
        </row>
        <row r="43">
          <cell r="I43" t="str">
            <v>Техническое перевооружение и реконструкция</v>
          </cell>
        </row>
        <row r="44">
          <cell r="I44" t="str">
            <v>Приобретение объектов основных средств</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modList01"/>
      <sheetName val="modList02"/>
      <sheetName val="modList04"/>
      <sheetName val="modList06"/>
      <sheetName val="modList09"/>
      <sheetName val="modList10"/>
      <sheetName val="modHypShowHide"/>
      <sheetName val="modListProv"/>
      <sheetName val="modThisWorkbook"/>
      <sheetName val="Методология"/>
      <sheetName val="Контакты"/>
      <sheetName val="Обновление"/>
      <sheetName val="Лог обновления"/>
      <sheetName val="Титульный"/>
      <sheetName val="Справочники"/>
      <sheetName val="Баланс"/>
      <sheetName val="Баланс ТС"/>
      <sheetName val="Баланс с и п"/>
      <sheetName val="СЦТ"/>
      <sheetName val="ТС"/>
      <sheetName val="Заявки"/>
      <sheetName val="Тариф на ТН"/>
      <sheetName val="Заявка X Тариф"/>
      <sheetName val="Заявка X Тариф ТС"/>
      <sheetName val="Заявление X"/>
      <sheetName val="Заявка 1 Тариф"/>
      <sheetName val="Заявление 1"/>
      <sheetName val="Заявление 1 (тариф на ТН)"/>
      <sheetName val="Проверка"/>
      <sheetName val="AllSheetsInThisWorkbook"/>
      <sheetName val="TEHSHEET"/>
      <sheetName val="modList03"/>
      <sheetName val="modList05"/>
      <sheetName val="modList07"/>
      <sheetName val="modList08"/>
      <sheetName val="modList11"/>
      <sheetName val="modListComs"/>
      <sheetName val="ORGS_DATA"/>
      <sheetName val="REESTR_ORG"/>
      <sheetName val="REESTR_MO"/>
      <sheetName val="REESTR_MO_LEGAL"/>
      <sheetName val="REESTR_MO_POST"/>
      <sheetName val="modfrmReestrMR"/>
      <sheetName val="modfrmReestr"/>
      <sheetName val="modReestr"/>
      <sheetName val="modHyp"/>
      <sheetName val="modfrmSelectFuel"/>
      <sheetName val="modBodyUserFunctions"/>
      <sheetName val="modfrmDateChoose"/>
      <sheetName val="modfrmCheckUpdates"/>
      <sheetName val="modUpdTemplMain"/>
      <sheetName val="modInfo"/>
      <sheetName val="0"/>
      <sheetName val="0.3"/>
      <sheetName val="1"/>
      <sheetName val="2.1"/>
      <sheetName val="мет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
          <cell r="H1" t="str">
            <v>allv</v>
          </cell>
        </row>
        <row r="195">
          <cell r="E195" t="str">
            <v>Cells</v>
          </cell>
        </row>
        <row r="196">
          <cell r="E196" t="str">
            <v>Цена</v>
          </cell>
        </row>
        <row r="197">
          <cell r="E197" t="str">
            <v>Объём</v>
          </cell>
        </row>
        <row r="198">
          <cell r="E198" t="str">
            <v>Комплексонат</v>
          </cell>
        </row>
        <row r="199">
          <cell r="E199" t="str">
            <v>Цена</v>
          </cell>
        </row>
        <row r="200">
          <cell r="E200" t="str">
            <v>Объём</v>
          </cell>
        </row>
        <row r="201">
          <cell r="E201" t="str">
            <v>Добавить реагент</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АЗ"/>
      <sheetName val="Титул"/>
      <sheetName val="Производственные"/>
      <sheetName val="П1_9"/>
      <sheetName val="П1_10"/>
      <sheetName val="Топливо"/>
      <sheetName val="П1_12"/>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1"/>
      <sheetName val="D"/>
      <sheetName val="ДТ"/>
      <sheetName val="Пок"/>
      <sheetName val="ПО"/>
      <sheetName val="Аб пл"/>
      <sheetName val="Пот"/>
      <sheetName val="Расх"/>
      <sheetName val="Passcheck"/>
      <sheetName val="1,2"/>
      <sheetName val="3"/>
      <sheetName val="4,5"/>
      <sheetName val="4,5ВЭ"/>
      <sheetName val="4,5КЭСО РСО ВС"/>
      <sheetName val="6"/>
      <sheetName val="6ВЭ"/>
      <sheetName val="6КЭСО"/>
      <sheetName val="6РСО"/>
      <sheetName val="6ВС"/>
      <sheetName val="6ВСК"/>
      <sheetName val="12"/>
      <sheetName val="13"/>
      <sheetName val="15"/>
      <sheetName val="15пэ"/>
      <sheetName val="15ВЭ"/>
      <sheetName val="15пэКЭСО"/>
      <sheetName val="15РСО"/>
      <sheetName val="15ВС"/>
      <sheetName val="15ВСК"/>
      <sheetName val="15сКЭСО"/>
      <sheetName val="16ВЭ"/>
      <sheetName val="16ВСК"/>
      <sheetName val="18"/>
      <sheetName val="18пэ"/>
      <sheetName val="18ВЭ"/>
      <sheetName val="18пэКЭСО"/>
      <sheetName val="18РСО"/>
      <sheetName val="18ВС"/>
      <sheetName val="18ВСК"/>
      <sheetName val="18сКЭСО"/>
      <sheetName val="20"/>
      <sheetName val="20пэ"/>
      <sheetName val="20с"/>
      <sheetName val="21"/>
      <sheetName val="21пэ"/>
      <sheetName val="21ВЭ"/>
      <sheetName val="21пэКЭСО"/>
      <sheetName val="21РСО"/>
      <sheetName val="21ВС"/>
      <sheetName val="21сКЭСО"/>
      <sheetName val="21ВСК"/>
      <sheetName val="22"/>
      <sheetName val="23"/>
      <sheetName val="24"/>
      <sheetName val="24н"/>
      <sheetName val="24(1)"/>
      <sheetName val="24сб"/>
      <sheetName val="24сб(2)"/>
      <sheetName val="25"/>
      <sheetName val="25н"/>
      <sheetName val="25(1)"/>
      <sheetName val="25н(2)"/>
      <sheetName val="26"/>
      <sheetName val="27"/>
      <sheetName val="27(1)"/>
      <sheetName val="27(2)"/>
      <sheetName val="ТМэо"/>
      <sheetName val="27р"/>
      <sheetName val="27р(1)"/>
      <sheetName val="27р(2)"/>
      <sheetName val="ТМр"/>
      <sheetName val="ТМр(1)"/>
      <sheetName val="ТМр(2)"/>
      <sheetName val="ч.ч."/>
      <sheetName val="ч.ч.(1)"/>
      <sheetName val="ч.ч.(2)"/>
      <sheetName val="Рост"/>
      <sheetName val="Ср рост"/>
      <sheetName val="30"/>
      <sheetName val="УЕ"/>
      <sheetName val="Vпер"/>
      <sheetName val="Vпер(1)"/>
      <sheetName val="Vпер(2)"/>
      <sheetName val="17"/>
      <sheetName val="17.пэ"/>
      <sheetName val="17.Сбыт"/>
      <sheetName val="27все"/>
      <sheetName val="ТМвсе"/>
      <sheetName val="Рост все"/>
      <sheetName val="Di2"/>
      <sheetName val="Di"/>
      <sheetName val="срав с ЕИАС"/>
      <sheetName val="прил"/>
      <sheetName val="прил(1)"/>
      <sheetName val="прил(2)"/>
      <sheetName val="прил(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Лист согласования"/>
      <sheetName val="Содержание"/>
      <sheetName val="ф1"/>
      <sheetName val="ф2"/>
      <sheetName val="ф2(замена)"/>
      <sheetName val="ф3"/>
      <sheetName val="ф4"/>
      <sheetName val="ф5"/>
      <sheetName val="ф6"/>
      <sheetName val="ф2 (ремонтники)-удалить"/>
      <sheetName val="ф7"/>
      <sheetName val="ф8"/>
      <sheetName val="ф9"/>
      <sheetName val="ф10"/>
      <sheetName val="ф11"/>
      <sheetName val="ф12"/>
      <sheetName val="ф13"/>
      <sheetName val="ф4(замена)"/>
      <sheetName val="ф5(замена)"/>
      <sheetName val="ф14"/>
      <sheetName val="ф15"/>
      <sheetName val="ф16"/>
      <sheetName val="ф7(замена)"/>
      <sheetName val="ф8(замена)"/>
      <sheetName val="ф9(замена)"/>
      <sheetName val="ф17"/>
      <sheetName val="ф18"/>
      <sheetName val="ф19"/>
      <sheetName val="ф20"/>
      <sheetName val="п2(удалить, объединить с ф.4)"/>
      <sheetName val="асду_астуэ_котельная №5"/>
      <sheetName val="31.08.2004"/>
      <sheetName val="спецификация_асутп"/>
    </sheetNames>
    <sheetDataSet>
      <sheetData sheetId="0"/>
      <sheetData sheetId="1"/>
      <sheetData sheetId="2"/>
      <sheetData sheetId="3"/>
      <sheetData sheetId="4"/>
      <sheetData sheetId="5"/>
      <sheetData sheetId="6"/>
      <sheetData sheetId="7">
        <row r="8">
          <cell r="E8" t="str">
            <v>в том числе</v>
          </cell>
        </row>
        <row r="9">
          <cell r="E9" t="str">
            <v>январь</v>
          </cell>
          <cell r="F9" t="str">
            <v>февраль</v>
          </cell>
          <cell r="G9" t="str">
            <v>март</v>
          </cell>
          <cell r="I9" t="str">
            <v>апрель</v>
          </cell>
          <cell r="J9" t="str">
            <v>май</v>
          </cell>
          <cell r="K9" t="str">
            <v>июнь</v>
          </cell>
          <cell r="M9" t="str">
            <v>июль</v>
          </cell>
          <cell r="N9" t="str">
            <v>август</v>
          </cell>
          <cell r="O9" t="str">
            <v>сентябрь</v>
          </cell>
          <cell r="Q9" t="str">
            <v>октябрь</v>
          </cell>
          <cell r="R9" t="str">
            <v>ноябрь</v>
          </cell>
          <cell r="S9" t="str">
            <v>декабрь</v>
          </cell>
        </row>
        <row r="10">
          <cell r="E10" t="str">
            <v>4</v>
          </cell>
          <cell r="F10" t="str">
            <v>5</v>
          </cell>
          <cell r="G10" t="str">
            <v>6</v>
          </cell>
          <cell r="I10" t="str">
            <v>8</v>
          </cell>
          <cell r="J10" t="str">
            <v>9</v>
          </cell>
          <cell r="K10" t="str">
            <v>10</v>
          </cell>
          <cell r="M10" t="str">
            <v>12</v>
          </cell>
          <cell r="N10" t="str">
            <v>13</v>
          </cell>
          <cell r="O10" t="str">
            <v>14</v>
          </cell>
          <cell r="Q10" t="str">
            <v>16</v>
          </cell>
          <cell r="R10" t="str">
            <v>17</v>
          </cell>
          <cell r="S10" t="str">
            <v>18</v>
          </cell>
        </row>
      </sheetData>
      <sheetData sheetId="8">
        <row r="1">
          <cell r="EI1" t="str">
            <v>Ф-5</v>
          </cell>
        </row>
        <row r="6">
          <cell r="G6" t="str">
            <v>тыс. руб.</v>
          </cell>
          <cell r="EI6" t="str">
            <v>(тыс. руб.)</v>
          </cell>
        </row>
        <row r="7">
          <cell r="E7" t="str">
            <v>в том числе</v>
          </cell>
          <cell r="U7" t="str">
            <v>Аренда теплоэнергетического оборудования (1.1)</v>
          </cell>
          <cell r="AL7" t="str">
            <v>Финансирование инвестиционной деятельности (1.2)</v>
          </cell>
          <cell r="BC7" t="str">
            <v>Теплоснабжение (1.3)</v>
          </cell>
          <cell r="BT7" t="str">
            <v>Услуги по транспортировке тепловой энергии (1.4)</v>
          </cell>
          <cell r="CK7" t="str">
            <v>Услуги по ХВС и водоотведению (1.5)</v>
          </cell>
          <cell r="DB7" t="str">
            <v>Электроэнергия (1.6)</v>
          </cell>
          <cell r="DS7" t="str">
            <v>Прочие оказываемые услуги (выполняемые работы) (1.7)</v>
          </cell>
        </row>
        <row r="8">
          <cell r="E8" t="str">
            <v>январь</v>
          </cell>
          <cell r="F8" t="str">
            <v>февраль</v>
          </cell>
          <cell r="G8" t="str">
            <v>март</v>
          </cell>
          <cell r="I8" t="str">
            <v>апрель</v>
          </cell>
          <cell r="J8" t="str">
            <v>май</v>
          </cell>
          <cell r="K8" t="str">
            <v>июнь</v>
          </cell>
          <cell r="M8" t="str">
            <v>июль</v>
          </cell>
          <cell r="N8" t="str">
            <v>август</v>
          </cell>
          <cell r="O8" t="str">
            <v>сентябрь</v>
          </cell>
          <cell r="Q8" t="str">
            <v>октябрь</v>
          </cell>
          <cell r="R8" t="str">
            <v>ноябрь</v>
          </cell>
          <cell r="S8" t="str">
            <v>декабрь</v>
          </cell>
          <cell r="U8" t="str">
            <v>Итого за год</v>
          </cell>
          <cell r="V8" t="str">
            <v>январь</v>
          </cell>
          <cell r="W8" t="str">
            <v>февраль</v>
          </cell>
          <cell r="X8" t="str">
            <v>март</v>
          </cell>
          <cell r="Y8" t="str">
            <v>1 квартал</v>
          </cell>
          <cell r="Z8" t="str">
            <v>апрель</v>
          </cell>
          <cell r="AA8" t="str">
            <v>май</v>
          </cell>
          <cell r="AB8" t="str">
            <v>июнь</v>
          </cell>
          <cell r="AC8" t="str">
            <v>2 квартал</v>
          </cell>
          <cell r="AD8" t="str">
            <v>июль</v>
          </cell>
          <cell r="AE8" t="str">
            <v>август</v>
          </cell>
          <cell r="AF8" t="str">
            <v>сентябрь</v>
          </cell>
          <cell r="AG8" t="str">
            <v>3 квартал</v>
          </cell>
          <cell r="AH8" t="str">
            <v>октябрь</v>
          </cell>
          <cell r="AI8" t="str">
            <v>ноябрь</v>
          </cell>
          <cell r="AJ8" t="str">
            <v>декабрь</v>
          </cell>
          <cell r="AK8" t="str">
            <v>4 квартал</v>
          </cell>
          <cell r="AL8" t="str">
            <v>Итого за год</v>
          </cell>
          <cell r="AM8" t="str">
            <v>январь</v>
          </cell>
          <cell r="AN8" t="str">
            <v>февраль</v>
          </cell>
          <cell r="AO8" t="str">
            <v>март</v>
          </cell>
          <cell r="AP8" t="str">
            <v>1 квартал</v>
          </cell>
          <cell r="AQ8" t="str">
            <v>апрель</v>
          </cell>
          <cell r="AR8" t="str">
            <v>май</v>
          </cell>
          <cell r="AS8" t="str">
            <v>июнь</v>
          </cell>
          <cell r="AT8" t="str">
            <v>2 квартал</v>
          </cell>
          <cell r="AU8" t="str">
            <v>июль</v>
          </cell>
          <cell r="AV8" t="str">
            <v>август</v>
          </cell>
          <cell r="AW8" t="str">
            <v>сентябрь</v>
          </cell>
          <cell r="AX8" t="str">
            <v>3 квартал</v>
          </cell>
          <cell r="AY8" t="str">
            <v>октябрь</v>
          </cell>
          <cell r="AZ8" t="str">
            <v>ноябрь</v>
          </cell>
          <cell r="BA8" t="str">
            <v>декабрь</v>
          </cell>
          <cell r="BB8" t="str">
            <v>4 квартал</v>
          </cell>
          <cell r="BC8" t="str">
            <v>Итого за год</v>
          </cell>
          <cell r="BD8" t="str">
            <v>январь</v>
          </cell>
          <cell r="BE8" t="str">
            <v>февраль</v>
          </cell>
          <cell r="BF8" t="str">
            <v>март</v>
          </cell>
          <cell r="BG8" t="str">
            <v>1 квартал</v>
          </cell>
          <cell r="BH8" t="str">
            <v>апрель</v>
          </cell>
          <cell r="BI8" t="str">
            <v>май</v>
          </cell>
          <cell r="BJ8" t="str">
            <v>июнь</v>
          </cell>
          <cell r="BK8" t="str">
            <v>2 квартал</v>
          </cell>
          <cell r="BL8" t="str">
            <v>июль</v>
          </cell>
          <cell r="BM8" t="str">
            <v>август</v>
          </cell>
          <cell r="BN8" t="str">
            <v>сентябрь</v>
          </cell>
          <cell r="BO8" t="str">
            <v>3 квартал</v>
          </cell>
          <cell r="BP8" t="str">
            <v>октябрь</v>
          </cell>
          <cell r="BQ8" t="str">
            <v>ноябрь</v>
          </cell>
          <cell r="BR8" t="str">
            <v>декабрь</v>
          </cell>
          <cell r="BS8" t="str">
            <v>4 квартал</v>
          </cell>
          <cell r="BT8" t="str">
            <v>Итого за год</v>
          </cell>
          <cell r="BU8" t="str">
            <v>январь</v>
          </cell>
          <cell r="BV8" t="str">
            <v>февраль</v>
          </cell>
          <cell r="BW8" t="str">
            <v>март</v>
          </cell>
          <cell r="BX8" t="str">
            <v>1 квартал</v>
          </cell>
          <cell r="BY8" t="str">
            <v>апрель</v>
          </cell>
          <cell r="BZ8" t="str">
            <v>май</v>
          </cell>
          <cell r="CA8" t="str">
            <v>июнь</v>
          </cell>
          <cell r="CB8" t="str">
            <v>2 квартал</v>
          </cell>
          <cell r="CC8" t="str">
            <v>июль</v>
          </cell>
          <cell r="CD8" t="str">
            <v>август</v>
          </cell>
          <cell r="CE8" t="str">
            <v>сентябрь</v>
          </cell>
          <cell r="CF8" t="str">
            <v>3 квартал</v>
          </cell>
          <cell r="CG8" t="str">
            <v>октябрь</v>
          </cell>
          <cell r="CH8" t="str">
            <v>ноябрь</v>
          </cell>
          <cell r="CI8" t="str">
            <v>декабрь</v>
          </cell>
          <cell r="CJ8" t="str">
            <v>4 квартал</v>
          </cell>
          <cell r="CK8" t="str">
            <v>Итого за год</v>
          </cell>
          <cell r="CL8" t="str">
            <v>январь</v>
          </cell>
          <cell r="CM8" t="str">
            <v>февраль</v>
          </cell>
          <cell r="CN8" t="str">
            <v>март</v>
          </cell>
          <cell r="CO8" t="str">
            <v>1 квартал</v>
          </cell>
          <cell r="CP8" t="str">
            <v>апрель</v>
          </cell>
          <cell r="CQ8" t="str">
            <v>май</v>
          </cell>
          <cell r="CR8" t="str">
            <v>июнь</v>
          </cell>
          <cell r="CS8" t="str">
            <v>2 квартал</v>
          </cell>
          <cell r="CT8" t="str">
            <v>июль</v>
          </cell>
          <cell r="CU8" t="str">
            <v>август</v>
          </cell>
          <cell r="CV8" t="str">
            <v>сентябрь</v>
          </cell>
          <cell r="CW8" t="str">
            <v>3 квартал</v>
          </cell>
          <cell r="CX8" t="str">
            <v>октябрь</v>
          </cell>
          <cell r="CY8" t="str">
            <v>ноябрь</v>
          </cell>
          <cell r="CZ8" t="str">
            <v>декабрь</v>
          </cell>
          <cell r="DA8" t="str">
            <v>4 квартал</v>
          </cell>
          <cell r="DB8" t="str">
            <v>Итого за год</v>
          </cell>
          <cell r="DC8" t="str">
            <v>январь</v>
          </cell>
          <cell r="DD8" t="str">
            <v>февраль</v>
          </cell>
          <cell r="DE8" t="str">
            <v>март</v>
          </cell>
          <cell r="DF8" t="str">
            <v>1 квартал</v>
          </cell>
          <cell r="DG8" t="str">
            <v>апрель</v>
          </cell>
          <cell r="DH8" t="str">
            <v>май</v>
          </cell>
          <cell r="DI8" t="str">
            <v>июнь</v>
          </cell>
          <cell r="DJ8" t="str">
            <v>2 квартал</v>
          </cell>
          <cell r="DK8" t="str">
            <v>июль</v>
          </cell>
          <cell r="DL8" t="str">
            <v>август</v>
          </cell>
          <cell r="DM8" t="str">
            <v>сентябрь</v>
          </cell>
          <cell r="DN8" t="str">
            <v>3 квартал</v>
          </cell>
          <cell r="DO8" t="str">
            <v>октябрь</v>
          </cell>
          <cell r="DP8" t="str">
            <v>ноябрь</v>
          </cell>
          <cell r="DQ8" t="str">
            <v>декабрь</v>
          </cell>
          <cell r="DR8" t="str">
            <v>4 квартал</v>
          </cell>
          <cell r="DS8" t="str">
            <v>Итого за год</v>
          </cell>
          <cell r="DT8" t="str">
            <v>январь</v>
          </cell>
          <cell r="DU8" t="str">
            <v>февраль</v>
          </cell>
          <cell r="DV8" t="str">
            <v>март</v>
          </cell>
          <cell r="DW8" t="str">
            <v>1 квартал</v>
          </cell>
          <cell r="DX8" t="str">
            <v>апрель</v>
          </cell>
          <cell r="DY8" t="str">
            <v>май</v>
          </cell>
          <cell r="DZ8" t="str">
            <v>июнь</v>
          </cell>
          <cell r="EA8" t="str">
            <v>2 квартал</v>
          </cell>
          <cell r="EB8" t="str">
            <v>июль</v>
          </cell>
          <cell r="EC8" t="str">
            <v>август</v>
          </cell>
          <cell r="ED8" t="str">
            <v>сентябрь</v>
          </cell>
          <cell r="EE8" t="str">
            <v>3 квартал</v>
          </cell>
          <cell r="EF8" t="str">
            <v>октябрь</v>
          </cell>
          <cell r="EG8" t="str">
            <v>ноябрь</v>
          </cell>
          <cell r="EH8" t="str">
            <v>декабрь</v>
          </cell>
          <cell r="EI8" t="str">
            <v>4 квартал</v>
          </cell>
        </row>
        <row r="9">
          <cell r="BC9">
            <v>8</v>
          </cell>
          <cell r="BG9">
            <v>9</v>
          </cell>
          <cell r="BK9">
            <v>10</v>
          </cell>
          <cell r="BO9">
            <v>11</v>
          </cell>
          <cell r="BS9">
            <v>12</v>
          </cell>
          <cell r="BT9">
            <v>13</v>
          </cell>
          <cell r="BX9">
            <v>14</v>
          </cell>
          <cell r="CB9">
            <v>15</v>
          </cell>
          <cell r="CF9">
            <v>16</v>
          </cell>
          <cell r="CJ9">
            <v>17</v>
          </cell>
          <cell r="CK9">
            <v>18</v>
          </cell>
          <cell r="CO9">
            <v>19</v>
          </cell>
          <cell r="CS9">
            <v>20</v>
          </cell>
          <cell r="CW9">
            <v>21</v>
          </cell>
          <cell r="DA9">
            <v>22</v>
          </cell>
          <cell r="DB9">
            <v>18</v>
          </cell>
          <cell r="DF9">
            <v>19</v>
          </cell>
          <cell r="DJ9">
            <v>20</v>
          </cell>
          <cell r="DN9">
            <v>21</v>
          </cell>
          <cell r="DR9">
            <v>22</v>
          </cell>
          <cell r="DS9">
            <v>23</v>
          </cell>
          <cell r="DW9">
            <v>24</v>
          </cell>
          <cell r="EA9">
            <v>25</v>
          </cell>
          <cell r="EE9">
            <v>26</v>
          </cell>
          <cell r="EI9">
            <v>27</v>
          </cell>
        </row>
        <row r="244">
          <cell r="BL244">
            <v>0</v>
          </cell>
          <cell r="BM244">
            <v>0</v>
          </cell>
          <cell r="BN244">
            <v>0</v>
          </cell>
        </row>
      </sheetData>
      <sheetData sheetId="9">
        <row r="6">
          <cell r="G6" t="str">
            <v>тыс. руб.</v>
          </cell>
        </row>
        <row r="8">
          <cell r="F8" t="str">
            <v>январь</v>
          </cell>
          <cell r="G8" t="str">
            <v>февраль</v>
          </cell>
          <cell r="H8" t="str">
            <v>март</v>
          </cell>
          <cell r="K8" t="str">
            <v>апрель</v>
          </cell>
          <cell r="L8" t="str">
            <v>май</v>
          </cell>
          <cell r="M8" t="str">
            <v>июнь</v>
          </cell>
          <cell r="P8" t="str">
            <v>июль</v>
          </cell>
          <cell r="Q8" t="str">
            <v>август</v>
          </cell>
          <cell r="R8" t="str">
            <v>сентябрь</v>
          </cell>
          <cell r="U8" t="str">
            <v>октябрь</v>
          </cell>
          <cell r="V8" t="str">
            <v>ноябрь</v>
          </cell>
          <cell r="W8" t="str">
            <v>декабрь</v>
          </cell>
        </row>
      </sheetData>
      <sheetData sheetId="10"/>
      <sheetData sheetId="11">
        <row r="14">
          <cell r="A14" t="str">
            <v>январь</v>
          </cell>
          <cell r="B14" t="str">
            <v>план</v>
          </cell>
        </row>
        <row r="15">
          <cell r="A15" t="str">
            <v>февраль</v>
          </cell>
          <cell r="B15" t="str">
            <v>план</v>
          </cell>
        </row>
        <row r="16">
          <cell r="A16" t="str">
            <v>март</v>
          </cell>
          <cell r="B16" t="str">
            <v>план</v>
          </cell>
        </row>
        <row r="18">
          <cell r="A18" t="str">
            <v>апрель</v>
          </cell>
          <cell r="B18" t="str">
            <v>план</v>
          </cell>
        </row>
        <row r="19">
          <cell r="A19" t="str">
            <v>май</v>
          </cell>
          <cell r="B19" t="str">
            <v>план</v>
          </cell>
        </row>
        <row r="20">
          <cell r="A20" t="str">
            <v>июнь</v>
          </cell>
          <cell r="B20" t="str">
            <v>план</v>
          </cell>
        </row>
        <row r="22">
          <cell r="A22" t="str">
            <v>июль</v>
          </cell>
          <cell r="B22" t="str">
            <v>план</v>
          </cell>
        </row>
        <row r="23">
          <cell r="A23" t="str">
            <v>август</v>
          </cell>
          <cell r="B23" t="str">
            <v>план</v>
          </cell>
        </row>
        <row r="24">
          <cell r="A24" t="str">
            <v>сентябрь</v>
          </cell>
          <cell r="B24" t="str">
            <v>план</v>
          </cell>
        </row>
        <row r="26">
          <cell r="A26" t="str">
            <v>октябрь</v>
          </cell>
          <cell r="B26" t="str">
            <v>план</v>
          </cell>
        </row>
        <row r="27">
          <cell r="A27" t="str">
            <v>ноябрь</v>
          </cell>
          <cell r="B27" t="str">
            <v>план</v>
          </cell>
        </row>
        <row r="28">
          <cell r="A28" t="str">
            <v>декабрь</v>
          </cell>
          <cell r="B28" t="str">
            <v>план</v>
          </cell>
        </row>
      </sheetData>
      <sheetData sheetId="12">
        <row r="14">
          <cell r="A14" t="str">
            <v>январь</v>
          </cell>
          <cell r="B14" t="str">
            <v>план</v>
          </cell>
        </row>
        <row r="15">
          <cell r="A15" t="str">
            <v>февраль</v>
          </cell>
          <cell r="B15" t="str">
            <v>план</v>
          </cell>
        </row>
        <row r="16">
          <cell r="A16" t="str">
            <v>март</v>
          </cell>
          <cell r="B16" t="str">
            <v>план</v>
          </cell>
        </row>
        <row r="18">
          <cell r="A18" t="str">
            <v>апрель</v>
          </cell>
          <cell r="B18" t="str">
            <v>план</v>
          </cell>
        </row>
        <row r="19">
          <cell r="A19" t="str">
            <v>май</v>
          </cell>
          <cell r="B19" t="str">
            <v>план</v>
          </cell>
        </row>
        <row r="20">
          <cell r="A20" t="str">
            <v>июнь</v>
          </cell>
          <cell r="B20" t="str">
            <v>план</v>
          </cell>
        </row>
        <row r="22">
          <cell r="A22" t="str">
            <v>июль</v>
          </cell>
          <cell r="B22" t="str">
            <v>план</v>
          </cell>
        </row>
        <row r="23">
          <cell r="A23" t="str">
            <v>август</v>
          </cell>
          <cell r="B23" t="str">
            <v>план</v>
          </cell>
        </row>
        <row r="24">
          <cell r="A24" t="str">
            <v>сентябрь</v>
          </cell>
          <cell r="B24" t="str">
            <v>план</v>
          </cell>
        </row>
        <row r="26">
          <cell r="A26" t="str">
            <v>октябрь</v>
          </cell>
          <cell r="B26" t="str">
            <v>план</v>
          </cell>
        </row>
        <row r="27">
          <cell r="A27" t="str">
            <v>ноябрь</v>
          </cell>
          <cell r="B27" t="str">
            <v>план</v>
          </cell>
        </row>
        <row r="28">
          <cell r="A28" t="str">
            <v>декабрь</v>
          </cell>
          <cell r="B28" t="str">
            <v>план</v>
          </cell>
        </row>
      </sheetData>
      <sheetData sheetId="13">
        <row r="13">
          <cell r="A13" t="str">
            <v>январь</v>
          </cell>
          <cell r="B13" t="str">
            <v>план</v>
          </cell>
          <cell r="V13" t="str">
            <v>январь</v>
          </cell>
          <cell r="W13" t="str">
            <v>план</v>
          </cell>
        </row>
        <row r="14">
          <cell r="A14" t="str">
            <v>февраль</v>
          </cell>
          <cell r="B14" t="str">
            <v>план</v>
          </cell>
          <cell r="V14" t="str">
            <v>февраль</v>
          </cell>
          <cell r="W14" t="str">
            <v>план</v>
          </cell>
        </row>
        <row r="15">
          <cell r="A15" t="str">
            <v>март</v>
          </cell>
          <cell r="B15" t="str">
            <v>план</v>
          </cell>
          <cell r="V15" t="str">
            <v>март</v>
          </cell>
          <cell r="W15" t="str">
            <v>план</v>
          </cell>
        </row>
        <row r="17">
          <cell r="A17" t="str">
            <v>апрель</v>
          </cell>
          <cell r="B17" t="str">
            <v>план</v>
          </cell>
          <cell r="V17" t="str">
            <v>апрель</v>
          </cell>
          <cell r="W17" t="str">
            <v>план</v>
          </cell>
        </row>
        <row r="18">
          <cell r="A18" t="str">
            <v>май</v>
          </cell>
          <cell r="B18" t="str">
            <v>план</v>
          </cell>
          <cell r="V18" t="str">
            <v>май</v>
          </cell>
          <cell r="W18" t="str">
            <v>план</v>
          </cell>
        </row>
        <row r="19">
          <cell r="A19" t="str">
            <v>июнь</v>
          </cell>
          <cell r="B19" t="str">
            <v>план</v>
          </cell>
          <cell r="V19" t="str">
            <v>июнь</v>
          </cell>
          <cell r="W19" t="str">
            <v>план</v>
          </cell>
        </row>
        <row r="21">
          <cell r="A21" t="str">
            <v>июль</v>
          </cell>
          <cell r="B21" t="str">
            <v>план</v>
          </cell>
          <cell r="V21" t="str">
            <v>июль</v>
          </cell>
          <cell r="W21" t="str">
            <v>план</v>
          </cell>
        </row>
        <row r="22">
          <cell r="A22" t="str">
            <v>август</v>
          </cell>
          <cell r="B22" t="str">
            <v>план</v>
          </cell>
          <cell r="V22" t="str">
            <v>август</v>
          </cell>
          <cell r="W22" t="str">
            <v>план</v>
          </cell>
        </row>
        <row r="23">
          <cell r="A23" t="str">
            <v>сентябрь</v>
          </cell>
          <cell r="B23" t="str">
            <v>план</v>
          </cell>
          <cell r="V23" t="str">
            <v>сентябрь</v>
          </cell>
          <cell r="W23" t="str">
            <v>план</v>
          </cell>
        </row>
        <row r="25">
          <cell r="A25" t="str">
            <v>октябрь</v>
          </cell>
          <cell r="B25" t="str">
            <v>план</v>
          </cell>
          <cell r="V25" t="str">
            <v>октябрь</v>
          </cell>
          <cell r="W25" t="str">
            <v>план</v>
          </cell>
        </row>
        <row r="26">
          <cell r="A26" t="str">
            <v>ноябрь</v>
          </cell>
          <cell r="B26" t="str">
            <v>план</v>
          </cell>
          <cell r="V26" t="str">
            <v>ноябрь</v>
          </cell>
          <cell r="W26" t="str">
            <v>план</v>
          </cell>
        </row>
        <row r="27">
          <cell r="A27" t="str">
            <v>декабрь</v>
          </cell>
          <cell r="B27" t="str">
            <v>план</v>
          </cell>
          <cell r="V27" t="str">
            <v>декабрь</v>
          </cell>
          <cell r="W27" t="str">
            <v>план</v>
          </cell>
        </row>
      </sheetData>
      <sheetData sheetId="14"/>
      <sheetData sheetId="15"/>
      <sheetData sheetId="16"/>
      <sheetData sheetId="17"/>
      <sheetData sheetId="18"/>
      <sheetData sheetId="19"/>
      <sheetData sheetId="20"/>
      <sheetData sheetId="21"/>
      <sheetData sheetId="22">
        <row r="7">
          <cell r="D7" t="str">
            <v>в том числе</v>
          </cell>
        </row>
        <row r="8">
          <cell r="D8" t="str">
            <v>январь</v>
          </cell>
          <cell r="E8" t="str">
            <v>февраль</v>
          </cell>
          <cell r="F8" t="str">
            <v>март</v>
          </cell>
          <cell r="H8" t="str">
            <v>апрель</v>
          </cell>
          <cell r="I8" t="str">
            <v>май</v>
          </cell>
          <cell r="J8" t="str">
            <v>июнь</v>
          </cell>
          <cell r="L8" t="str">
            <v>июль</v>
          </cell>
          <cell r="M8" t="str">
            <v>август</v>
          </cell>
          <cell r="N8" t="str">
            <v>сентябрь</v>
          </cell>
          <cell r="P8" t="str">
            <v>октябрь</v>
          </cell>
          <cell r="Q8" t="str">
            <v>ноябрь</v>
          </cell>
          <cell r="R8" t="str">
            <v>декабрь</v>
          </cell>
        </row>
      </sheetData>
      <sheetData sheetId="23"/>
      <sheetData sheetId="24"/>
      <sheetData sheetId="25">
        <row r="15">
          <cell r="B15" t="str">
            <v xml:space="preserve">Основная продукция </v>
          </cell>
        </row>
        <row r="17">
          <cell r="B17" t="str">
            <v>Прочая продукция</v>
          </cell>
        </row>
        <row r="19">
          <cell r="B19" t="str">
            <v>Прочая реализация</v>
          </cell>
        </row>
        <row r="25">
          <cell r="B25" t="str">
            <v>Доходы от продажи ОС</v>
          </cell>
        </row>
        <row r="26">
          <cell r="B26" t="str">
            <v>Доходы от продажи ТМЦ</v>
          </cell>
        </row>
        <row r="27">
          <cell r="B27" t="str">
            <v>Доходы от продажи прочих активов</v>
          </cell>
        </row>
        <row r="28">
          <cell r="B28" t="str">
            <v>Доходы, связаные с предоставлением в аренду имущества</v>
          </cell>
        </row>
        <row r="29">
          <cell r="B29" t="str">
            <v>Прочие операционные доходы</v>
          </cell>
        </row>
        <row r="31">
          <cell r="B31" t="str">
            <v>Штрафы, пени, неустойки за нарушение договоров</v>
          </cell>
        </row>
        <row r="32">
          <cell r="B32" t="str">
            <v>Прочие внереализационные доходы</v>
          </cell>
        </row>
        <row r="33">
          <cell r="A33" t="str">
            <v>1.6</v>
          </cell>
        </row>
        <row r="34">
          <cell r="A34" t="str">
            <v>1.7</v>
          </cell>
        </row>
        <row r="35">
          <cell r="A35" t="str">
            <v>1.8</v>
          </cell>
        </row>
        <row r="38">
          <cell r="B38" t="str">
            <v>Основное сырье и вспомогательные материалы</v>
          </cell>
        </row>
        <row r="40">
          <cell r="B40" t="str">
            <v>Материалы на ремонтно-эксплуатационные нужды</v>
          </cell>
        </row>
        <row r="41">
          <cell r="B41" t="str">
            <v xml:space="preserve">Материалы </v>
          </cell>
        </row>
        <row r="42">
          <cell r="B42" t="str">
            <v>Прочие материалы</v>
          </cell>
        </row>
        <row r="43">
          <cell r="B43" t="str">
            <v>Сменное оборудование</v>
          </cell>
        </row>
        <row r="44">
          <cell r="B44" t="str">
            <v>Прочее</v>
          </cell>
        </row>
        <row r="45">
          <cell r="B45" t="str">
            <v xml:space="preserve">Прочие </v>
          </cell>
        </row>
        <row r="46">
          <cell r="B46" t="str">
            <v>Технология</v>
          </cell>
        </row>
        <row r="47">
          <cell r="B47" t="str">
            <v>Материалы</v>
          </cell>
        </row>
        <row r="48">
          <cell r="B48" t="str">
            <v>Средства индивидуальной защиты</v>
          </cell>
        </row>
        <row r="49">
          <cell r="B49" t="str">
            <v>Сменное оборудование</v>
          </cell>
        </row>
        <row r="50">
          <cell r="B50" t="str">
            <v>Прочее</v>
          </cell>
        </row>
        <row r="51">
          <cell r="B51" t="str">
            <v>Топливо</v>
          </cell>
        </row>
        <row r="52">
          <cell r="B52" t="str">
            <v>Уголь</v>
          </cell>
        </row>
        <row r="53">
          <cell r="B53" t="str">
            <v>Газ</v>
          </cell>
        </row>
        <row r="54">
          <cell r="B54" t="str">
            <v>ГСМ</v>
          </cell>
        </row>
        <row r="55">
          <cell r="B55" t="str">
            <v>Прочее</v>
          </cell>
        </row>
        <row r="56">
          <cell r="B56" t="str">
            <v>Услуги стороних организаций</v>
          </cell>
        </row>
        <row r="57">
          <cell r="B57" t="str">
            <v>Услуги по ремонту ОС</v>
          </cell>
        </row>
        <row r="58">
          <cell r="B58" t="str">
            <v>Услуги по ремонту (подр.)</v>
          </cell>
        </row>
        <row r="59">
          <cell r="B59" t="str">
            <v>Услуги по переработке давальческого сырья</v>
          </cell>
        </row>
        <row r="60">
          <cell r="B60" t="str">
            <v>Прочие</v>
          </cell>
        </row>
        <row r="61">
          <cell r="B61" t="str">
            <v>Энергия</v>
          </cell>
        </row>
        <row r="62">
          <cell r="B62" t="str">
            <v>Электроэнергия на производство</v>
          </cell>
        </row>
        <row r="63">
          <cell r="B63" t="str">
            <v>Тепло</v>
          </cell>
        </row>
        <row r="64">
          <cell r="B64" t="str">
            <v>Пар</v>
          </cell>
        </row>
        <row r="65">
          <cell r="B65" t="str">
            <v>Прочее</v>
          </cell>
        </row>
        <row r="66">
          <cell r="B66" t="str">
            <v>Вода</v>
          </cell>
        </row>
        <row r="67">
          <cell r="B67" t="str">
            <v>Питьевая</v>
          </cell>
        </row>
        <row r="68">
          <cell r="B68" t="str">
            <v>Сточная</v>
          </cell>
        </row>
        <row r="69">
          <cell r="B69" t="str">
            <v>Техническая</v>
          </cell>
        </row>
        <row r="70">
          <cell r="B70" t="str">
            <v>Прочее</v>
          </cell>
        </row>
        <row r="71">
          <cell r="B71" t="str">
            <v>Аренда</v>
          </cell>
        </row>
        <row r="72">
          <cell r="B72" t="str">
            <v>Арендная плата за оборудование</v>
          </cell>
        </row>
        <row r="73">
          <cell r="B73" t="str">
            <v>Лизинговые платежи</v>
          </cell>
        </row>
        <row r="74">
          <cell r="B74" t="str">
            <v>Транспортные расходы</v>
          </cell>
        </row>
        <row r="75">
          <cell r="B75" t="str">
            <v>Прочая арендная плата</v>
          </cell>
        </row>
        <row r="76">
          <cell r="B76" t="str">
            <v>Тара и тарные материалы</v>
          </cell>
        </row>
        <row r="77">
          <cell r="B77" t="str">
            <v>Инвентарь, оборудование</v>
          </cell>
        </row>
        <row r="79">
          <cell r="B79" t="str">
            <v>Строительные материалы</v>
          </cell>
        </row>
        <row r="81">
          <cell r="B81" t="str">
            <v>Расходы по страхованию</v>
          </cell>
        </row>
        <row r="82">
          <cell r="B82" t="str">
            <v>Транспорт</v>
          </cell>
        </row>
        <row r="83">
          <cell r="B83" t="str">
            <v>Арендованное имущество, лизинг</v>
          </cell>
        </row>
        <row r="84">
          <cell r="B84" t="str">
            <v>ОС, оборудование</v>
          </cell>
        </row>
        <row r="85">
          <cell r="B85" t="str">
            <v>Прочее</v>
          </cell>
        </row>
        <row r="86">
          <cell r="B86" t="str">
            <v>Услуги сторонних организаций</v>
          </cell>
        </row>
        <row r="87">
          <cell r="B87" t="str">
            <v>Лизинг</v>
          </cell>
        </row>
        <row r="89">
          <cell r="B89" t="str">
            <v>Заработная плата</v>
          </cell>
        </row>
        <row r="90">
          <cell r="B90" t="str">
            <v>НДФЛ</v>
          </cell>
        </row>
        <row r="91">
          <cell r="B91" t="str">
            <v xml:space="preserve"> Зарплата соц.сферы</v>
          </cell>
        </row>
        <row r="92">
          <cell r="B92" t="str">
            <v>Отпускные пособия</v>
          </cell>
        </row>
        <row r="93">
          <cell r="B93" t="str">
            <v>Социальные выплаты, входящие в расчетный лист</v>
          </cell>
        </row>
        <row r="94">
          <cell r="B94" t="str">
            <v>Прочее</v>
          </cell>
        </row>
        <row r="96">
          <cell r="B96" t="str">
            <v>ЕСН</v>
          </cell>
        </row>
        <row r="98">
          <cell r="B98" t="str">
            <v>Штрафы и пени</v>
          </cell>
        </row>
        <row r="103">
          <cell r="B103" t="str">
            <v>Транспортные расходы</v>
          </cell>
        </row>
        <row r="104">
          <cell r="B104" t="str">
            <v>в т.ч. ж/д транспорт</v>
          </cell>
        </row>
        <row r="105">
          <cell r="B105" t="str">
            <v>фрахт</v>
          </cell>
        </row>
        <row r="106">
          <cell r="B106" t="str">
            <v>Таможенные расходы</v>
          </cell>
        </row>
        <row r="107">
          <cell r="B107" t="str">
            <v>Комиссионное вознаграждение</v>
          </cell>
        </row>
        <row r="108">
          <cell r="B108" t="str">
            <v>Упаковка</v>
          </cell>
        </row>
        <row r="109">
          <cell r="B109" t="str">
            <v xml:space="preserve">Рекламная продукция </v>
          </cell>
        </row>
        <row r="110">
          <cell r="B110" t="str">
            <v>Погрузка</v>
          </cell>
        </row>
        <row r="111">
          <cell r="B111" t="str">
            <v>Согласование перевозок</v>
          </cell>
        </row>
        <row r="112">
          <cell r="B112" t="str">
            <v>Сертификация</v>
          </cell>
        </row>
        <row r="113">
          <cell r="B113" t="str">
            <v>Страхование грузов</v>
          </cell>
        </row>
        <row r="115">
          <cell r="B115" t="str">
            <v>Расходы от продажи, выбытия, ликвидации ОС</v>
          </cell>
        </row>
        <row r="116">
          <cell r="B116" t="str">
            <v>Расходы от продажи, выбытия, ликвидации ТМЦ</v>
          </cell>
        </row>
        <row r="117">
          <cell r="B117" t="str">
            <v>Расходы от продажи, выбытия, ликвидации прочих активов</v>
          </cell>
        </row>
        <row r="118">
          <cell r="B118" t="str">
            <v>Расходы, связаные с предоставлением в аренду имущества</v>
          </cell>
        </row>
        <row r="119">
          <cell r="B119" t="str">
            <v>Услуги банка</v>
          </cell>
        </row>
        <row r="120">
          <cell r="B120" t="str">
            <v>Прочие операционные расходы</v>
          </cell>
        </row>
        <row r="131">
          <cell r="B131" t="str">
            <v>Приход векселей</v>
          </cell>
        </row>
        <row r="132">
          <cell r="B132" t="str">
            <v xml:space="preserve">Погашение векселей </v>
          </cell>
        </row>
        <row r="133">
          <cell r="B133" t="str">
            <v xml:space="preserve">Купля-продажа векселей </v>
          </cell>
        </row>
        <row r="134">
          <cell r="B134" t="str">
            <v>Дисконт</v>
          </cell>
        </row>
        <row r="135">
          <cell r="B135" t="str">
            <v>Прочие</v>
          </cell>
        </row>
        <row r="146">
          <cell r="B146" t="str">
            <v>Векселя к оплате</v>
          </cell>
        </row>
        <row r="147">
          <cell r="B147" t="str">
            <v>Покупка векселей</v>
          </cell>
        </row>
        <row r="148">
          <cell r="B148" t="str">
            <v>Дисконт</v>
          </cell>
        </row>
        <row r="149">
          <cell r="B149" t="str">
            <v>Прочие</v>
          </cell>
        </row>
        <row r="160">
          <cell r="B160" t="str">
            <v>Приобретение оборудования (снабжение)</v>
          </cell>
        </row>
        <row r="161">
          <cell r="B161" t="str">
            <v>Импортные закупки (снабжение)</v>
          </cell>
        </row>
        <row r="162">
          <cell r="B162" t="str">
            <v>Капстроительство (СМР,...)</v>
          </cell>
        </row>
        <row r="163">
          <cell r="B163" t="str">
            <v>Обучение персонала</v>
          </cell>
        </row>
        <row r="166">
          <cell r="B166" t="str">
            <v xml:space="preserve">Приобретение и модерниз.оборудования </v>
          </cell>
        </row>
        <row r="167">
          <cell r="B167" t="str">
            <v>Капстроительство (СМР,...)</v>
          </cell>
        </row>
      </sheetData>
      <sheetData sheetId="26"/>
      <sheetData sheetId="27"/>
      <sheetData sheetId="28">
        <row r="8">
          <cell r="E8" t="str">
            <v>Итого за год</v>
          </cell>
          <cell r="O8" t="str">
            <v>Итого за 1 кавртал</v>
          </cell>
          <cell r="Y8" t="str">
            <v>Итого за 2 квартал</v>
          </cell>
          <cell r="AI8" t="str">
            <v>Итого за 3 квартал</v>
          </cell>
          <cell r="AS8" t="str">
            <v>Итого за 4 квартал</v>
          </cell>
        </row>
        <row r="9">
          <cell r="E9" t="str">
            <v>внутригрупповые обороты</v>
          </cell>
          <cell r="O9" t="str">
            <v>внутригрупповые обороты</v>
          </cell>
          <cell r="Y9" t="str">
            <v>внутригрупповые обороты</v>
          </cell>
          <cell r="AI9" t="str">
            <v>внутригрупповые обороты</v>
          </cell>
          <cell r="AS9" t="str">
            <v>внутригрупповые обороты</v>
          </cell>
        </row>
        <row r="10">
          <cell r="E10" t="str">
            <v>с ГПТЭ</v>
          </cell>
          <cell r="F10" t="str">
            <v>с ЗАО ТИ</v>
          </cell>
          <cell r="G10" t="str">
            <v>с ОАО ТИ</v>
          </cell>
          <cell r="H10" t="str">
            <v>с ВТИ</v>
          </cell>
          <cell r="I10" t="str">
            <v>с СТИ</v>
          </cell>
          <cell r="J10" t="str">
            <v>с ЛОТИ</v>
          </cell>
          <cell r="K10" t="str">
            <v>со СТИФ</v>
          </cell>
          <cell r="L10" t="str">
            <v>…</v>
          </cell>
          <cell r="O10" t="str">
            <v>с ГПТЭ</v>
          </cell>
          <cell r="P10" t="str">
            <v>с ЗАО ТИ</v>
          </cell>
          <cell r="Q10" t="str">
            <v>с ОАО ТИ</v>
          </cell>
          <cell r="R10" t="str">
            <v>с ВТИ</v>
          </cell>
          <cell r="S10" t="str">
            <v>с СТИ</v>
          </cell>
          <cell r="T10" t="str">
            <v>с ЛОТИ</v>
          </cell>
          <cell r="U10" t="str">
            <v>со СТИФ</v>
          </cell>
          <cell r="V10" t="str">
            <v>…</v>
          </cell>
          <cell r="Y10" t="str">
            <v>с ГПТЭ</v>
          </cell>
          <cell r="Z10" t="str">
            <v>с ЗАО ТИ</v>
          </cell>
          <cell r="AA10" t="str">
            <v>с ОАО ТИ</v>
          </cell>
          <cell r="AB10" t="str">
            <v>с ВТИ</v>
          </cell>
          <cell r="AC10" t="str">
            <v>с СТИ</v>
          </cell>
          <cell r="AD10" t="str">
            <v>с ЛОТИ</v>
          </cell>
          <cell r="AE10" t="str">
            <v>со СТИФ</v>
          </cell>
          <cell r="AF10" t="str">
            <v>…</v>
          </cell>
          <cell r="AI10" t="str">
            <v>с ГПТЭ</v>
          </cell>
          <cell r="AJ10" t="str">
            <v>с ЗАО ТИ</v>
          </cell>
          <cell r="AK10" t="str">
            <v>с ОАО ТИ</v>
          </cell>
          <cell r="AL10" t="str">
            <v>с ВТИ</v>
          </cell>
          <cell r="AM10" t="str">
            <v>с СТИ</v>
          </cell>
          <cell r="AN10" t="str">
            <v>с ЛОТИ</v>
          </cell>
          <cell r="AO10" t="str">
            <v>со СТИФ</v>
          </cell>
          <cell r="AP10" t="str">
            <v>…</v>
          </cell>
          <cell r="AS10" t="str">
            <v>с ГПТЭ</v>
          </cell>
          <cell r="AT10" t="str">
            <v>с ЗАО ТИ</v>
          </cell>
          <cell r="AU10" t="str">
            <v>с ОАО ТИ</v>
          </cell>
          <cell r="AV10" t="str">
            <v>с ВТИ</v>
          </cell>
          <cell r="AW10" t="str">
            <v>с СТИ</v>
          </cell>
          <cell r="AX10" t="str">
            <v>с ЛОТИ</v>
          </cell>
          <cell r="AY10" t="str">
            <v>со СТИФ</v>
          </cell>
          <cell r="AZ10" t="str">
            <v>…</v>
          </cell>
        </row>
      </sheetData>
      <sheetData sheetId="29"/>
      <sheetData sheetId="30"/>
      <sheetData sheetId="31" refreshError="1"/>
      <sheetData sheetId="32" refreshError="1"/>
      <sheetData sheetId="3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Шаблон"/>
      <sheetName val="Договор"/>
      <sheetName val="ДоговорОбъекты"/>
      <sheetName val="ДоговорОплата"/>
      <sheetName val="Расчет"/>
      <sheetName val="Оплата"/>
      <sheetName val="Объекты"/>
      <sheetName val="Настройка"/>
      <sheetName val="СписокДоговоров"/>
      <sheetName val="ИсхДанныеДоговора"/>
      <sheetName val="Вспомогательный"/>
      <sheetName val="Период"/>
      <sheetName val="All"/>
      <sheetName val="Содержание"/>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ow r="2">
          <cell r="A2" t="str">
            <v>Данные актуальны на 29 декабря 2009г. (08:19:38)</v>
          </cell>
        </row>
      </sheetData>
      <sheetData sheetId="12"/>
      <sheetData sheetId="1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Производство электроэнергии"/>
      <sheetName val="ИТ-бюджет"/>
      <sheetName val="TEHSHEET"/>
      <sheetName val="Регионы"/>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FES"/>
      <sheetName val="Рейтинг"/>
      <sheetName val="SHPZ"/>
      <sheetName val="2008 -2010"/>
      <sheetName val="~5537733"/>
      <sheetName val="0_1"/>
      <sheetName val="2_1"/>
      <sheetName val="2_2"/>
      <sheetName val="6_1"/>
      <sheetName val="17_1"/>
      <sheetName val="24_1"/>
      <sheetName val="Производство_электроэнергии"/>
      <sheetName val="услуги_непроизводств_"/>
      <sheetName val="другие_затраты_с-ст"/>
      <sheetName val="налоги_в_с-ст"/>
      <sheetName val="%_за_кредит"/>
      <sheetName val="поощрение_(ДВ)"/>
      <sheetName val="другие_из_прибыли"/>
      <sheetName val="2008_-2010"/>
      <sheetName val="0_11"/>
      <sheetName val="2_11"/>
      <sheetName val="2_21"/>
      <sheetName val="6_11"/>
      <sheetName val="17_11"/>
      <sheetName val="24_11"/>
      <sheetName val="Производство_электроэнергии1"/>
      <sheetName val="услуги_непроизводств_1"/>
      <sheetName val="другие_затраты_с-ст1"/>
      <sheetName val="налоги_в_с-ст1"/>
      <sheetName val="%_за_кредит1"/>
      <sheetName val="поощрение_(ДВ)1"/>
      <sheetName val="другие_из_прибыли1"/>
      <sheetName val="2008_-20101"/>
      <sheetName val="0_12"/>
      <sheetName val="2_12"/>
      <sheetName val="2_22"/>
      <sheetName val="6_12"/>
      <sheetName val="17_12"/>
      <sheetName val="24_12"/>
      <sheetName val="Производство_электроэнергии2"/>
      <sheetName val="услуги_непроизводств_2"/>
      <sheetName val="другие_затраты_с-ст2"/>
      <sheetName val="налоги_в_с-ст2"/>
      <sheetName val="%_за_кредит2"/>
      <sheetName val="поощрение_(ДВ)2"/>
      <sheetName val="другие_из_прибыли2"/>
      <sheetName val="2008_-20102"/>
      <sheetName val="Ф-1 (для АО-энерго)"/>
      <sheetName val="Ф-2 (для АО-энерго)"/>
      <sheetName val="перекрестка"/>
      <sheetName val="Свод"/>
      <sheetName val="списки"/>
      <sheetName val="t_настройки"/>
      <sheetName val="свод ПС"/>
      <sheetName val="ТЭК_баланс+ютэк"/>
      <sheetName val="ТЭСб"/>
      <sheetName val="НЭСКО"/>
      <sheetName val="ГЭС"/>
      <sheetName val="ЮТЭК_ОРЭМ"/>
      <sheetName val="СЕВЕНКО"/>
      <sheetName val="ставки РД"/>
      <sheetName val="База"/>
    </sheetNames>
    <sheetDataSet>
      <sheetData sheetId="0" refreshError="1">
        <row r="14">
          <cell r="B14">
            <v>2007</v>
          </cell>
        </row>
        <row r="15">
          <cell r="B15">
            <v>2006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равочники"/>
      <sheetName val="1"/>
      <sheetName val="Регионы"/>
      <sheetName val="Баланс ЭЭ"/>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TEHSHEET"/>
      <sheetName val="Производство электроэнергии"/>
      <sheetName val="Баланс"/>
      <sheetName val="Макро"/>
      <sheetName val="БД 2.3"/>
      <sheetName val="БИ-2-18-П"/>
      <sheetName val="БИ-2-19-П"/>
      <sheetName val="БИ-2-7-П"/>
      <sheetName val="БИ-2-9-П"/>
      <sheetName val="БИ-2-14-П"/>
      <sheetName val="БИ-2-16-П"/>
      <sheetName val="2"/>
      <sheetName val="3"/>
      <sheetName val="4"/>
      <sheetName val="для тарифов"/>
      <sheetName val="Баланс_ЭЭ"/>
      <sheetName val="услуги_непроизводств_"/>
      <sheetName val="другие_затраты_с-ст"/>
      <sheetName val="налоги_в_с-ст"/>
      <sheetName val="%_за_кредит"/>
      <sheetName val="поощрение_(ДВ)"/>
      <sheetName val="другие_из_прибыли"/>
      <sheetName val="Производство_электроэнергии"/>
      <sheetName val="БД_2_3"/>
      <sheetName val="Баланс_ЭЭ1"/>
      <sheetName val="услуги_непроизводств_1"/>
      <sheetName val="другие_затраты_с-ст1"/>
      <sheetName val="налоги_в_с-ст1"/>
      <sheetName val="%_за_кредит1"/>
      <sheetName val="поощрение_(ДВ)1"/>
      <sheetName val="другие_из_прибыли1"/>
      <sheetName val="Производство_электроэнергии1"/>
      <sheetName val="БД_2_31"/>
      <sheetName val="Баланс_ЭЭ2"/>
      <sheetName val="услуги_непроизводств_2"/>
      <sheetName val="другие_затраты_с-ст2"/>
      <sheetName val="налоги_в_с-ст2"/>
      <sheetName val="%_за_кредит2"/>
      <sheetName val="поощрение_(ДВ)2"/>
      <sheetName val="другие_из_прибыли2"/>
      <sheetName val="Производство_электроэнергии2"/>
      <sheetName val="БД_2_32"/>
      <sheetName val="SHPZ"/>
      <sheetName val="производство"/>
      <sheetName val="Лист1"/>
      <sheetName val="План Газпрома"/>
      <sheetName val="~5047955"/>
      <sheetName val="14"/>
      <sheetName val="6"/>
      <sheetName val="16"/>
      <sheetName val="10"/>
      <sheetName val="13"/>
      <sheetName val="Справочно"/>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Enums"/>
      <sheetName val="GRES.2007.5"/>
      <sheetName val="эл ст"/>
      <sheetName val="ИТ-бюджет"/>
      <sheetName val="FST5"/>
      <sheetName val="Исходные"/>
      <sheetName val="Лист13"/>
      <sheetName val="Конст"/>
      <sheetName val="ИТОГИ  по Н,Р,Э,Q"/>
      <sheetName val="2008 -2010"/>
      <sheetName val="Регионы"/>
      <sheetName val="расшифровка"/>
      <sheetName val="1997"/>
      <sheetName val="1998"/>
      <sheetName val="2002(v2)"/>
      <sheetName val="2002(v1)"/>
      <sheetName val="Общий свод (2)"/>
      <sheetName val="t_настройки"/>
      <sheetName val="t_проверки"/>
      <sheetName val="Сценарные условия"/>
      <sheetName val="Список ДЗО"/>
      <sheetName val="4 Закупка электроэнергии"/>
      <sheetName val="5 Производственная программа"/>
      <sheetName val="0_1"/>
      <sheetName val="2_1"/>
      <sheetName val="2_2"/>
      <sheetName val="6_1"/>
      <sheetName val="17_1"/>
      <sheetName val="24_1"/>
      <sheetName val="GRES_2007_5"/>
      <sheetName val="эл_ст"/>
      <sheetName val="ИТОГИ__по_Н,Р,Э,Q"/>
      <sheetName val="2008_-2010"/>
      <sheetName val="Общий_свод_(2)"/>
      <sheetName val="Сценарные_условия"/>
      <sheetName val="Список_ДЗО"/>
      <sheetName val="4_Закупка_электроэнергии"/>
      <sheetName val="5_Производственная_программа"/>
      <sheetName val="0_11"/>
      <sheetName val="2_11"/>
      <sheetName val="2_21"/>
      <sheetName val="6_11"/>
      <sheetName val="17_11"/>
      <sheetName val="24_11"/>
      <sheetName val="GRES_2007_51"/>
      <sheetName val="эл_ст1"/>
      <sheetName val="ИТОГИ__по_Н,Р,Э,Q1"/>
      <sheetName val="2008_-20101"/>
      <sheetName val="Общий_свод_(2)1"/>
      <sheetName val="Сценарные_условия1"/>
      <sheetName val="Список_ДЗО1"/>
      <sheetName val="4_Закупка_электроэнергии1"/>
      <sheetName val="5_Производственная_программа1"/>
      <sheetName val="0_12"/>
      <sheetName val="2_12"/>
      <sheetName val="2_22"/>
      <sheetName val="6_12"/>
      <sheetName val="17_12"/>
      <sheetName val="24_12"/>
      <sheetName val="GRES_2007_52"/>
      <sheetName val="эл_ст2"/>
      <sheetName val="ИТОГИ__по_Н,Р,Э,Q2"/>
      <sheetName val="2008_-20102"/>
      <sheetName val="Общий_свод_(2)2"/>
      <sheetName val="Сценарные_условия2"/>
      <sheetName val="Список_ДЗО2"/>
      <sheetName val="4_Закупка_электроэнергии2"/>
      <sheetName val="5_Производственная_программа2"/>
      <sheetName val="FGL BS data"/>
      <sheetName val="Эффект"/>
      <sheetName val="Вариант XIII (аренда ГТУ)"/>
      <sheetName val="Данные"/>
      <sheetName val="ЛЭП нов"/>
      <sheetName val="ПС рек"/>
      <sheetName val="Исход.инф."/>
      <sheetName val="навигация"/>
      <sheetName val="Т19.1"/>
      <sheetName val="Т1.1.1"/>
      <sheetName val="Т1.2.1"/>
      <sheetName val="Т3"/>
      <sheetName val="списки"/>
      <sheetName val="продВ(I)"/>
      <sheetName val="Предприятие"/>
      <sheetName val="Source"/>
      <sheetName val="Месяцы"/>
      <sheetName val="Пер-Вл"/>
      <sheetName val="бф-2-13-п"/>
      <sheetName val="TEHSHEET"/>
      <sheetName val="Таб1.1"/>
      <sheetName val="Настройка"/>
      <sheetName val="Ф-1 (для АО-энерго)"/>
      <sheetName val="Ф-2 (для АО-энерго)"/>
      <sheetName val="перекрестка"/>
      <sheetName val="отопл"/>
      <sheetName val="tier1"/>
      <sheetName val="СПРАВОЧНИК"/>
      <sheetName val="4 Fin &amp; Publ"/>
      <sheetName val="unadjbs"/>
    </sheetNames>
    <sheetDataSet>
      <sheetData sheetId="0" refreshError="1">
        <row r="4">
          <cell r="A4" t="str">
            <v>РГК</v>
          </cell>
        </row>
        <row r="16">
          <cell r="B16">
            <v>2005</v>
          </cell>
        </row>
      </sheetData>
      <sheetData sheetId="1">
        <row r="4">
          <cell r="A4" t="str">
            <v>РГК</v>
          </cell>
        </row>
      </sheetData>
      <sheetData sheetId="2" refreshError="1">
        <row r="4">
          <cell r="A4" t="str">
            <v>РГК</v>
          </cell>
        </row>
        <row r="10">
          <cell r="A10" t="str">
            <v>Станция-1</v>
          </cell>
        </row>
        <row r="11">
          <cell r="A11" t="str">
            <v>Станция-2</v>
          </cell>
        </row>
        <row r="26">
          <cell r="A26" t="str">
            <v>Торф</v>
          </cell>
        </row>
        <row r="27">
          <cell r="A27" t="str">
            <v>Сланцы</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табл."/>
      <sheetName val="Мощность"/>
      <sheetName val="Отпуск ээ"/>
      <sheetName val="Аморт-я"/>
      <sheetName val="Зарплата"/>
      <sheetName val="Вспом. мат-лы"/>
      <sheetName val="Услуги"/>
      <sheetName val="Ремонт"/>
      <sheetName val="Кредиты"/>
      <sheetName val="Прочие затраты"/>
      <sheetName val="соцразвитие"/>
      <sheetName val="Лист13"/>
      <sheetName val="Лист14"/>
      <sheetName val="Лист15"/>
      <sheetName val="Лист16"/>
      <sheetName val="ИТОГИ  по Н,Р,Э,Q"/>
      <sheetName val="Заголовок"/>
      <sheetName val="6"/>
      <sheetName val="эл ст"/>
      <sheetName val="Справочники"/>
      <sheetName val="Закупки"/>
      <sheetName val="Макро"/>
      <sheetName val="УЗ-22(2002)"/>
      <sheetName val="УЗ-21(1кв.) (2)"/>
      <sheetName val="УЗ-21(2002)"/>
      <sheetName val="УЗ-22(3кв.) (2)"/>
      <sheetName val="Производство электроэнергии"/>
      <sheetName val="10"/>
      <sheetName val="11"/>
      <sheetName val="12"/>
      <sheetName val="18.1"/>
      <sheetName val="19.1.1"/>
      <sheetName val="19.1.2"/>
      <sheetName val="19.2"/>
      <sheetName val="2.1"/>
      <sheetName val="21.1"/>
      <sheetName val="21.2.1"/>
      <sheetName val="21.2.2"/>
      <sheetName val="21.4"/>
      <sheetName val="27"/>
      <sheetName val="28.3"/>
      <sheetName val="29"/>
      <sheetName val="7"/>
      <sheetName val="1.1"/>
      <sheetName val="1.2"/>
      <sheetName val="14"/>
      <sheetName val="16"/>
      <sheetName val="18.2"/>
      <sheetName val="18"/>
      <sheetName val="2.2"/>
      <sheetName val="20.1"/>
      <sheetName val="21.3"/>
      <sheetName val="22"/>
      <sheetName val="23"/>
      <sheetName val="24"/>
      <sheetName val="24.1"/>
      <sheetName val="25.1"/>
      <sheetName val="25"/>
      <sheetName val="26"/>
      <sheetName val="28.1"/>
      <sheetName val="28.2"/>
      <sheetName val="28"/>
      <sheetName val="3"/>
      <sheetName val="4"/>
      <sheetName val="5"/>
      <sheetName val="8"/>
      <sheetName val="9"/>
      <sheetName val="P2.1"/>
      <sheetName val="P2.2"/>
      <sheetName val="Калькуляция кв"/>
      <sheetName val="Balance Sheet"/>
      <sheetName val="Константы"/>
      <sheetName val="инвестиции 2007"/>
      <sheetName val="1997"/>
      <sheetName val="1998"/>
      <sheetName val="9-1"/>
      <sheetName val="хар-ка земли 1 "/>
      <sheetName val="Коррект"/>
      <sheetName val="факт 2009 года"/>
      <sheetName val="Факт 2010 года"/>
      <sheetName val="План на 2011 год"/>
      <sheetName val="Свод__табл_"/>
      <sheetName val="Отпуск_ээ"/>
      <sheetName val="Вспом__мат-лы"/>
      <sheetName val="Прочие_затраты"/>
      <sheetName val="ИТОГИ__по_Н,Р,Э,Q"/>
      <sheetName val="эл_ст"/>
      <sheetName val="УЗ-21(1кв_)_(2)"/>
      <sheetName val="УЗ-22(3кв_)_(2)"/>
      <sheetName val="Производство_электроэнергии"/>
      <sheetName val="18_1"/>
      <sheetName val="19_1_1"/>
      <sheetName val="19_1_2"/>
      <sheetName val="19_2"/>
      <sheetName val="2_1"/>
      <sheetName val="21_1"/>
      <sheetName val="21_2_1"/>
      <sheetName val="21_2_2"/>
      <sheetName val="21_4"/>
      <sheetName val="28_3"/>
      <sheetName val="1_1"/>
      <sheetName val="1_2"/>
      <sheetName val="18_2"/>
      <sheetName val="2_2"/>
      <sheetName val="20_1"/>
      <sheetName val="21_3"/>
      <sheetName val="24_1"/>
      <sheetName val="25_1"/>
      <sheetName val="28_1"/>
      <sheetName val="28_2"/>
      <sheetName val="P2_1"/>
      <sheetName val="P2_2"/>
      <sheetName val="инвестиции_2007"/>
      <sheetName val="Калькуляция_кв"/>
      <sheetName val="Balance_Sheet"/>
      <sheetName val="Приложение 1"/>
      <sheetName val="1.11"/>
      <sheetName val="СписочнаяЧисленность"/>
      <sheetName val="Temp_TOV"/>
      <sheetName val="ф.2 за 4 кв.2005"/>
      <sheetName val="БФ-2-8-П"/>
      <sheetName val="FEK 2002.Н"/>
      <sheetName val="Приложение 2.1"/>
      <sheetName val="ГоГРЭС"/>
      <sheetName val="19"/>
      <sheetName val="0"/>
      <sheetName val="1"/>
      <sheetName val="15"/>
      <sheetName val="17.1"/>
      <sheetName val="17"/>
      <sheetName val="20"/>
      <sheetName val="21"/>
      <sheetName val="30"/>
      <sheetName val="ГСМ_УР"/>
      <sheetName val="Услуги ПХ"/>
      <sheetName val="НЗП_УР"/>
      <sheetName val="ЭЭ_УР"/>
      <sheetName val="INV_KR"/>
      <sheetName val="ГСМ_РОК"/>
      <sheetName val="НЗП_РОК"/>
      <sheetName val="ПП"/>
      <sheetName val="ремонты_РОК"/>
      <sheetName val="Ээ_РОК"/>
      <sheetName val="Лист7"/>
      <sheetName val="БДДС"/>
      <sheetName val="БЮДЖЕТ"/>
      <sheetName val="обслуживание"/>
      <sheetName val="Титульный лист С-П"/>
      <sheetName val="2002(v1)"/>
      <sheetName val="ФИНПЛАН"/>
      <sheetName val="13"/>
      <sheetName val="SHPZ"/>
      <sheetName val=" накладные расходы"/>
      <sheetName val="Table"/>
      <sheetName val="Справочник"/>
      <sheetName val="Ожид ФР"/>
      <sheetName val="жилой фонд"/>
      <sheetName val="Справ"/>
      <sheetName val="даты"/>
      <sheetName val="Фин план"/>
      <sheetName val="Свод__табл_1"/>
      <sheetName val="Отпуск_ээ1"/>
      <sheetName val="Вспом__мат-лы1"/>
      <sheetName val="Прочие_затраты1"/>
      <sheetName val="ИТОГИ__по_Н,Р,Э,Q1"/>
      <sheetName val="эл_ст1"/>
      <sheetName val="Производство_электроэнергии1"/>
      <sheetName val="18_11"/>
      <sheetName val="19_1_11"/>
      <sheetName val="19_1_21"/>
      <sheetName val="19_21"/>
      <sheetName val="2_11"/>
      <sheetName val="21_11"/>
      <sheetName val="21_2_11"/>
      <sheetName val="21_2_21"/>
      <sheetName val="21_41"/>
      <sheetName val="28_31"/>
      <sheetName val="1_11"/>
      <sheetName val="1_21"/>
      <sheetName val="18_21"/>
      <sheetName val="2_21"/>
      <sheetName val="20_11"/>
      <sheetName val="21_31"/>
      <sheetName val="24_11"/>
      <sheetName val="25_11"/>
      <sheetName val="28_11"/>
      <sheetName val="28_21"/>
      <sheetName val="P2_11"/>
      <sheetName val="P2_21"/>
      <sheetName val="УЗ-21(1кв_)_(2)1"/>
      <sheetName val="УЗ-22(3кв_)_(2)1"/>
      <sheetName val="Калькуляция_кв1"/>
      <sheetName val="Balance_Sheet1"/>
      <sheetName val="инвестиции_20071"/>
      <sheetName val="хар-ка_земли_1_"/>
      <sheetName val="Приложение_1"/>
      <sheetName val="факт_2009_года"/>
      <sheetName val="Факт_2010_года"/>
      <sheetName val="План_на_2011_год"/>
      <sheetName val="1_111"/>
      <sheetName val="ф_2_за_4_кв_2005"/>
      <sheetName val="FEK_2002_Н"/>
      <sheetName val="Приложение_2_1"/>
      <sheetName val="17_1"/>
      <sheetName val="Услуги_ПХ"/>
      <sheetName val="Титульный_лист_С-П"/>
      <sheetName val="_накладные_расходы"/>
      <sheetName val="Ожид_ФР"/>
      <sheetName val="жилой_фонд"/>
      <sheetName val="Фин_план"/>
      <sheetName val="Свод__табл_2"/>
      <sheetName val="Отпуск_ээ2"/>
      <sheetName val="Вспом__мат-лы2"/>
      <sheetName val="Прочие_затраты2"/>
      <sheetName val="ИТОГИ__по_Н,Р,Э,Q2"/>
      <sheetName val="эл_ст2"/>
      <sheetName val="Производство_электроэнергии2"/>
      <sheetName val="18_12"/>
      <sheetName val="19_1_12"/>
      <sheetName val="19_1_22"/>
      <sheetName val="19_22"/>
      <sheetName val="2_12"/>
      <sheetName val="21_12"/>
      <sheetName val="21_2_12"/>
      <sheetName val="21_2_22"/>
      <sheetName val="21_42"/>
      <sheetName val="28_32"/>
      <sheetName val="1_12"/>
      <sheetName val="1_22"/>
      <sheetName val="18_22"/>
      <sheetName val="2_22"/>
      <sheetName val="20_12"/>
      <sheetName val="21_32"/>
      <sheetName val="24_12"/>
      <sheetName val="25_12"/>
      <sheetName val="28_12"/>
      <sheetName val="28_22"/>
      <sheetName val="P2_12"/>
      <sheetName val="P2_22"/>
      <sheetName val="УЗ-21(1кв_)_(2)2"/>
      <sheetName val="УЗ-22(3кв_)_(2)2"/>
      <sheetName val="Калькуляция_кв2"/>
      <sheetName val="Balance_Sheet2"/>
      <sheetName val="инвестиции_20072"/>
      <sheetName val="хар-ка_земли_1_1"/>
      <sheetName val="Приложение_11"/>
      <sheetName val="факт_2009_года1"/>
      <sheetName val="Факт_2010_года1"/>
      <sheetName val="План_на_2011_год1"/>
      <sheetName val="1_112"/>
      <sheetName val="ф_2_за_4_кв_20051"/>
      <sheetName val="FEK_2002_Н1"/>
      <sheetName val="Приложение_2_11"/>
      <sheetName val="17_11"/>
      <sheetName val="Услуги_ПХ1"/>
      <sheetName val="Титульный_лист_С-П1"/>
      <sheetName val="_накладные_расходы1"/>
      <sheetName val="Ожид_ФР1"/>
      <sheetName val="жилой_фонд1"/>
      <sheetName val="Фин_план1"/>
      <sheetName val="Свод__табл_3"/>
      <sheetName val="Отпуск_ээ3"/>
      <sheetName val="Вспом__мат-лы3"/>
      <sheetName val="Прочие_затраты3"/>
      <sheetName val="ИТОГИ__по_Н,Р,Э,Q3"/>
      <sheetName val="эл_ст3"/>
      <sheetName val="Производство_электроэнергии3"/>
      <sheetName val="18_13"/>
      <sheetName val="19_1_13"/>
      <sheetName val="19_1_23"/>
      <sheetName val="19_23"/>
      <sheetName val="2_13"/>
      <sheetName val="21_13"/>
      <sheetName val="21_2_13"/>
      <sheetName val="21_2_23"/>
      <sheetName val="21_43"/>
      <sheetName val="28_33"/>
      <sheetName val="1_13"/>
      <sheetName val="1_23"/>
      <sheetName val="18_23"/>
      <sheetName val="2_23"/>
      <sheetName val="20_13"/>
      <sheetName val="21_33"/>
      <sheetName val="24_13"/>
      <sheetName val="25_13"/>
      <sheetName val="28_13"/>
      <sheetName val="28_23"/>
      <sheetName val="P2_13"/>
      <sheetName val="P2_23"/>
      <sheetName val="УЗ-21(1кв_)_(2)3"/>
      <sheetName val="УЗ-22(3кв_)_(2)3"/>
      <sheetName val="Калькуляция_кв3"/>
      <sheetName val="Balance_Sheet3"/>
      <sheetName val="инвестиции_20073"/>
      <sheetName val="хар-ка_земли_1_2"/>
      <sheetName val="Приложение_12"/>
      <sheetName val="факт_2009_года2"/>
      <sheetName val="Факт_2010_года2"/>
      <sheetName val="План_на_2011_год2"/>
      <sheetName val="1_113"/>
      <sheetName val="ф_2_за_4_кв_20052"/>
      <sheetName val="FEK_2002_Н2"/>
      <sheetName val="Приложение_2_12"/>
      <sheetName val="17_12"/>
      <sheetName val="Услуги_ПХ2"/>
      <sheetName val="Титульный_лист_С-П2"/>
      <sheetName val="_накладные_расходы2"/>
      <sheetName val="Ожид_ФР2"/>
      <sheetName val="жилой_фонд2"/>
      <sheetName val="Фин_план2"/>
      <sheetName val="ИТ-бюджет"/>
      <sheetName val="Списки"/>
      <sheetName val="Дебет_Кредит"/>
      <sheetName val="2007"/>
      <sheetName val="ETС"/>
      <sheetName val="Исходные данные и тариф ЭЛЕКТР"/>
      <sheetName val="Детализация"/>
      <sheetName val="Справочник затрат_СБ"/>
      <sheetName val="Лизинг"/>
      <sheetName val="Классификатор1"/>
      <sheetName val="sapactivexlhiddensheet"/>
      <sheetName val="расшифровка"/>
      <sheetName val="ГПУ"/>
      <sheetName val="ДРЭУ"/>
      <sheetName val="МП"/>
      <sheetName val="МСЧ"/>
      <sheetName val="НГДУ"/>
      <sheetName val="РМУ"/>
      <sheetName val="РЭУ"/>
      <sheetName val="СБ"/>
      <sheetName val="СРТ"/>
      <sheetName val="УА"/>
      <sheetName val="УГРиЛМ"/>
      <sheetName val="УИиРС"/>
      <sheetName val="УИТ"/>
      <sheetName val="УНИПР"/>
      <sheetName val="УОМ"/>
      <sheetName val="УСО"/>
      <sheetName val="УТС"/>
      <sheetName val="УТТиСТ"/>
      <sheetName val="ЯРЭУ"/>
      <sheetName val="ЯСК"/>
      <sheetName val="Коды статей"/>
      <sheetName val="CTN"/>
      <sheetName val="TC"/>
      <sheetName val="Data"/>
      <sheetName val="Cover"/>
      <sheetName val="FES"/>
      <sheetName val="июнь9"/>
      <sheetName val="Лист1"/>
      <sheetName val="Тарифы _ЗН"/>
      <sheetName val="Тарифы _СК"/>
      <sheetName val="исходные данные"/>
      <sheetName val="Исходные"/>
      <sheetName val="Номенклатура"/>
      <sheetName val="расчет тарифов"/>
      <sheetName val="свод"/>
      <sheetName val="продВ(I)"/>
      <sheetName val="У-Алд_наслегаХранение"/>
      <sheetName val="РСД ИА "/>
      <sheetName val="Проценты"/>
      <sheetName val="1.19.1 произв тэ"/>
      <sheetName val="План Газпрома"/>
      <sheetName val="01-02 (БДиР Общества)"/>
      <sheetName val="Настр"/>
      <sheetName val="t_настройки"/>
      <sheetName val="Внеш Совме"/>
      <sheetName val="AddList"/>
      <sheetName val="AddList "/>
      <sheetName val="TEHSHEET"/>
      <sheetName val="Стоимость ЭЭ"/>
      <sheetName val="список"/>
      <sheetName val="sverxtip"/>
      <sheetName val="Рабочий"/>
      <sheetName val="Свод__табл_4"/>
      <sheetName val="Отпуск_ээ4"/>
      <sheetName val="Вспом__мат-лы4"/>
      <sheetName val="Прочие_затраты4"/>
      <sheetName val="ИТОГИ__по_Н,Р,Э,Q4"/>
      <sheetName val="эл_ст4"/>
      <sheetName val="Производство_электроэнергии4"/>
      <sheetName val="Balance_Sheet4"/>
      <sheetName val="Калькуляция_кв4"/>
      <sheetName val="18_14"/>
      <sheetName val="19_1_14"/>
      <sheetName val="19_1_24"/>
      <sheetName val="19_24"/>
      <sheetName val="2_14"/>
      <sheetName val="21_14"/>
      <sheetName val="21_2_14"/>
      <sheetName val="21_2_24"/>
      <sheetName val="21_44"/>
      <sheetName val="28_34"/>
      <sheetName val="1_14"/>
      <sheetName val="1_24"/>
      <sheetName val="18_24"/>
      <sheetName val="2_24"/>
      <sheetName val="20_14"/>
      <sheetName val="21_34"/>
      <sheetName val="24_14"/>
      <sheetName val="25_14"/>
      <sheetName val="28_14"/>
      <sheetName val="28_24"/>
      <sheetName val="P2_14"/>
      <sheetName val="P2_24"/>
      <sheetName val="инвестиции_20074"/>
      <sheetName val="УЗ-21(1кв_)_(2)4"/>
      <sheetName val="УЗ-22(3кв_)_(2)4"/>
      <sheetName val="AddList_"/>
      <sheetName val="Приложение_13"/>
      <sheetName val="Титульный_лист_С-П3"/>
      <sheetName val="хар-ка_земли_1_3"/>
      <sheetName val="факт_2009_года3"/>
      <sheetName val="Факт_2010_года3"/>
      <sheetName val="План_на_2011_год3"/>
      <sheetName val="1_114"/>
      <sheetName val="ф_2_за_4_кв_20053"/>
      <sheetName val="FEK_2002_Н3"/>
      <sheetName val="Приложение_2_13"/>
      <sheetName val="жилой_фонд3"/>
      <sheetName val="17_13"/>
      <sheetName val="Услуги_ПХ3"/>
      <sheetName val="_накладные_расходы3"/>
      <sheetName val="Ожид_ФР3"/>
      <sheetName val="Фин_план3"/>
      <sheetName val="Исходные_данные_и_тариф_ЭЛЕКТР"/>
      <sheetName val="Справочник_затрат_СБ"/>
      <sheetName val="Коды_статей"/>
      <sheetName val="1_19_1_произв_тэ"/>
      <sheetName val="расчет_тарифов"/>
      <sheetName val="Внеш_Совме"/>
      <sheetName val="Standard"/>
      <sheetName val="ОХЗ КТС"/>
      <sheetName val="Титульный"/>
      <sheetName val="Стр1"/>
      <sheetName val="Pricelist"/>
      <sheetName val="Расчёт НВВ по RAB"/>
      <sheetName val="Контрагенты"/>
      <sheetName val="EKDEB90"/>
      <sheetName val="УЗ-21(2002):УЗ-22(3кв.) (2)"/>
      <sheetName val="Закупки центр"/>
      <sheetName val="сценарные условия ОГК"/>
      <sheetName val="коэфф"/>
      <sheetName val="баланс энергии"/>
      <sheetName val="ремонты 2010"/>
      <sheetName val="общеэксплуатационные"/>
      <sheetName val="п.1.20. расшифровка квл 2010"/>
      <sheetName val="соц характер"/>
      <sheetName val="баланс мощности"/>
      <sheetName val="амортизация по уровням напряжен"/>
      <sheetName val="п.1.16. оплата труда"/>
      <sheetName val="сводная ремонт"/>
      <sheetName val="проч.прямые"/>
      <sheetName val="цеховые"/>
      <sheetName val="квл сводная"/>
      <sheetName val="н на им"/>
      <sheetName val="п.1.18. калькуляция"/>
      <sheetName val="п.1.21 прибыль"/>
      <sheetName val="п.1.24"/>
      <sheetName val="п.1.25"/>
      <sheetName val="п2.1"/>
      <sheetName val="п.1.17"/>
      <sheetName val="материалы"/>
      <sheetName val="БФ-2-13-П"/>
      <sheetName val="лист"/>
      <sheetName val="навигация"/>
      <sheetName val="т3"/>
      <sheetName val="регионы"/>
      <sheetName val="на 1 тут"/>
      <sheetName val="Договоры"/>
      <sheetName val="ОПФ"/>
      <sheetName val="ДДС_Статьи"/>
      <sheetName val="Выгрузка"/>
      <sheetName val="Данные ОАО"/>
      <sheetName val="Прил1"/>
      <sheetName val="содержание2"/>
      <sheetName val="Свод__табл_5"/>
      <sheetName val="Отпуск_ээ5"/>
      <sheetName val="Вспом__мат-лы5"/>
      <sheetName val="Прочие_затраты5"/>
      <sheetName val="ИТОГИ__по_Н,Р,Э,Q5"/>
      <sheetName val="эл_ст5"/>
      <sheetName val="Производство_электроэнергии5"/>
      <sheetName val="Калькуляция_кв5"/>
      <sheetName val="Balance_Sheet5"/>
      <sheetName val="18_15"/>
      <sheetName val="19_1_15"/>
      <sheetName val="19_1_25"/>
      <sheetName val="19_25"/>
      <sheetName val="2_15"/>
      <sheetName val="21_15"/>
      <sheetName val="21_2_15"/>
      <sheetName val="21_2_25"/>
      <sheetName val="21_45"/>
      <sheetName val="28_35"/>
      <sheetName val="1_15"/>
      <sheetName val="1_25"/>
      <sheetName val="18_25"/>
      <sheetName val="2_25"/>
      <sheetName val="20_15"/>
      <sheetName val="21_35"/>
      <sheetName val="24_15"/>
      <sheetName val="25_15"/>
      <sheetName val="28_15"/>
      <sheetName val="28_25"/>
      <sheetName val="P2_15"/>
      <sheetName val="P2_25"/>
      <sheetName val="инвестиции_20075"/>
      <sheetName val="УЗ-21(1кв_)_(2)5"/>
      <sheetName val="УЗ-22(3кв_)_(2)5"/>
      <sheetName val="Приложение_14"/>
      <sheetName val="Титульный_лист_С-П4"/>
      <sheetName val="хар-ка_земли_1_4"/>
      <sheetName val="факт_2009_года4"/>
      <sheetName val="Факт_2010_года4"/>
      <sheetName val="План_на_2011_год4"/>
      <sheetName val="1_115"/>
      <sheetName val="ф_2_за_4_кв_20054"/>
      <sheetName val="FEK_2002_Н4"/>
      <sheetName val="Приложение_2_14"/>
      <sheetName val="жилой_фонд4"/>
      <sheetName val="17_14"/>
      <sheetName val="Услуги_ПХ4"/>
      <sheetName val="_накладные_расходы4"/>
      <sheetName val="Ожид_ФР4"/>
      <sheetName val="Фин_план4"/>
      <sheetName val="Исходные_данные_и_тариф_ЭЛЕКТР1"/>
      <sheetName val="Справочник_затрат_СБ1"/>
      <sheetName val="Коды_статей1"/>
      <sheetName val="исходные_данные1"/>
      <sheetName val="Тарифы__ЗН1"/>
      <sheetName val="Тарифы__СК1"/>
      <sheetName val="расчет_тарифов1"/>
      <sheetName val="РСД_ИА_1"/>
      <sheetName val="AddList_1"/>
      <sheetName val="1_19_1_произв_тэ1"/>
      <sheetName val="План_Газпрома1"/>
      <sheetName val="01-02_(БДиР_Общества)1"/>
      <sheetName val="Внеш_Совме1"/>
      <sheetName val="исходные_данные"/>
      <sheetName val="Тарифы__ЗН"/>
      <sheetName val="Тарифы__СК"/>
      <sheetName val="РСД_ИА_"/>
      <sheetName val="План_Газпрома"/>
      <sheetName val="01-02_(БДиР_Общества)"/>
      <sheetName val="Свод__табл_6"/>
      <sheetName val="Отпуск_ээ6"/>
      <sheetName val="Вспом__мат-лы6"/>
      <sheetName val="Прочие_затраты6"/>
      <sheetName val="ИТОГИ__по_Н,Р,Э,Q6"/>
      <sheetName val="эл_ст6"/>
      <sheetName val="Производство_электроэнергии6"/>
      <sheetName val="Калькуляция_кв6"/>
      <sheetName val="Balance_Sheet6"/>
      <sheetName val="18_16"/>
      <sheetName val="19_1_16"/>
      <sheetName val="19_1_26"/>
      <sheetName val="19_26"/>
      <sheetName val="2_16"/>
      <sheetName val="21_16"/>
      <sheetName val="21_2_16"/>
      <sheetName val="21_2_26"/>
      <sheetName val="21_46"/>
      <sheetName val="28_36"/>
      <sheetName val="1_16"/>
      <sheetName val="1_26"/>
      <sheetName val="18_26"/>
      <sheetName val="2_26"/>
      <sheetName val="20_16"/>
      <sheetName val="21_36"/>
      <sheetName val="24_16"/>
      <sheetName val="25_16"/>
      <sheetName val="28_16"/>
      <sheetName val="28_26"/>
      <sheetName val="P2_16"/>
      <sheetName val="P2_26"/>
      <sheetName val="инвестиции_20076"/>
      <sheetName val="УЗ-21(1кв_)_(2)6"/>
      <sheetName val="УЗ-22(3кв_)_(2)6"/>
      <sheetName val="Приложение_15"/>
      <sheetName val="Титульный_лист_С-П5"/>
      <sheetName val="хар-ка_земли_1_5"/>
      <sheetName val="факт_2009_года5"/>
      <sheetName val="Факт_2010_года5"/>
      <sheetName val="План_на_2011_год5"/>
      <sheetName val="1_116"/>
      <sheetName val="ф_2_за_4_кв_20055"/>
      <sheetName val="FEK_2002_Н5"/>
      <sheetName val="Приложение_2_15"/>
      <sheetName val="жилой_фонд5"/>
      <sheetName val="17_15"/>
      <sheetName val="Услуги_ПХ5"/>
      <sheetName val="_накладные_расходы5"/>
      <sheetName val="Ожид_ФР5"/>
      <sheetName val="Фин_план5"/>
      <sheetName val="Исходные_данные_и_тариф_ЭЛЕКТР2"/>
      <sheetName val="Справочник_затрат_СБ2"/>
      <sheetName val="Коды_статей2"/>
      <sheetName val="исходные_данные2"/>
      <sheetName val="Тарифы__ЗН2"/>
      <sheetName val="Тарифы__СК2"/>
      <sheetName val="расчет_тарифов2"/>
      <sheetName val="РСД_ИА_2"/>
      <sheetName val="AddList_2"/>
      <sheetName val="1_19_1_произв_тэ2"/>
      <sheetName val="План_Газпрома2"/>
      <sheetName val="01-02_(БДиР_Общества)2"/>
      <sheetName val="Внеш_Совме2"/>
      <sheetName val="мониторинг"/>
      <sheetName val="МО"/>
      <sheetName val="лист2"/>
      <sheetName val="транспортный налог"/>
      <sheetName val=" квл 2012-2014 "/>
      <sheetName val="УПХ"/>
      <sheetName val="Транспортн"/>
      <sheetName val="Страхов"/>
      <sheetName val="П.1.16. оплата труда ОПР"/>
      <sheetName val="Амортизация по уровням напр-я"/>
      <sheetName val="Огл. Графиков"/>
      <sheetName val="Текущие цены"/>
      <sheetName val="окраска"/>
      <sheetName val="Рейтинг"/>
      <sheetName val="гр5(о)"/>
      <sheetName val="REESTR_MO"/>
      <sheetName val="Инструкция"/>
      <sheetName val="баланс1"/>
      <sheetName val="TECHSHEET"/>
      <sheetName val="таблица"/>
      <sheetName val="все"/>
      <sheetName val="_Скрытый"/>
      <sheetName val="[FEK 2002.Н.xls][FEK 2002.Н.xls"/>
      <sheetName val="Сводная ЭЛЦЕХ"/>
      <sheetName val="Сводная КТЦ"/>
      <sheetName val="ремонт кровли гл.корпуса"/>
      <sheetName val="ремонт зд.электрофильтров"/>
      <sheetName val="Сводная ТАИ"/>
      <sheetName val="Покрытие пастой"/>
      <sheetName val="ГВС 2014"/>
      <sheetName val="Предприятие"/>
      <sheetName val="31.08.2004"/>
      <sheetName val="Производственные"/>
      <sheetName val="Титул"/>
      <sheetName val="ГАЗ"/>
      <sheetName val="п1_12"/>
      <sheetName val="п1_9"/>
      <sheetName val="топливо"/>
      <sheetName val="п1_10"/>
      <sheetName val="тариф.поле по ЭЭ"/>
      <sheetName val="взз"/>
      <sheetName val="PriceListAP"/>
      <sheetName val="Пер-Вл"/>
      <sheetName val="IS-$"/>
      <sheetName val="Индексы "/>
      <sheetName val="Заявка ГВК ВО 2014"/>
      <sheetName val="Заявка ГВК ВС 2014"/>
      <sheetName val="ф17"/>
      <sheetName val="ф20"/>
      <sheetName val="ф18"/>
      <sheetName val="Общехозяйственные расходы"/>
      <sheetName val="индексы"/>
      <sheetName val="реестр жф население"/>
      <sheetName val="Тепло свод"/>
      <sheetName val="Цеховые расходы ТС"/>
      <sheetName val="Мат_ для экспл_ сети"/>
      <sheetName val="Эл_энергия"/>
      <sheetName val="Общехоз расходы"/>
      <sheetName val="ф19"/>
      <sheetName val="ф4"/>
      <sheetName val="ф5"/>
      <sheetName val="ф6"/>
      <sheetName val="ф7"/>
      <sheetName val="ф8"/>
      <sheetName val="ф9"/>
      <sheetName val="ф9(замена)"/>
      <sheetName val="ф16"/>
      <sheetName val="эл.энергия"/>
      <sheetName val="Свод расчет"/>
      <sheetName val="Дебиторы"/>
      <sheetName val="НФИк"/>
      <sheetName val="хоз_расходы"/>
      <sheetName val="Group_221"/>
      <sheetName val="СЦТ"/>
      <sheetName val="ВедДвиж_2018"/>
      <sheetName val="КВАНТ"/>
      <sheetName val="2008 -2010"/>
      <sheetName val="БИ-2-18-П"/>
      <sheetName val="БИ-2-19-П"/>
      <sheetName val="БИ-2-7-П"/>
      <sheetName val="БИ-2-9-П"/>
      <sheetName val="БИ-2-14-П"/>
      <sheetName val="БИ-2-16-П"/>
      <sheetName val="Main"/>
      <sheetName val="links"/>
      <sheetName val="Стоимость_ЭЭ"/>
      <sheetName val="Расчёт_НВВ_по_RAB"/>
      <sheetName val="ОХЗ_КТС"/>
      <sheetName val=""/>
      <sheetName val="Свод__табл_7"/>
      <sheetName val="Отпуск_ээ7"/>
      <sheetName val="Вспом__мат-лы7"/>
      <sheetName val="Прочие_затраты7"/>
      <sheetName val="ИТОГИ__по_Н,Р,Э,Q7"/>
      <sheetName val="эл_ст7"/>
      <sheetName val="Производство_электроэнергии7"/>
      <sheetName val="18_17"/>
      <sheetName val="19_1_17"/>
      <sheetName val="19_1_27"/>
      <sheetName val="19_27"/>
      <sheetName val="2_17"/>
      <sheetName val="21_17"/>
      <sheetName val="21_2_17"/>
      <sheetName val="21_2_27"/>
      <sheetName val="21_47"/>
      <sheetName val="28_37"/>
      <sheetName val="1_17"/>
      <sheetName val="1_27"/>
      <sheetName val="18_27"/>
      <sheetName val="2_27"/>
      <sheetName val="20_17"/>
      <sheetName val="21_37"/>
      <sheetName val="24_17"/>
      <sheetName val="25_17"/>
      <sheetName val="28_17"/>
      <sheetName val="28_27"/>
      <sheetName val="P2_17"/>
      <sheetName val="P2_27"/>
      <sheetName val="инвестиции_20077"/>
      <sheetName val="УЗ-21(1кв_)_(2)7"/>
      <sheetName val="УЗ-22(3кв_)_(2)7"/>
      <sheetName val="Калькуляция_кв7"/>
      <sheetName val="Balance_Sheet7"/>
      <sheetName val="хар-ка_земли_1_6"/>
      <sheetName val="Приложение_16"/>
      <sheetName val="факт_2009_года6"/>
      <sheetName val="Факт_2010_года6"/>
      <sheetName val="План_на_2011_год6"/>
      <sheetName val="1_117"/>
      <sheetName val="ф_2_за_4_кв_20056"/>
      <sheetName val="FEK_2002_Н6"/>
      <sheetName val="Приложение_2_16"/>
      <sheetName val="Титульный_лист_С-П6"/>
      <sheetName val="17_16"/>
      <sheetName val="Услуги_ПХ6"/>
      <sheetName val="_накладные_расходы6"/>
      <sheetName val="Ожид_ФР6"/>
      <sheetName val="жилой_фонд6"/>
      <sheetName val="Фин_план6"/>
      <sheetName val="Исходные_данные_и_тариф_ЭЛЕКТР3"/>
      <sheetName val="Справочник_затрат_СБ3"/>
      <sheetName val="Коды_статей3"/>
      <sheetName val="исходные_данные3"/>
      <sheetName val="Тарифы__ЗН3"/>
      <sheetName val="Тарифы__СК3"/>
      <sheetName val="расчет_тарифов3"/>
      <sheetName val="РСД_ИА_3"/>
      <sheetName val="AddList_3"/>
      <sheetName val="1_19_1_произв_тэ3"/>
      <sheetName val="План_Газпрома3"/>
      <sheetName val="01-02_(БДиР_Общества)3"/>
      <sheetName val="Внеш_Совме3"/>
      <sheetName val="на_1_тут"/>
      <sheetName val="Закупки_центр"/>
      <sheetName val="УЗ-21(2002):УЗ-22(3кв_)_(2)"/>
      <sheetName val="сценарные_условия_ОГК"/>
      <sheetName val="Данные_ОАО"/>
      <sheetName val="баланс_энергии"/>
      <sheetName val="ремонты_2010"/>
      <sheetName val="п_1_20__расшифровка_квл_2010"/>
      <sheetName val="соц_характер"/>
      <sheetName val="баланс_мощности"/>
      <sheetName val="амортизация_по_уровням_напряжен"/>
      <sheetName val="п_1_16__оплата_труда"/>
      <sheetName val="сводная_ремонт"/>
      <sheetName val="проч_прямые"/>
      <sheetName val="квл_сводная"/>
      <sheetName val="н_на_им"/>
      <sheetName val="п_1_18__калькуляция"/>
      <sheetName val="п_1_21_прибыль"/>
      <sheetName val="п_1_24"/>
      <sheetName val="п_1_25"/>
      <sheetName val="п2_1"/>
      <sheetName val="п_1_17"/>
      <sheetName val="Огл__Графиков"/>
      <sheetName val="Текущие_цены"/>
      <sheetName val="транспортный_налог"/>
      <sheetName val="_квл_2012-2014_"/>
      <sheetName val="П_1_16__оплата_труда_ОПР"/>
      <sheetName val="Амортизация_по_уровням_напр-я"/>
      <sheetName val="[FEK_2002_Н_xls][FEK_2002_Н_xls"/>
      <sheetName val="Сводная_ЭЛЦЕХ"/>
      <sheetName val="Сводная_КТЦ"/>
      <sheetName val="ремонт_кровли_гл_корпуса"/>
      <sheetName val="ремонт_зд_электрофильтров"/>
      <sheetName val="Сводная_ТАИ"/>
      <sheetName val="Покрытие_пастой"/>
      <sheetName val="ГВС_2014"/>
      <sheetName val="31_08_2004"/>
      <sheetName val="Свод__табл_8"/>
      <sheetName val="Отпуск_ээ8"/>
      <sheetName val="Вспом__мат-лы8"/>
      <sheetName val="Прочие_затраты8"/>
      <sheetName val="ИТОГИ__по_Н,Р,Э,Q8"/>
      <sheetName val="эл_ст8"/>
      <sheetName val="Производство_электроэнергии8"/>
      <sheetName val="18_18"/>
      <sheetName val="19_1_18"/>
      <sheetName val="19_1_28"/>
      <sheetName val="19_28"/>
      <sheetName val="2_18"/>
      <sheetName val="21_18"/>
      <sheetName val="21_2_18"/>
      <sheetName val="21_2_28"/>
      <sheetName val="21_48"/>
      <sheetName val="28_38"/>
      <sheetName val="1_18"/>
      <sheetName val="1_28"/>
      <sheetName val="18_28"/>
      <sheetName val="2_28"/>
      <sheetName val="20_18"/>
      <sheetName val="21_38"/>
      <sheetName val="24_18"/>
      <sheetName val="25_18"/>
      <sheetName val="28_18"/>
      <sheetName val="28_28"/>
      <sheetName val="P2_18"/>
      <sheetName val="P2_28"/>
      <sheetName val="инвестиции_20078"/>
      <sheetName val="УЗ-21(1кв_)_(2)8"/>
      <sheetName val="УЗ-22(3кв_)_(2)8"/>
      <sheetName val="Калькуляция_кв8"/>
      <sheetName val="Balance_Sheet8"/>
      <sheetName val="хар-ка_земли_1_7"/>
      <sheetName val="Приложение_17"/>
      <sheetName val="факт_2009_года7"/>
      <sheetName val="Факт_2010_года7"/>
      <sheetName val="План_на_2011_год7"/>
      <sheetName val="1_118"/>
      <sheetName val="ф_2_за_4_кв_20057"/>
      <sheetName val="FEK_2002_Н7"/>
      <sheetName val="Приложение_2_17"/>
      <sheetName val="Титульный_лист_С-П7"/>
      <sheetName val="17_17"/>
      <sheetName val="Услуги_ПХ7"/>
      <sheetName val="_накладные_расходы7"/>
      <sheetName val="Ожид_ФР7"/>
      <sheetName val="жилой_фонд7"/>
      <sheetName val="Фин_план7"/>
      <sheetName val="Исходные_данные_и_тариф_ЭЛЕКТР4"/>
      <sheetName val="Справочник_затрат_СБ4"/>
      <sheetName val="Коды_статей4"/>
      <sheetName val="исходные_данные4"/>
      <sheetName val="Тарифы__ЗН4"/>
      <sheetName val="Тарифы__СК4"/>
      <sheetName val="расчет_тарифов4"/>
      <sheetName val="РСД_ИА_4"/>
      <sheetName val="AddList_4"/>
      <sheetName val="1_19_1_произв_тэ4"/>
      <sheetName val="План_Газпрома4"/>
      <sheetName val="01-02_(БДиР_Общества)4"/>
      <sheetName val="Внеш_Совме4"/>
      <sheetName val="Стоимость_ЭЭ1"/>
      <sheetName val="Расчёт_НВВ_по_RAB1"/>
      <sheetName val="ОХЗ_КТС1"/>
      <sheetName val="на_1_тут1"/>
      <sheetName val="Закупки_центр1"/>
      <sheetName val="УЗ-21(2002):УЗ-22(3кв_)_(2)1"/>
      <sheetName val="сценарные_условия_ОГК1"/>
      <sheetName val="Данные_ОАО1"/>
      <sheetName val="баланс_энергии1"/>
      <sheetName val="ремонты_20101"/>
      <sheetName val="п_1_20__расшифровка_квл_20101"/>
      <sheetName val="соц_характер1"/>
      <sheetName val="баланс_мощности1"/>
      <sheetName val="амортизация_по_уровням_напряже1"/>
      <sheetName val="п_1_16__оплата_труда1"/>
      <sheetName val="сводная_ремонт1"/>
      <sheetName val="проч_прямые1"/>
      <sheetName val="квл_сводная1"/>
      <sheetName val="н_на_им1"/>
      <sheetName val="п_1_18__калькуляция1"/>
      <sheetName val="п_1_21_прибыль1"/>
      <sheetName val="п_1_241"/>
      <sheetName val="п_1_251"/>
      <sheetName val="п2_11"/>
      <sheetName val="п_1_171"/>
      <sheetName val="Огл__Графиков1"/>
      <sheetName val="Текущие_цены1"/>
      <sheetName val="транспортный_налог1"/>
      <sheetName val="_квл_2012-2014_1"/>
      <sheetName val="П_1_16__оплата_труда_ОПР1"/>
      <sheetName val="Амортизация_по_уровням_напр-я1"/>
      <sheetName val="[FEK_2002_Н_xls][FEK_2002_Н_xl1"/>
      <sheetName val="Сводная_ЭЛЦЕХ1"/>
      <sheetName val="Сводная_КТЦ1"/>
      <sheetName val="ремонт_кровли_гл_корпуса1"/>
      <sheetName val="ремонт_зд_электрофильтров1"/>
      <sheetName val="Сводная_ТАИ1"/>
      <sheetName val="Покрытие_пастой1"/>
      <sheetName val="ГВС_20141"/>
      <sheetName val="31_08_20041"/>
      <sheetName val="Cfg_Rv"/>
      <sheetName val="XLR_NoRangeSheet"/>
      <sheetName val="2"/>
      <sheetName val="4.1"/>
      <sheetName val="2007 (Min)"/>
      <sheetName val="2007 (Max)"/>
      <sheetName val="2006"/>
      <sheetName val="Расчёт расходов"/>
      <sheetName val="НВВ по уровням"/>
      <sheetName val="июль2006"/>
      <sheetName val="с теми же формулами"/>
      <sheetName val="2.3"/>
      <sheetName val="тех.лист"/>
      <sheetName val="Оперативный факт за январь 2010"/>
      <sheetName val="техлист"/>
      <sheetName val="Свод__табл_9"/>
      <sheetName val="Отпуск_ээ9"/>
      <sheetName val="Вспом__мат-лы9"/>
      <sheetName val="Прочие_затраты9"/>
      <sheetName val="ИТОГИ__по_Н,Р,Э,Q9"/>
      <sheetName val="эл_ст9"/>
      <sheetName val="Производство_электроэнергии9"/>
      <sheetName val="18_19"/>
      <sheetName val="19_1_19"/>
      <sheetName val="19_1_29"/>
      <sheetName val="19_29"/>
      <sheetName val="2_19"/>
      <sheetName val="21_19"/>
      <sheetName val="21_2_19"/>
      <sheetName val="21_2_29"/>
      <sheetName val="21_49"/>
      <sheetName val="28_39"/>
      <sheetName val="1_19"/>
      <sheetName val="1_29"/>
      <sheetName val="18_29"/>
      <sheetName val="2_29"/>
      <sheetName val="20_19"/>
      <sheetName val="21_39"/>
      <sheetName val="24_19"/>
      <sheetName val="25_19"/>
      <sheetName val="28_19"/>
      <sheetName val="28_29"/>
      <sheetName val="P2_19"/>
      <sheetName val="P2_29"/>
      <sheetName val="УЗ-21(1кв_)_(2)9"/>
      <sheetName val="УЗ-22(3кв_)_(2)9"/>
      <sheetName val="Калькуляция_кв9"/>
      <sheetName val="Balance_Sheet9"/>
      <sheetName val="инвестиции_20079"/>
      <sheetName val="хар-ка_земли_1_8"/>
      <sheetName val="Приложение_18"/>
      <sheetName val="факт_2009_года8"/>
      <sheetName val="Факт_2010_года8"/>
      <sheetName val="План_на_2011_год8"/>
      <sheetName val="1_119"/>
      <sheetName val="ф_2_за_4_кв_20058"/>
      <sheetName val="FEK_2002_Н8"/>
      <sheetName val="Приложение_2_18"/>
      <sheetName val="Титульный_лист_С-П8"/>
      <sheetName val="17_18"/>
      <sheetName val="Услуги_ПХ8"/>
      <sheetName val="_накладные_расходы8"/>
      <sheetName val="Ожид_ФР8"/>
      <sheetName val="жилой_фонд8"/>
      <sheetName val="Фин_план8"/>
      <sheetName val="Исходные_данные_и_тариф_ЭЛЕКТР5"/>
      <sheetName val="Справочник_затрат_СБ5"/>
      <sheetName val="Коды_статей5"/>
      <sheetName val="исходные_данные5"/>
      <sheetName val="Тарифы__ЗН5"/>
      <sheetName val="Тарифы__СК5"/>
      <sheetName val="расчет_тарифов5"/>
      <sheetName val="РСД_ИА_5"/>
      <sheetName val="1_19_1_произв_тэ5"/>
      <sheetName val="План_Газпрома5"/>
      <sheetName val="01-02_(БДиР_Общества)5"/>
      <sheetName val="Внеш_Совме5"/>
      <sheetName val="AddList_5"/>
      <sheetName val="Стоимость_ЭЭ2"/>
      <sheetName val="Расчёт_НВВ_по_RAB2"/>
      <sheetName val="ОХЗ_КТС2"/>
      <sheetName val="Закупки_центр2"/>
      <sheetName val="УЗ-21(2002):УЗ-22(3кв_)_(2)2"/>
      <sheetName val="на_1_тут2"/>
      <sheetName val="сценарные_условия_ОГК2"/>
      <sheetName val="Данные_ОАО2"/>
      <sheetName val="баланс_энергии2"/>
      <sheetName val="ремонты_20102"/>
      <sheetName val="п_1_20__расшифровка_квл_20102"/>
      <sheetName val="соц_характер2"/>
      <sheetName val="баланс_мощности2"/>
      <sheetName val="амортизация_по_уровням_напряже2"/>
      <sheetName val="п_1_16__оплата_труда2"/>
      <sheetName val="сводная_ремонт2"/>
      <sheetName val="проч_прямые2"/>
      <sheetName val="квл_сводная2"/>
      <sheetName val="н_на_им2"/>
      <sheetName val="п_1_18__калькуляция2"/>
      <sheetName val="п_1_21_прибыль2"/>
      <sheetName val="п_1_242"/>
      <sheetName val="п_1_252"/>
      <sheetName val="п2_12"/>
      <sheetName val="п_1_172"/>
      <sheetName val="Огл__Графиков2"/>
      <sheetName val="Текущие_цены2"/>
      <sheetName val="транспортный_налог2"/>
      <sheetName val="_квл_2012-2014_2"/>
      <sheetName val="П_1_16__оплата_труда_ОПР2"/>
      <sheetName val="Амортизация_по_уровням_напр-я2"/>
      <sheetName val="[FEK_2002_Н_xls][FEK_2002_Н_xl2"/>
      <sheetName val="Сводная_ЭЛЦЕХ2"/>
      <sheetName val="Сводная_КТЦ2"/>
      <sheetName val="ремонт_кровли_гл_корпуса2"/>
      <sheetName val="ремонт_зд_электрофильтров2"/>
      <sheetName val="Сводная_ТАИ2"/>
      <sheetName val="Покрытие_пастой2"/>
      <sheetName val="ГВС_20142"/>
      <sheetName val="Свод__табл_10"/>
      <sheetName val="Отпуск_ээ10"/>
      <sheetName val="Вспом__мат-лы10"/>
      <sheetName val="Прочие_затраты10"/>
      <sheetName val="ИТОГИ__по_Н,Р,Э,Q10"/>
      <sheetName val="эл_ст10"/>
      <sheetName val="Производство_электроэнергии10"/>
      <sheetName val="18_110"/>
      <sheetName val="19_1_110"/>
      <sheetName val="19_1_210"/>
      <sheetName val="19_210"/>
      <sheetName val="2_110"/>
      <sheetName val="21_110"/>
      <sheetName val="21_2_110"/>
      <sheetName val="21_2_210"/>
      <sheetName val="21_410"/>
      <sheetName val="28_310"/>
      <sheetName val="1_110"/>
      <sheetName val="1_210"/>
      <sheetName val="18_210"/>
      <sheetName val="2_210"/>
      <sheetName val="20_110"/>
      <sheetName val="21_310"/>
      <sheetName val="24_110"/>
      <sheetName val="25_110"/>
      <sheetName val="28_110"/>
      <sheetName val="28_210"/>
      <sheetName val="P2_110"/>
      <sheetName val="P2_210"/>
      <sheetName val="УЗ-21(1кв_)_(2)10"/>
      <sheetName val="УЗ-22(3кв_)_(2)10"/>
      <sheetName val="Калькуляция_кв10"/>
      <sheetName val="Balance_Sheet10"/>
      <sheetName val="инвестиции_200710"/>
      <sheetName val="хар-ка_земли_1_9"/>
      <sheetName val="Приложение_19"/>
      <sheetName val="факт_2009_года9"/>
      <sheetName val="Факт_2010_года9"/>
      <sheetName val="План_на_2011_год9"/>
      <sheetName val="1_1110"/>
      <sheetName val="ф_2_за_4_кв_20059"/>
      <sheetName val="FEK_2002_Н9"/>
      <sheetName val="Приложение_2_19"/>
      <sheetName val="Титульный_лист_С-П9"/>
      <sheetName val="17_19"/>
      <sheetName val="Услуги_ПХ9"/>
      <sheetName val="_накладные_расходы9"/>
      <sheetName val="Ожид_ФР9"/>
      <sheetName val="жилой_фонд9"/>
      <sheetName val="Фин_план9"/>
      <sheetName val="Исходные_данные_и_тариф_ЭЛЕКТР6"/>
      <sheetName val="Справочник_затрат_СБ6"/>
      <sheetName val="Коды_статей6"/>
      <sheetName val="исходные_данные6"/>
      <sheetName val="Тарифы__ЗН6"/>
      <sheetName val="Тарифы__СК6"/>
      <sheetName val="расчет_тарифов6"/>
      <sheetName val="РСД_ИА_6"/>
      <sheetName val="1_19_1_произв_тэ6"/>
      <sheetName val="План_Газпрома6"/>
      <sheetName val="01-02_(БДиР_Общества)6"/>
      <sheetName val="Внеш_Совме6"/>
      <sheetName val="AddList_6"/>
      <sheetName val="Стоимость_ЭЭ3"/>
      <sheetName val="Расчёт_НВВ_по_RAB3"/>
      <sheetName val="ОХЗ_КТС3"/>
      <sheetName val="Закупки_центр3"/>
      <sheetName val="УЗ-21(2002):УЗ-22(3кв_)_(2)3"/>
      <sheetName val="на_1_тут3"/>
      <sheetName val="сценарные_условия_ОГК3"/>
      <sheetName val="Данные_ОАО3"/>
      <sheetName val="баланс_энергии3"/>
      <sheetName val="ремонты_20103"/>
      <sheetName val="п_1_20__расшифровка_квл_20103"/>
      <sheetName val="соц_характер3"/>
      <sheetName val="баланс_мощности3"/>
      <sheetName val="амортизация_по_уровням_напряже3"/>
      <sheetName val="п_1_16__оплата_труда3"/>
      <sheetName val="сводная_ремонт3"/>
      <sheetName val="проч_прямые3"/>
      <sheetName val="квл_сводная3"/>
      <sheetName val="н_на_им3"/>
      <sheetName val="п_1_18__калькуляция3"/>
      <sheetName val="п_1_21_прибыль3"/>
      <sheetName val="п_1_243"/>
      <sheetName val="п_1_253"/>
      <sheetName val="п2_13"/>
      <sheetName val="п_1_173"/>
      <sheetName val="Огл__Графиков3"/>
      <sheetName val="Текущие_цены3"/>
      <sheetName val="транспортный_налог3"/>
      <sheetName val="_квл_2012-2014_3"/>
      <sheetName val="П_1_16__оплата_труда_ОПР3"/>
      <sheetName val="Амортизация_по_уровням_напр-я3"/>
      <sheetName val="[FEK_2002_Н_xls][FEK_2002_Н_xl3"/>
      <sheetName val="Сводная_ЭЛЦЕХ3"/>
      <sheetName val="Сводная_КТЦ3"/>
      <sheetName val="ремонт_кровли_гл_корпуса3"/>
      <sheetName val="ремонт_зд_электрофильтров3"/>
      <sheetName val="Сводная_ТАИ3"/>
      <sheetName val="Покрытие_пастой3"/>
      <sheetName val="ГВС_20143"/>
      <sheetName val="Свод__табл_11"/>
      <sheetName val="Отпуск_ээ11"/>
      <sheetName val="Вспом__мат-лы11"/>
      <sheetName val="Прочие_затраты11"/>
      <sheetName val="ИТОГИ__по_Н,Р,Э,Q11"/>
      <sheetName val="эл_ст11"/>
      <sheetName val="Производство_электроэнергии11"/>
      <sheetName val="18_111"/>
      <sheetName val="19_1_111"/>
      <sheetName val="19_1_211"/>
      <sheetName val="19_211"/>
      <sheetName val="2_111"/>
      <sheetName val="21_111"/>
      <sheetName val="21_2_111"/>
      <sheetName val="21_2_211"/>
      <sheetName val="21_411"/>
      <sheetName val="28_311"/>
      <sheetName val="1_120"/>
      <sheetName val="1_211"/>
      <sheetName val="18_211"/>
      <sheetName val="2_211"/>
      <sheetName val="20_111"/>
      <sheetName val="21_311"/>
      <sheetName val="24_111"/>
      <sheetName val="25_111"/>
      <sheetName val="28_111"/>
      <sheetName val="28_211"/>
      <sheetName val="P2_111"/>
      <sheetName val="P2_211"/>
      <sheetName val="УЗ-21(1кв_)_(2)11"/>
      <sheetName val="УЗ-22(3кв_)_(2)11"/>
      <sheetName val="Калькуляция_кв11"/>
      <sheetName val="Balance_Sheet11"/>
      <sheetName val="инвестиции_200711"/>
      <sheetName val="хар-ка_земли_1_10"/>
      <sheetName val="Приложение_110"/>
      <sheetName val="факт_2009_года10"/>
      <sheetName val="Факт_2010_года10"/>
      <sheetName val="План_на_2011_год10"/>
      <sheetName val="1_1111"/>
      <sheetName val="ф_2_за_4_кв_200510"/>
      <sheetName val="FEK_2002_Н10"/>
      <sheetName val="Приложение_2_110"/>
      <sheetName val="Титульный_лист_С-П10"/>
      <sheetName val="17_110"/>
      <sheetName val="Услуги_ПХ10"/>
      <sheetName val="_накладные_расходы10"/>
      <sheetName val="Ожид_ФР10"/>
      <sheetName val="жилой_фонд10"/>
      <sheetName val="Фин_план10"/>
      <sheetName val="Исходные_данные_и_тариф_ЭЛЕКТР7"/>
      <sheetName val="Справочник_затрат_СБ7"/>
      <sheetName val="Коды_статей7"/>
      <sheetName val="исходные_данные7"/>
      <sheetName val="Тарифы__ЗН7"/>
      <sheetName val="Тарифы__СК7"/>
      <sheetName val="расчет_тарифов7"/>
      <sheetName val="РСД_ИА_7"/>
      <sheetName val="1_19_1_произв_тэ7"/>
      <sheetName val="План_Газпрома7"/>
      <sheetName val="01-02_(БДиР_Общества)7"/>
      <sheetName val="Внеш_Совме7"/>
      <sheetName val="AddList_7"/>
      <sheetName val="Стоимость_ЭЭ4"/>
      <sheetName val="Расчёт_НВВ_по_RAB4"/>
      <sheetName val="ОХЗ_КТС4"/>
      <sheetName val="Закупки_центр4"/>
      <sheetName val="УЗ-21(2002):УЗ-22(3кв_)_(2)4"/>
      <sheetName val="на_1_тут4"/>
      <sheetName val="сценарные_условия_ОГК4"/>
      <sheetName val="Данные_ОАО4"/>
      <sheetName val="баланс_энергии4"/>
      <sheetName val="ремонты_20104"/>
      <sheetName val="п_1_20__расшифровка_квл_20104"/>
      <sheetName val="соц_характер4"/>
      <sheetName val="баланс_мощности4"/>
      <sheetName val="амортизация_по_уровням_напряже4"/>
      <sheetName val="п_1_16__оплата_труда4"/>
      <sheetName val="сводная_ремонт4"/>
      <sheetName val="проч_прямые4"/>
      <sheetName val="квл_сводная4"/>
      <sheetName val="н_на_им4"/>
      <sheetName val="п_1_18__калькуляция4"/>
      <sheetName val="п_1_21_прибыль4"/>
      <sheetName val="п_1_244"/>
      <sheetName val="п_1_254"/>
      <sheetName val="п2_14"/>
      <sheetName val="п_1_174"/>
      <sheetName val="Огл__Графиков4"/>
      <sheetName val="Текущие_цены4"/>
      <sheetName val="транспортный_налог4"/>
      <sheetName val="_квл_2012-2014_4"/>
      <sheetName val="П_1_16__оплата_труда_ОПР4"/>
      <sheetName val="Амортизация_по_уровням_напр-я4"/>
      <sheetName val="[FEK_2002_Н_xls][FEK_2002_Н_xl4"/>
      <sheetName val="Сводная_ЭЛЦЕХ4"/>
      <sheetName val="Сводная_КТЦ4"/>
      <sheetName val="ремонт_кровли_гл_корпуса4"/>
      <sheetName val="ремонт_зд_электрофильтров4"/>
      <sheetName val="Сводная_ТАИ4"/>
      <sheetName val="Покрытие_пастой4"/>
      <sheetName val="ГВС_20144"/>
      <sheetName val="AP_MVT"/>
      <sheetName val="CH_ACC"/>
      <sheetName val="ээ"/>
      <sheetName val="6 Списки"/>
      <sheetName val="ras bs"/>
      <sheetName val="топливо2009"/>
      <sheetName val="2009"/>
      <sheetName val="ИД2016"/>
      <sheetName val="A"/>
      <sheetName val="сиз"/>
      <sheetName val="Проводки_02"/>
      <sheetName val="АКРасч"/>
      <sheetName val="valuations"/>
      <sheetName val="Форма сетевой график ЭРСБ"/>
      <sheetName val="Info"/>
      <sheetName val="Grouplist"/>
      <sheetName val="mtl$-inter"/>
    </sheetNames>
    <sheetDataSet>
      <sheetData sheetId="0">
        <row r="2">
          <cell r="A2">
            <v>1.0489999999999999</v>
          </cell>
        </row>
      </sheetData>
      <sheetData sheetId="1">
        <row r="2">
          <cell r="A2">
            <v>1.0489999999999999</v>
          </cell>
        </row>
      </sheetData>
      <sheetData sheetId="2">
        <row r="2">
          <cell r="A2">
            <v>1.0489999999999999</v>
          </cell>
        </row>
      </sheetData>
      <sheetData sheetId="3">
        <row r="2">
          <cell r="A2">
            <v>1.0489999999999999</v>
          </cell>
        </row>
      </sheetData>
      <sheetData sheetId="4">
        <row r="2">
          <cell r="A2">
            <v>1.0489999999999999</v>
          </cell>
        </row>
      </sheetData>
      <sheetData sheetId="5">
        <row r="2">
          <cell r="A2">
            <v>1.0489999999999999</v>
          </cell>
        </row>
      </sheetData>
      <sheetData sheetId="6">
        <row r="2">
          <cell r="A2">
            <v>1.0489999999999999</v>
          </cell>
        </row>
      </sheetData>
      <sheetData sheetId="7">
        <row r="2">
          <cell r="A2">
            <v>1.0489999999999999</v>
          </cell>
        </row>
      </sheetData>
      <sheetData sheetId="8">
        <row r="2">
          <cell r="A2">
            <v>1.0489999999999999</v>
          </cell>
        </row>
      </sheetData>
      <sheetData sheetId="9">
        <row r="2">
          <cell r="A2">
            <v>1.0489999999999999</v>
          </cell>
        </row>
      </sheetData>
      <sheetData sheetId="10">
        <row r="2">
          <cell r="A2">
            <v>1.0489999999999999</v>
          </cell>
        </row>
      </sheetData>
      <sheetData sheetId="11" refreshError="1">
        <row r="2">
          <cell r="A2">
            <v>1.0489999999999999</v>
          </cell>
          <cell r="B2">
            <v>1.0860000000000001</v>
          </cell>
          <cell r="C2">
            <v>1.091</v>
          </cell>
          <cell r="D2">
            <v>1.1240000000000001</v>
          </cell>
        </row>
      </sheetData>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refreshError="1"/>
      <sheetData sheetId="117"/>
      <sheetData sheetId="118"/>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refreshError="1"/>
      <sheetData sheetId="310" refreshError="1"/>
      <sheetData sheetId="311" refreshError="1"/>
      <sheetData sheetId="312" refreshError="1"/>
      <sheetData sheetId="313" refreshError="1"/>
      <sheetData sheetId="314" refreshError="1"/>
      <sheetData sheetId="315" refreshError="1"/>
      <sheetData sheetId="316"/>
      <sheetData sheetId="317"/>
      <sheetData sheetId="318"/>
      <sheetData sheetId="319" refreshError="1"/>
      <sheetData sheetId="320" refreshError="1"/>
      <sheetData sheetId="321" refreshError="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refreshError="1"/>
      <sheetData sheetId="340" refreshError="1"/>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ow r="2">
          <cell r="A2">
            <v>1.0489999999999999</v>
          </cell>
        </row>
      </sheetData>
      <sheetData sheetId="374">
        <row r="2">
          <cell r="A2">
            <v>1.0489999999999999</v>
          </cell>
        </row>
      </sheetData>
      <sheetData sheetId="375">
        <row r="2">
          <cell r="A2">
            <v>1.0489999999999999</v>
          </cell>
        </row>
      </sheetData>
      <sheetData sheetId="376">
        <row r="2">
          <cell r="A2">
            <v>1.0489999999999999</v>
          </cell>
        </row>
      </sheetData>
      <sheetData sheetId="377">
        <row r="2">
          <cell r="A2">
            <v>1.0489999999999999</v>
          </cell>
        </row>
      </sheetData>
      <sheetData sheetId="378">
        <row r="2">
          <cell r="A2">
            <v>1.0489999999999999</v>
          </cell>
        </row>
      </sheetData>
      <sheetData sheetId="379">
        <row r="2">
          <cell r="A2">
            <v>1.0489999999999999</v>
          </cell>
        </row>
      </sheetData>
      <sheetData sheetId="380">
        <row r="2">
          <cell r="A2">
            <v>1.0489999999999999</v>
          </cell>
        </row>
      </sheetData>
      <sheetData sheetId="381">
        <row r="2">
          <cell r="A2">
            <v>1.0489999999999999</v>
          </cell>
        </row>
      </sheetData>
      <sheetData sheetId="382">
        <row r="2">
          <cell r="A2">
            <v>1.0489999999999999</v>
          </cell>
        </row>
      </sheetData>
      <sheetData sheetId="383">
        <row r="2">
          <cell r="A2">
            <v>1.0489999999999999</v>
          </cell>
        </row>
      </sheetData>
      <sheetData sheetId="384">
        <row r="2">
          <cell r="A2">
            <v>1.0489999999999999</v>
          </cell>
        </row>
      </sheetData>
      <sheetData sheetId="385">
        <row r="2">
          <cell r="A2">
            <v>1.0489999999999999</v>
          </cell>
        </row>
      </sheetData>
      <sheetData sheetId="386">
        <row r="2">
          <cell r="A2">
            <v>1.0489999999999999</v>
          </cell>
        </row>
      </sheetData>
      <sheetData sheetId="387">
        <row r="2">
          <cell r="A2">
            <v>1.0489999999999999</v>
          </cell>
        </row>
      </sheetData>
      <sheetData sheetId="388">
        <row r="2">
          <cell r="A2">
            <v>1.0489999999999999</v>
          </cell>
        </row>
      </sheetData>
      <sheetData sheetId="389">
        <row r="2">
          <cell r="A2">
            <v>1.0489999999999999</v>
          </cell>
        </row>
      </sheetData>
      <sheetData sheetId="390">
        <row r="2">
          <cell r="A2">
            <v>1.0489999999999999</v>
          </cell>
        </row>
      </sheetData>
      <sheetData sheetId="391">
        <row r="2">
          <cell r="A2">
            <v>1.0489999999999999</v>
          </cell>
        </row>
      </sheetData>
      <sheetData sheetId="392">
        <row r="2">
          <cell r="A2">
            <v>1.0489999999999999</v>
          </cell>
        </row>
      </sheetData>
      <sheetData sheetId="393">
        <row r="2">
          <cell r="A2">
            <v>1.0489999999999999</v>
          </cell>
        </row>
      </sheetData>
      <sheetData sheetId="394">
        <row r="2">
          <cell r="A2">
            <v>1.0489999999999999</v>
          </cell>
        </row>
      </sheetData>
      <sheetData sheetId="395">
        <row r="2">
          <cell r="A2">
            <v>1.0489999999999999</v>
          </cell>
        </row>
      </sheetData>
      <sheetData sheetId="396">
        <row r="2">
          <cell r="A2">
            <v>1.0489999999999999</v>
          </cell>
        </row>
      </sheetData>
      <sheetData sheetId="397">
        <row r="2">
          <cell r="A2">
            <v>1.0489999999999999</v>
          </cell>
        </row>
      </sheetData>
      <sheetData sheetId="398">
        <row r="2">
          <cell r="A2">
            <v>1.0489999999999999</v>
          </cell>
        </row>
      </sheetData>
      <sheetData sheetId="399">
        <row r="2">
          <cell r="A2">
            <v>1.0489999999999999</v>
          </cell>
        </row>
      </sheetData>
      <sheetData sheetId="400">
        <row r="2">
          <cell r="A2">
            <v>1.0489999999999999</v>
          </cell>
        </row>
      </sheetData>
      <sheetData sheetId="401">
        <row r="2">
          <cell r="A2">
            <v>1.0489999999999999</v>
          </cell>
        </row>
      </sheetData>
      <sheetData sheetId="402">
        <row r="2">
          <cell r="A2">
            <v>1.0489999999999999</v>
          </cell>
        </row>
      </sheetData>
      <sheetData sheetId="403">
        <row r="2">
          <cell r="A2">
            <v>1.0489999999999999</v>
          </cell>
        </row>
      </sheetData>
      <sheetData sheetId="404">
        <row r="2">
          <cell r="A2">
            <v>1.0489999999999999</v>
          </cell>
        </row>
      </sheetData>
      <sheetData sheetId="405">
        <row r="2">
          <cell r="A2">
            <v>1.0489999999999999</v>
          </cell>
        </row>
      </sheetData>
      <sheetData sheetId="406">
        <row r="2">
          <cell r="A2">
            <v>1.0489999999999999</v>
          </cell>
        </row>
      </sheetData>
      <sheetData sheetId="407">
        <row r="2">
          <cell r="A2">
            <v>1.0489999999999999</v>
          </cell>
        </row>
      </sheetData>
      <sheetData sheetId="408">
        <row r="2">
          <cell r="A2">
            <v>1.0489999999999999</v>
          </cell>
        </row>
      </sheetData>
      <sheetData sheetId="409">
        <row r="2">
          <cell r="A2">
            <v>1.0489999999999999</v>
          </cell>
        </row>
      </sheetData>
      <sheetData sheetId="410">
        <row r="2">
          <cell r="A2">
            <v>1.0489999999999999</v>
          </cell>
        </row>
      </sheetData>
      <sheetData sheetId="411">
        <row r="2">
          <cell r="A2">
            <v>1.0489999999999999</v>
          </cell>
        </row>
      </sheetData>
      <sheetData sheetId="412">
        <row r="2">
          <cell r="A2">
            <v>1.0489999999999999</v>
          </cell>
        </row>
      </sheetData>
      <sheetData sheetId="413">
        <row r="2">
          <cell r="A2">
            <v>1.0489999999999999</v>
          </cell>
        </row>
      </sheetData>
      <sheetData sheetId="414">
        <row r="2">
          <cell r="A2">
            <v>1.0489999999999999</v>
          </cell>
        </row>
      </sheetData>
      <sheetData sheetId="415">
        <row r="2">
          <cell r="A2">
            <v>1.0489999999999999</v>
          </cell>
        </row>
      </sheetData>
      <sheetData sheetId="416">
        <row r="2">
          <cell r="A2">
            <v>1.0489999999999999</v>
          </cell>
        </row>
      </sheetData>
      <sheetData sheetId="417">
        <row r="2">
          <cell r="A2">
            <v>1.0489999999999999</v>
          </cell>
        </row>
      </sheetData>
      <sheetData sheetId="418">
        <row r="2">
          <cell r="A2">
            <v>1.0489999999999999</v>
          </cell>
        </row>
      </sheetData>
      <sheetData sheetId="419">
        <row r="2">
          <cell r="A2">
            <v>1.0489999999999999</v>
          </cell>
        </row>
      </sheetData>
      <sheetData sheetId="420">
        <row r="2">
          <cell r="A2">
            <v>1.0489999999999999</v>
          </cell>
        </row>
      </sheetData>
      <sheetData sheetId="421">
        <row r="2">
          <cell r="A2">
            <v>1.0489999999999999</v>
          </cell>
        </row>
      </sheetData>
      <sheetData sheetId="422">
        <row r="2">
          <cell r="A2">
            <v>1.0489999999999999</v>
          </cell>
        </row>
      </sheetData>
      <sheetData sheetId="423">
        <row r="2">
          <cell r="A2">
            <v>1.0489999999999999</v>
          </cell>
        </row>
      </sheetData>
      <sheetData sheetId="424">
        <row r="2">
          <cell r="A2">
            <v>1.0489999999999999</v>
          </cell>
        </row>
      </sheetData>
      <sheetData sheetId="425">
        <row r="2">
          <cell r="A2">
            <v>1.0489999999999999</v>
          </cell>
        </row>
      </sheetData>
      <sheetData sheetId="426">
        <row r="2">
          <cell r="A2">
            <v>1.0489999999999999</v>
          </cell>
        </row>
      </sheetData>
      <sheetData sheetId="427">
        <row r="2">
          <cell r="A2">
            <v>1.0489999999999999</v>
          </cell>
        </row>
      </sheetData>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ow r="2">
          <cell r="A2">
            <v>1.0489999999999999</v>
          </cell>
        </row>
      </sheetData>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2">
          <cell r="A2">
            <v>1.0489999999999999</v>
          </cell>
        </row>
      </sheetData>
      <sheetData sheetId="477">
        <row r="2">
          <cell r="A2">
            <v>1.0489999999999999</v>
          </cell>
        </row>
      </sheetData>
      <sheetData sheetId="478">
        <row r="2">
          <cell r="A2">
            <v>1.0489999999999999</v>
          </cell>
        </row>
      </sheetData>
      <sheetData sheetId="479">
        <row r="2">
          <cell r="A2">
            <v>1.0489999999999999</v>
          </cell>
        </row>
      </sheetData>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ow r="2">
          <cell r="A2">
            <v>1.0489999999999999</v>
          </cell>
        </row>
      </sheetData>
      <sheetData sheetId="515">
        <row r="2">
          <cell r="A2">
            <v>1.0489999999999999</v>
          </cell>
        </row>
      </sheetData>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sheetData sheetId="540"/>
      <sheetData sheetId="541">
        <row r="2">
          <cell r="A2">
            <v>1.0489999999999999</v>
          </cell>
        </row>
      </sheetData>
      <sheetData sheetId="542">
        <row r="2">
          <cell r="A2">
            <v>1.0489999999999999</v>
          </cell>
        </row>
      </sheetData>
      <sheetData sheetId="543">
        <row r="2">
          <cell r="A2">
            <v>1.0489999999999999</v>
          </cell>
        </row>
      </sheetData>
      <sheetData sheetId="544">
        <row r="2">
          <cell r="A2">
            <v>1.0489999999999999</v>
          </cell>
        </row>
      </sheetData>
      <sheetData sheetId="545">
        <row r="2">
          <cell r="A2">
            <v>1.0489999999999999</v>
          </cell>
        </row>
      </sheetData>
      <sheetData sheetId="546">
        <row r="2">
          <cell r="A2">
            <v>1.0489999999999999</v>
          </cell>
        </row>
      </sheetData>
      <sheetData sheetId="547">
        <row r="2">
          <cell r="A2">
            <v>1.0489999999999999</v>
          </cell>
        </row>
      </sheetData>
      <sheetData sheetId="548">
        <row r="2">
          <cell r="A2">
            <v>1.0489999999999999</v>
          </cell>
        </row>
      </sheetData>
      <sheetData sheetId="549">
        <row r="2">
          <cell r="A2">
            <v>1.0489999999999999</v>
          </cell>
        </row>
      </sheetData>
      <sheetData sheetId="550">
        <row r="2">
          <cell r="A2">
            <v>1.0489999999999999</v>
          </cell>
        </row>
      </sheetData>
      <sheetData sheetId="551"/>
      <sheetData sheetId="552"/>
      <sheetData sheetId="553"/>
      <sheetData sheetId="554"/>
      <sheetData sheetId="555">
        <row r="2">
          <cell r="A2">
            <v>1.0489999999999999</v>
          </cell>
        </row>
      </sheetData>
      <sheetData sheetId="556">
        <row r="2">
          <cell r="A2">
            <v>1.0489999999999999</v>
          </cell>
        </row>
      </sheetData>
      <sheetData sheetId="557">
        <row r="2">
          <cell r="A2">
            <v>1.0489999999999999</v>
          </cell>
        </row>
      </sheetData>
      <sheetData sheetId="558">
        <row r="2">
          <cell r="A2">
            <v>1.0489999999999999</v>
          </cell>
        </row>
      </sheetData>
      <sheetData sheetId="559">
        <row r="2">
          <cell r="A2">
            <v>1.0489999999999999</v>
          </cell>
        </row>
      </sheetData>
      <sheetData sheetId="560">
        <row r="2">
          <cell r="A2">
            <v>1.0489999999999999</v>
          </cell>
        </row>
      </sheetData>
      <sheetData sheetId="561">
        <row r="2">
          <cell r="A2">
            <v>1.0489999999999999</v>
          </cell>
        </row>
      </sheetData>
      <sheetData sheetId="562">
        <row r="2">
          <cell r="A2">
            <v>1.0489999999999999</v>
          </cell>
        </row>
      </sheetData>
      <sheetData sheetId="563"/>
      <sheetData sheetId="564"/>
      <sheetData sheetId="565"/>
      <sheetData sheetId="566"/>
      <sheetData sheetId="567"/>
      <sheetData sheetId="568"/>
      <sheetData sheetId="569"/>
      <sheetData sheetId="570">
        <row r="2">
          <cell r="A2">
            <v>1.0489999999999999</v>
          </cell>
        </row>
      </sheetData>
      <sheetData sheetId="571">
        <row r="2">
          <cell r="A2">
            <v>1.0489999999999999</v>
          </cell>
        </row>
      </sheetData>
      <sheetData sheetId="572">
        <row r="2">
          <cell r="A2">
            <v>1.0489999999999999</v>
          </cell>
        </row>
      </sheetData>
      <sheetData sheetId="573">
        <row r="2">
          <cell r="A2">
            <v>1.0489999999999999</v>
          </cell>
        </row>
      </sheetData>
      <sheetData sheetId="574">
        <row r="2">
          <cell r="A2">
            <v>1.0489999999999999</v>
          </cell>
        </row>
      </sheetData>
      <sheetData sheetId="575">
        <row r="2">
          <cell r="A2">
            <v>1.0489999999999999</v>
          </cell>
        </row>
      </sheetData>
      <sheetData sheetId="576">
        <row r="2">
          <cell r="A2">
            <v>1.0489999999999999</v>
          </cell>
        </row>
      </sheetData>
      <sheetData sheetId="577">
        <row r="2">
          <cell r="A2">
            <v>1.0489999999999999</v>
          </cell>
        </row>
      </sheetData>
      <sheetData sheetId="578">
        <row r="2">
          <cell r="A2">
            <v>1.0489999999999999</v>
          </cell>
        </row>
      </sheetData>
      <sheetData sheetId="579">
        <row r="2">
          <cell r="A2">
            <v>1.0489999999999999</v>
          </cell>
        </row>
      </sheetData>
      <sheetData sheetId="580">
        <row r="2">
          <cell r="A2">
            <v>1.0489999999999999</v>
          </cell>
        </row>
      </sheetData>
      <sheetData sheetId="581">
        <row r="2">
          <cell r="A2">
            <v>1.0489999999999999</v>
          </cell>
        </row>
      </sheetData>
      <sheetData sheetId="582">
        <row r="2">
          <cell r="A2">
            <v>1.0489999999999999</v>
          </cell>
        </row>
      </sheetData>
      <sheetData sheetId="583">
        <row r="2">
          <cell r="A2">
            <v>1.0489999999999999</v>
          </cell>
        </row>
      </sheetData>
      <sheetData sheetId="584">
        <row r="2">
          <cell r="A2">
            <v>1.0489999999999999</v>
          </cell>
        </row>
      </sheetData>
      <sheetData sheetId="585">
        <row r="2">
          <cell r="A2">
            <v>1.0489999999999999</v>
          </cell>
        </row>
      </sheetData>
      <sheetData sheetId="586">
        <row r="2">
          <cell r="A2">
            <v>1.0489999999999999</v>
          </cell>
        </row>
      </sheetData>
      <sheetData sheetId="587">
        <row r="2">
          <cell r="A2">
            <v>1.0489999999999999</v>
          </cell>
        </row>
      </sheetData>
      <sheetData sheetId="588">
        <row r="2">
          <cell r="A2">
            <v>1.0489999999999999</v>
          </cell>
        </row>
      </sheetData>
      <sheetData sheetId="589">
        <row r="2">
          <cell r="A2">
            <v>1.0489999999999999</v>
          </cell>
        </row>
      </sheetData>
      <sheetData sheetId="590">
        <row r="2">
          <cell r="A2">
            <v>1.0489999999999999</v>
          </cell>
        </row>
      </sheetData>
      <sheetData sheetId="591">
        <row r="2">
          <cell r="A2">
            <v>1.0489999999999999</v>
          </cell>
        </row>
      </sheetData>
      <sheetData sheetId="592">
        <row r="2">
          <cell r="A2">
            <v>1.0489999999999999</v>
          </cell>
        </row>
      </sheetData>
      <sheetData sheetId="593">
        <row r="2">
          <cell r="A2">
            <v>1.0489999999999999</v>
          </cell>
        </row>
      </sheetData>
      <sheetData sheetId="594">
        <row r="2">
          <cell r="A2">
            <v>1.0489999999999999</v>
          </cell>
        </row>
      </sheetData>
      <sheetData sheetId="595">
        <row r="2">
          <cell r="A2">
            <v>1.0489999999999999</v>
          </cell>
        </row>
      </sheetData>
      <sheetData sheetId="596">
        <row r="2">
          <cell r="A2">
            <v>1.0489999999999999</v>
          </cell>
        </row>
      </sheetData>
      <sheetData sheetId="597">
        <row r="2">
          <cell r="A2">
            <v>1.0489999999999999</v>
          </cell>
        </row>
      </sheetData>
      <sheetData sheetId="598">
        <row r="2">
          <cell r="A2">
            <v>1.0489999999999999</v>
          </cell>
        </row>
      </sheetData>
      <sheetData sheetId="599">
        <row r="2">
          <cell r="A2">
            <v>1.0489999999999999</v>
          </cell>
        </row>
      </sheetData>
      <sheetData sheetId="600">
        <row r="2">
          <cell r="A2">
            <v>1.0489999999999999</v>
          </cell>
        </row>
      </sheetData>
      <sheetData sheetId="601">
        <row r="2">
          <cell r="A2">
            <v>1.0489999999999999</v>
          </cell>
        </row>
      </sheetData>
      <sheetData sheetId="602">
        <row r="2">
          <cell r="A2">
            <v>1.0489999999999999</v>
          </cell>
        </row>
      </sheetData>
      <sheetData sheetId="603">
        <row r="2">
          <cell r="A2">
            <v>1.0489999999999999</v>
          </cell>
        </row>
      </sheetData>
      <sheetData sheetId="604">
        <row r="2">
          <cell r="A2">
            <v>1.0489999999999999</v>
          </cell>
        </row>
      </sheetData>
      <sheetData sheetId="605">
        <row r="2">
          <cell r="A2">
            <v>1.0489999999999999</v>
          </cell>
        </row>
      </sheetData>
      <sheetData sheetId="606">
        <row r="2">
          <cell r="A2">
            <v>1.0489999999999999</v>
          </cell>
        </row>
      </sheetData>
      <sheetData sheetId="607">
        <row r="2">
          <cell r="A2">
            <v>1.0489999999999999</v>
          </cell>
        </row>
      </sheetData>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ow r="2">
          <cell r="A2">
            <v>1.0489999999999999</v>
          </cell>
        </row>
      </sheetData>
      <sheetData sheetId="694"/>
      <sheetData sheetId="695">
        <row r="2">
          <cell r="A2">
            <v>1.0489999999999999</v>
          </cell>
        </row>
      </sheetData>
      <sheetData sheetId="696" refreshError="1"/>
      <sheetData sheetId="697">
        <row r="2">
          <cell r="A2">
            <v>1.0489999999999999</v>
          </cell>
        </row>
      </sheetData>
      <sheetData sheetId="698">
        <row r="2">
          <cell r="A2">
            <v>1.0489999999999999</v>
          </cell>
        </row>
      </sheetData>
      <sheetData sheetId="699">
        <row r="2">
          <cell r="A2">
            <v>1.0489999999999999</v>
          </cell>
        </row>
      </sheetData>
      <sheetData sheetId="700">
        <row r="2">
          <cell r="A2">
            <v>1.0489999999999999</v>
          </cell>
        </row>
      </sheetData>
      <sheetData sheetId="701">
        <row r="2">
          <cell r="A2">
            <v>1.0489999999999999</v>
          </cell>
        </row>
      </sheetData>
      <sheetData sheetId="702">
        <row r="2">
          <cell r="A2">
            <v>1.0489999999999999</v>
          </cell>
        </row>
      </sheetData>
      <sheetData sheetId="703">
        <row r="2">
          <cell r="A2">
            <v>1.0489999999999999</v>
          </cell>
        </row>
      </sheetData>
      <sheetData sheetId="704">
        <row r="2">
          <cell r="A2">
            <v>1.0489999999999999</v>
          </cell>
        </row>
      </sheetData>
      <sheetData sheetId="705">
        <row r="2">
          <cell r="A2">
            <v>1.0489999999999999</v>
          </cell>
        </row>
      </sheetData>
      <sheetData sheetId="706">
        <row r="2">
          <cell r="A2">
            <v>1.0489999999999999</v>
          </cell>
        </row>
      </sheetData>
      <sheetData sheetId="707">
        <row r="2">
          <cell r="A2">
            <v>1.0489999999999999</v>
          </cell>
        </row>
      </sheetData>
      <sheetData sheetId="708">
        <row r="2">
          <cell r="A2">
            <v>1.0489999999999999</v>
          </cell>
        </row>
      </sheetData>
      <sheetData sheetId="709">
        <row r="2">
          <cell r="A2">
            <v>1.0489999999999999</v>
          </cell>
        </row>
      </sheetData>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row r="2">
          <cell r="A2">
            <v>1.0489999999999999</v>
          </cell>
        </row>
      </sheetData>
      <sheetData sheetId="758">
        <row r="2">
          <cell r="A2">
            <v>1.0489999999999999</v>
          </cell>
        </row>
      </sheetData>
      <sheetData sheetId="759">
        <row r="2">
          <cell r="A2">
            <v>1.0489999999999999</v>
          </cell>
        </row>
      </sheetData>
      <sheetData sheetId="760">
        <row r="2">
          <cell r="A2">
            <v>1.0489999999999999</v>
          </cell>
        </row>
      </sheetData>
      <sheetData sheetId="761">
        <row r="2">
          <cell r="A2">
            <v>1.0489999999999999</v>
          </cell>
        </row>
      </sheetData>
      <sheetData sheetId="762">
        <row r="2">
          <cell r="A2">
            <v>1.0489999999999999</v>
          </cell>
        </row>
      </sheetData>
      <sheetData sheetId="763">
        <row r="2">
          <cell r="A2">
            <v>1.0489999999999999</v>
          </cell>
        </row>
      </sheetData>
      <sheetData sheetId="764">
        <row r="2">
          <cell r="A2">
            <v>1.0489999999999999</v>
          </cell>
        </row>
      </sheetData>
      <sheetData sheetId="765">
        <row r="2">
          <cell r="A2">
            <v>1.0489999999999999</v>
          </cell>
        </row>
      </sheetData>
      <sheetData sheetId="766">
        <row r="2">
          <cell r="A2">
            <v>1.0489999999999999</v>
          </cell>
        </row>
      </sheetData>
      <sheetData sheetId="767">
        <row r="2">
          <cell r="A2">
            <v>1.0489999999999999</v>
          </cell>
        </row>
      </sheetData>
      <sheetData sheetId="768">
        <row r="2">
          <cell r="A2">
            <v>1.0489999999999999</v>
          </cell>
        </row>
      </sheetData>
      <sheetData sheetId="769">
        <row r="2">
          <cell r="A2">
            <v>1.0489999999999999</v>
          </cell>
        </row>
      </sheetData>
      <sheetData sheetId="770">
        <row r="2">
          <cell r="A2">
            <v>1.0489999999999999</v>
          </cell>
        </row>
      </sheetData>
      <sheetData sheetId="771">
        <row r="2">
          <cell r="A2">
            <v>1.0489999999999999</v>
          </cell>
        </row>
      </sheetData>
      <sheetData sheetId="772">
        <row r="2">
          <cell r="A2">
            <v>1.0489999999999999</v>
          </cell>
        </row>
      </sheetData>
      <sheetData sheetId="773">
        <row r="2">
          <cell r="A2">
            <v>1.0489999999999999</v>
          </cell>
        </row>
      </sheetData>
      <sheetData sheetId="774">
        <row r="2">
          <cell r="A2">
            <v>1.0489999999999999</v>
          </cell>
        </row>
      </sheetData>
      <sheetData sheetId="775">
        <row r="2">
          <cell r="A2">
            <v>1.0489999999999999</v>
          </cell>
        </row>
      </sheetData>
      <sheetData sheetId="776">
        <row r="2">
          <cell r="A2">
            <v>1.0489999999999999</v>
          </cell>
        </row>
      </sheetData>
      <sheetData sheetId="777">
        <row r="2">
          <cell r="A2">
            <v>1.0489999999999999</v>
          </cell>
        </row>
      </sheetData>
      <sheetData sheetId="778">
        <row r="2">
          <cell r="A2">
            <v>1.0489999999999999</v>
          </cell>
        </row>
      </sheetData>
      <sheetData sheetId="779">
        <row r="2">
          <cell r="A2">
            <v>1.0489999999999999</v>
          </cell>
        </row>
      </sheetData>
      <sheetData sheetId="780">
        <row r="2">
          <cell r="A2">
            <v>1.0489999999999999</v>
          </cell>
        </row>
      </sheetData>
      <sheetData sheetId="781">
        <row r="2">
          <cell r="A2">
            <v>1.0489999999999999</v>
          </cell>
        </row>
      </sheetData>
      <sheetData sheetId="782">
        <row r="2">
          <cell r="A2">
            <v>1.0489999999999999</v>
          </cell>
        </row>
      </sheetData>
      <sheetData sheetId="783" refreshError="1"/>
      <sheetData sheetId="784">
        <row r="2">
          <cell r="A2">
            <v>1.0489999999999999</v>
          </cell>
        </row>
      </sheetData>
      <sheetData sheetId="785">
        <row r="2">
          <cell r="A2">
            <v>1.0489999999999999</v>
          </cell>
        </row>
      </sheetData>
      <sheetData sheetId="786">
        <row r="2">
          <cell r="A2">
            <v>1.0489999999999999</v>
          </cell>
        </row>
      </sheetData>
      <sheetData sheetId="787">
        <row r="2">
          <cell r="A2">
            <v>1.0489999999999999</v>
          </cell>
        </row>
      </sheetData>
      <sheetData sheetId="788">
        <row r="2">
          <cell r="A2">
            <v>1.0489999999999999</v>
          </cell>
        </row>
      </sheetData>
      <sheetData sheetId="789">
        <row r="2">
          <cell r="A2">
            <v>1.0489999999999999</v>
          </cell>
        </row>
      </sheetData>
      <sheetData sheetId="790">
        <row r="2">
          <cell r="A2">
            <v>1.0489999999999999</v>
          </cell>
        </row>
      </sheetData>
      <sheetData sheetId="791">
        <row r="2">
          <cell r="A2">
            <v>1.0489999999999999</v>
          </cell>
        </row>
      </sheetData>
      <sheetData sheetId="792">
        <row r="2">
          <cell r="A2">
            <v>1.0489999999999999</v>
          </cell>
        </row>
      </sheetData>
      <sheetData sheetId="793">
        <row r="2">
          <cell r="A2">
            <v>1.0489999999999999</v>
          </cell>
        </row>
      </sheetData>
      <sheetData sheetId="794">
        <row r="2">
          <cell r="A2">
            <v>1.0489999999999999</v>
          </cell>
        </row>
      </sheetData>
      <sheetData sheetId="795">
        <row r="2">
          <cell r="A2">
            <v>1.0489999999999999</v>
          </cell>
        </row>
      </sheetData>
      <sheetData sheetId="796">
        <row r="2">
          <cell r="A2">
            <v>1.0489999999999999</v>
          </cell>
        </row>
      </sheetData>
      <sheetData sheetId="797">
        <row r="2">
          <cell r="A2">
            <v>1.0489999999999999</v>
          </cell>
        </row>
      </sheetData>
      <sheetData sheetId="798">
        <row r="2">
          <cell r="A2">
            <v>1.0489999999999999</v>
          </cell>
        </row>
      </sheetData>
      <sheetData sheetId="799">
        <row r="2">
          <cell r="A2">
            <v>1.0489999999999999</v>
          </cell>
        </row>
      </sheetData>
      <sheetData sheetId="800">
        <row r="2">
          <cell r="A2">
            <v>1.0489999999999999</v>
          </cell>
        </row>
      </sheetData>
      <sheetData sheetId="801">
        <row r="2">
          <cell r="A2">
            <v>1.0489999999999999</v>
          </cell>
        </row>
      </sheetData>
      <sheetData sheetId="802">
        <row r="2">
          <cell r="A2">
            <v>1.0489999999999999</v>
          </cell>
        </row>
      </sheetData>
      <sheetData sheetId="803">
        <row r="2">
          <cell r="A2">
            <v>1.0489999999999999</v>
          </cell>
        </row>
      </sheetData>
      <sheetData sheetId="804">
        <row r="2">
          <cell r="A2">
            <v>1.0489999999999999</v>
          </cell>
        </row>
      </sheetData>
      <sheetData sheetId="805">
        <row r="2">
          <cell r="A2">
            <v>1.0489999999999999</v>
          </cell>
        </row>
      </sheetData>
      <sheetData sheetId="806">
        <row r="2">
          <cell r="A2">
            <v>1.0489999999999999</v>
          </cell>
        </row>
      </sheetData>
      <sheetData sheetId="807">
        <row r="2">
          <cell r="A2">
            <v>1.0489999999999999</v>
          </cell>
        </row>
      </sheetData>
      <sheetData sheetId="808">
        <row r="2">
          <cell r="A2">
            <v>1.0489999999999999</v>
          </cell>
        </row>
      </sheetData>
      <sheetData sheetId="809">
        <row r="2">
          <cell r="A2">
            <v>1.0489999999999999</v>
          </cell>
        </row>
      </sheetData>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row r="2">
          <cell r="A2">
            <v>1.0489999999999999</v>
          </cell>
        </row>
      </sheetData>
      <sheetData sheetId="865">
        <row r="2">
          <cell r="A2">
            <v>1.0489999999999999</v>
          </cell>
        </row>
      </sheetData>
      <sheetData sheetId="866">
        <row r="2">
          <cell r="A2">
            <v>1.0489999999999999</v>
          </cell>
        </row>
      </sheetData>
      <sheetData sheetId="867">
        <row r="2">
          <cell r="A2">
            <v>1.0489999999999999</v>
          </cell>
        </row>
      </sheetData>
      <sheetData sheetId="868">
        <row r="2">
          <cell r="A2">
            <v>1.0489999999999999</v>
          </cell>
        </row>
      </sheetData>
      <sheetData sheetId="869"/>
      <sheetData sheetId="870"/>
      <sheetData sheetId="871"/>
      <sheetData sheetId="872"/>
      <sheetData sheetId="873">
        <row r="2">
          <cell r="A2">
            <v>1.0489999999999999</v>
          </cell>
        </row>
      </sheetData>
      <sheetData sheetId="874">
        <row r="2">
          <cell r="A2">
            <v>1.0489999999999999</v>
          </cell>
        </row>
      </sheetData>
      <sheetData sheetId="875">
        <row r="2">
          <cell r="A2">
            <v>1.0489999999999999</v>
          </cell>
        </row>
      </sheetData>
      <sheetData sheetId="876">
        <row r="2">
          <cell r="A2">
            <v>1.0489999999999999</v>
          </cell>
        </row>
      </sheetData>
      <sheetData sheetId="877">
        <row r="2">
          <cell r="A2">
            <v>1.0489999999999999</v>
          </cell>
        </row>
      </sheetData>
      <sheetData sheetId="878"/>
      <sheetData sheetId="879"/>
      <sheetData sheetId="880"/>
      <sheetData sheetId="881"/>
      <sheetData sheetId="882"/>
      <sheetData sheetId="883"/>
      <sheetData sheetId="884"/>
      <sheetData sheetId="885"/>
      <sheetData sheetId="886"/>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ow r="2">
          <cell r="A2">
            <v>1.0489999999999999</v>
          </cell>
        </row>
      </sheetData>
      <sheetData sheetId="902">
        <row r="2">
          <cell r="A2">
            <v>1.0489999999999999</v>
          </cell>
        </row>
      </sheetData>
      <sheetData sheetId="903">
        <row r="2">
          <cell r="A2">
            <v>1.0489999999999999</v>
          </cell>
        </row>
      </sheetData>
      <sheetData sheetId="904">
        <row r="2">
          <cell r="A2">
            <v>1.0489999999999999</v>
          </cell>
        </row>
      </sheetData>
      <sheetData sheetId="905">
        <row r="2">
          <cell r="A2">
            <v>1.0489999999999999</v>
          </cell>
        </row>
      </sheetData>
      <sheetData sheetId="906">
        <row r="2">
          <cell r="A2">
            <v>1.0489999999999999</v>
          </cell>
        </row>
      </sheetData>
      <sheetData sheetId="907" refreshError="1"/>
      <sheetData sheetId="908" refreshError="1"/>
      <sheetData sheetId="909" refreshError="1"/>
      <sheetData sheetId="910">
        <row r="2">
          <cell r="A2">
            <v>1.0489999999999999</v>
          </cell>
        </row>
      </sheetData>
      <sheetData sheetId="911">
        <row r="2">
          <cell r="A2">
            <v>1.0489999999999999</v>
          </cell>
        </row>
      </sheetData>
      <sheetData sheetId="912" refreshError="1"/>
      <sheetData sheetId="913" refreshError="1"/>
      <sheetData sheetId="914" refreshError="1"/>
      <sheetData sheetId="915">
        <row r="2">
          <cell r="A2">
            <v>1.0489999999999999</v>
          </cell>
        </row>
      </sheetData>
      <sheetData sheetId="916">
        <row r="2">
          <cell r="A2">
            <v>1.0489999999999999</v>
          </cell>
        </row>
      </sheetData>
      <sheetData sheetId="917">
        <row r="2">
          <cell r="A2">
            <v>1.0489999999999999</v>
          </cell>
        </row>
      </sheetData>
      <sheetData sheetId="918">
        <row r="2">
          <cell r="A2">
            <v>1.0489999999999999</v>
          </cell>
        </row>
      </sheetData>
      <sheetData sheetId="919">
        <row r="2">
          <cell r="A2">
            <v>1.0489999999999999</v>
          </cell>
        </row>
      </sheetData>
      <sheetData sheetId="920">
        <row r="2">
          <cell r="A2">
            <v>1.0489999999999999</v>
          </cell>
        </row>
      </sheetData>
      <sheetData sheetId="921">
        <row r="2">
          <cell r="A2">
            <v>1.0489999999999999</v>
          </cell>
        </row>
      </sheetData>
      <sheetData sheetId="922">
        <row r="2">
          <cell r="A2">
            <v>1.0489999999999999</v>
          </cell>
        </row>
      </sheetData>
      <sheetData sheetId="923">
        <row r="2">
          <cell r="A2">
            <v>1.0489999999999999</v>
          </cell>
        </row>
      </sheetData>
      <sheetData sheetId="924">
        <row r="2">
          <cell r="A2">
            <v>1.0489999999999999</v>
          </cell>
        </row>
      </sheetData>
      <sheetData sheetId="925">
        <row r="2">
          <cell r="A2">
            <v>1.0489999999999999</v>
          </cell>
        </row>
      </sheetData>
      <sheetData sheetId="926">
        <row r="2">
          <cell r="A2">
            <v>1.0489999999999999</v>
          </cell>
        </row>
      </sheetData>
      <sheetData sheetId="927">
        <row r="2">
          <cell r="A2">
            <v>1.0489999999999999</v>
          </cell>
        </row>
      </sheetData>
      <sheetData sheetId="928">
        <row r="2">
          <cell r="A2">
            <v>1.0489999999999999</v>
          </cell>
        </row>
      </sheetData>
      <sheetData sheetId="929">
        <row r="2">
          <cell r="A2">
            <v>1.0489999999999999</v>
          </cell>
        </row>
      </sheetData>
      <sheetData sheetId="930">
        <row r="2">
          <cell r="A2">
            <v>1.0489999999999999</v>
          </cell>
        </row>
      </sheetData>
      <sheetData sheetId="931">
        <row r="2">
          <cell r="A2">
            <v>1.0489999999999999</v>
          </cell>
        </row>
      </sheetData>
      <sheetData sheetId="932">
        <row r="2">
          <cell r="A2">
            <v>1.0489999999999999</v>
          </cell>
        </row>
      </sheetData>
      <sheetData sheetId="933">
        <row r="2">
          <cell r="A2">
            <v>1.0489999999999999</v>
          </cell>
        </row>
      </sheetData>
      <sheetData sheetId="934">
        <row r="2">
          <cell r="A2">
            <v>1.0489999999999999</v>
          </cell>
        </row>
      </sheetData>
      <sheetData sheetId="935">
        <row r="2">
          <cell r="A2">
            <v>1.0489999999999999</v>
          </cell>
        </row>
      </sheetData>
      <sheetData sheetId="936">
        <row r="2">
          <cell r="A2">
            <v>1.0489999999999999</v>
          </cell>
        </row>
      </sheetData>
      <sheetData sheetId="937">
        <row r="2">
          <cell r="A2">
            <v>1.0489999999999999</v>
          </cell>
        </row>
      </sheetData>
      <sheetData sheetId="938">
        <row r="2">
          <cell r="A2">
            <v>1.0489999999999999</v>
          </cell>
        </row>
      </sheetData>
      <sheetData sheetId="939">
        <row r="2">
          <cell r="A2">
            <v>1.0489999999999999</v>
          </cell>
        </row>
      </sheetData>
      <sheetData sheetId="940">
        <row r="2">
          <cell r="A2">
            <v>1.0489999999999999</v>
          </cell>
        </row>
      </sheetData>
      <sheetData sheetId="941">
        <row r="2">
          <cell r="A2">
            <v>1.0489999999999999</v>
          </cell>
        </row>
      </sheetData>
      <sheetData sheetId="942">
        <row r="2">
          <cell r="A2">
            <v>1.0489999999999999</v>
          </cell>
        </row>
      </sheetData>
      <sheetData sheetId="943">
        <row r="2">
          <cell r="A2">
            <v>1.0489999999999999</v>
          </cell>
        </row>
      </sheetData>
      <sheetData sheetId="944">
        <row r="2">
          <cell r="A2">
            <v>1.0489999999999999</v>
          </cell>
        </row>
      </sheetData>
      <sheetData sheetId="945">
        <row r="2">
          <cell r="A2">
            <v>1.0489999999999999</v>
          </cell>
        </row>
      </sheetData>
      <sheetData sheetId="946">
        <row r="2">
          <cell r="A2">
            <v>1.0489999999999999</v>
          </cell>
        </row>
      </sheetData>
      <sheetData sheetId="947">
        <row r="2">
          <cell r="A2">
            <v>1.0489999999999999</v>
          </cell>
        </row>
      </sheetData>
      <sheetData sheetId="948">
        <row r="2">
          <cell r="A2">
            <v>1.0489999999999999</v>
          </cell>
        </row>
      </sheetData>
      <sheetData sheetId="949">
        <row r="2">
          <cell r="A2">
            <v>1.0489999999999999</v>
          </cell>
        </row>
      </sheetData>
      <sheetData sheetId="950">
        <row r="2">
          <cell r="A2">
            <v>1.0489999999999999</v>
          </cell>
        </row>
      </sheetData>
      <sheetData sheetId="951">
        <row r="2">
          <cell r="A2">
            <v>1.0489999999999999</v>
          </cell>
        </row>
      </sheetData>
      <sheetData sheetId="952">
        <row r="2">
          <cell r="A2">
            <v>1.0489999999999999</v>
          </cell>
        </row>
      </sheetData>
      <sheetData sheetId="953">
        <row r="2">
          <cell r="A2">
            <v>1.0489999999999999</v>
          </cell>
        </row>
      </sheetData>
      <sheetData sheetId="954">
        <row r="2">
          <cell r="A2">
            <v>1.0489999999999999</v>
          </cell>
        </row>
      </sheetData>
      <sheetData sheetId="955">
        <row r="2">
          <cell r="A2">
            <v>1.0489999999999999</v>
          </cell>
        </row>
      </sheetData>
      <sheetData sheetId="956">
        <row r="2">
          <cell r="A2">
            <v>1.0489999999999999</v>
          </cell>
        </row>
      </sheetData>
      <sheetData sheetId="957">
        <row r="2">
          <cell r="A2">
            <v>1.0489999999999999</v>
          </cell>
        </row>
      </sheetData>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ow r="2">
          <cell r="A2">
            <v>1.0489999999999999</v>
          </cell>
        </row>
      </sheetData>
      <sheetData sheetId="1210">
        <row r="2">
          <cell r="A2">
            <v>1.0489999999999999</v>
          </cell>
        </row>
      </sheetData>
      <sheetData sheetId="1211">
        <row r="2">
          <cell r="A2">
            <v>1.0489999999999999</v>
          </cell>
        </row>
      </sheetData>
      <sheetData sheetId="1212">
        <row r="2">
          <cell r="A2">
            <v>1.0489999999999999</v>
          </cell>
        </row>
      </sheetData>
      <sheetData sheetId="1213"/>
      <sheetData sheetId="1214"/>
      <sheetData sheetId="1215"/>
      <sheetData sheetId="1216"/>
      <sheetData sheetId="1217"/>
      <sheetData sheetId="1218"/>
      <sheetData sheetId="1219"/>
      <sheetData sheetId="1220"/>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Данные"/>
      <sheetName val="Справочники"/>
      <sheetName val="Заголовок"/>
      <sheetName val="ИТ-бюджет"/>
      <sheetName val="ИТОГИ  по Н,Р,Э,Q"/>
      <sheetName val="тар"/>
      <sheetName val="т1.15(смета8а)"/>
      <sheetName val="t_Настройки"/>
      <sheetName val="Гр5(о)"/>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Шаблон"/>
      <sheetName val="Договор"/>
      <sheetName val="ДоговорОбъекты"/>
      <sheetName val="ДоговорОплата"/>
      <sheetName val="Расчет"/>
      <sheetName val="Оплата"/>
      <sheetName val="Объекты"/>
      <sheetName val="СписокДоговоров"/>
      <sheetName val="Настройка"/>
      <sheetName val="ИсхДанныеДоговора"/>
      <sheetName val="Вспомогательный"/>
      <sheetName val="Период"/>
      <sheetName val="All"/>
      <sheetName val="ДЗ"/>
      <sheetName val="служебка"/>
      <sheetName val="тепло"/>
      <sheetName val="гор"/>
      <sheetName val="обл"/>
      <sheetName val="фед"/>
      <sheetName val="тсж УК"/>
      <sheetName val=" прочие"/>
      <sheetName val="КЗ"/>
      <sheetName val="Лист1"/>
      <sheetName val="Договора_Тепло"/>
      <sheetName val="лист2"/>
      <sheetName val="Данные"/>
    </sheetNames>
    <sheetDataSet>
      <sheetData sheetId="0"/>
      <sheetData sheetId="1">
        <row r="5">
          <cell r="N5" t="str">
            <v>ООО "ДОМ"</v>
          </cell>
        </row>
      </sheetData>
      <sheetData sheetId="2"/>
      <sheetData sheetId="3"/>
      <sheetData sheetId="4"/>
      <sheetData sheetId="5"/>
      <sheetData sheetId="6"/>
      <sheetData sheetId="7"/>
      <sheetData sheetId="8" refreshError="1">
        <row r="7">
          <cell r="A7">
            <v>1</v>
          </cell>
        </row>
        <row r="8">
          <cell r="D8">
            <v>0</v>
          </cell>
        </row>
        <row r="10">
          <cell r="A10">
            <v>1</v>
          </cell>
        </row>
        <row r="17">
          <cell r="A17">
            <v>0</v>
          </cell>
        </row>
        <row r="19">
          <cell r="A19">
            <v>0</v>
          </cell>
        </row>
        <row r="22">
          <cell r="A22">
            <v>0</v>
          </cell>
        </row>
        <row r="24">
          <cell r="A24">
            <v>0</v>
          </cell>
        </row>
      </sheetData>
      <sheetData sheetId="9"/>
      <sheetData sheetId="10"/>
      <sheetData sheetId="11" refreshError="1">
        <row r="2">
          <cell r="A2" t="str">
            <v>Данные актуальны на 16 декабря 2013г. (10:21:34)</v>
          </cell>
        </row>
        <row r="3">
          <cell r="A3" t="str">
            <v>Январь-Март 2014г.</v>
          </cell>
        </row>
        <row r="4">
          <cell r="A4" t="str">
            <v>Апрель 2014г.</v>
          </cell>
        </row>
        <row r="5">
          <cell r="A5" t="str">
            <v>Май 2014г.</v>
          </cell>
        </row>
      </sheetData>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Лист1"/>
      <sheetName val="Липецк"/>
      <sheetName val="Лист4"/>
      <sheetName val="Данные"/>
    </sheetNames>
    <sheetDataSet>
      <sheetData sheetId="0"/>
      <sheetData sheetId="1">
        <row r="5">
          <cell r="H5">
            <v>0.24</v>
          </cell>
        </row>
      </sheetData>
      <sheetData sheetId="2"/>
      <sheetData sheetId="3"/>
      <sheetData sheetId="4"/>
      <sheetData sheetId="5"/>
      <sheetData sheetId="6"/>
      <sheetData sheetId="7"/>
      <sheetData sheetId="8"/>
      <sheetData sheetId="9"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ЦТ"/>
      <sheetName val="1.1"/>
      <sheetName val="1.2"/>
      <sheetName val="2.1"/>
      <sheetName val="2.2"/>
      <sheetName val="3"/>
      <sheetName val="4"/>
      <sheetName val="5"/>
      <sheetName val="6"/>
      <sheetName val="7"/>
      <sheetName val="8"/>
      <sheetName val="9"/>
      <sheetName val="10"/>
      <sheetName val="11"/>
      <sheetName val="12"/>
      <sheetName val="13"/>
      <sheetName val="14"/>
      <sheetName val="15"/>
      <sheetName val="16"/>
      <sheetName val="17"/>
      <sheetName val="17.1"/>
      <sheetName val="18"/>
      <sheetName val="18.1"/>
      <sheetName val="18.2"/>
      <sheetName val="19"/>
      <sheetName val="19.1.1"/>
      <sheetName val="19.1.2"/>
      <sheetName val="19.2"/>
      <sheetName val="20"/>
      <sheetName val="20.1"/>
      <sheetName val="21"/>
      <sheetName val="21.1"/>
      <sheetName val="21.2.1"/>
      <sheetName val="21.2.2"/>
      <sheetName val="21.3"/>
      <sheetName val="21.4"/>
      <sheetName val="22"/>
      <sheetName val="23"/>
      <sheetName val="24"/>
      <sheetName val="24.1"/>
      <sheetName val="25"/>
      <sheetName val="25.1"/>
      <sheetName val="26"/>
      <sheetName val="27"/>
      <sheetName val="28"/>
      <sheetName val="28.1"/>
      <sheetName val="28.2"/>
      <sheetName val="28.3"/>
      <sheetName val="29"/>
      <sheetName val="P2.1"/>
      <sheetName val="P2.2"/>
      <sheetName val="2.3"/>
      <sheetName val="таблица фст"/>
      <sheetName val="Производство электроэнергии"/>
      <sheetName val=" НВВ передача"/>
      <sheetName val="Данные"/>
      <sheetName val="База"/>
      <sheetName val="CAPEX"/>
      <sheetName val="CARDS"/>
      <sheetName val="CONTRIBUTION"/>
      <sheetName val="DELTA"/>
      <sheetName val="FIXED ASSETS"/>
      <sheetName val="SALARIES"/>
      <sheetName val="SETTL - RBL"/>
      <sheetName val="SETTL - USD"/>
      <sheetName val="SPARES - BOOTHS"/>
      <sheetName val="SPARES - PAYPHONES"/>
      <sheetName val="STAFF"/>
      <sheetName val="VAT"/>
      <sheetName val="УЗ-21(2002)"/>
      <sheetName val="УЗ-22(3кв.)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5">
          <cell r="C15">
            <v>0</v>
          </cell>
        </row>
        <row r="24">
          <cell r="C24">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Обновление"/>
      <sheetName val="Лог обновления"/>
      <sheetName val="Выбор субъекта РФ"/>
      <sheetName val="Титульный"/>
      <sheetName val="ТС Инвестиции"/>
      <sheetName val="ТС показатели"/>
      <sheetName val="ТС показатели (2)"/>
      <sheetName val="Ссылки на публикации"/>
      <sheetName val="Комментарии"/>
      <sheetName val="Проверка"/>
      <sheetName val="AllSheetsInThisWorkbook"/>
      <sheetName val="et_union"/>
      <sheetName val="TEHSHEET"/>
      <sheetName val="REESTR_ORG"/>
      <sheetName val="REESTR_FILTERED"/>
      <sheetName val="REESTR_MO"/>
      <sheetName val="modPROV"/>
      <sheetName val="modHyperlink"/>
      <sheetName val="modChange"/>
      <sheetName val="modfrmReestr"/>
      <sheetName val="modTitleSheetHeaders"/>
      <sheetName val="modServiceModule"/>
      <sheetName val="modClassifierValidate"/>
      <sheetName val="modWindowClipboard"/>
      <sheetName val="modInfo"/>
      <sheetName val="modfrmDateChoose"/>
      <sheetName val="modReestrMO"/>
      <sheetName val="modDblClick"/>
      <sheetName val="modUpdTemplMain"/>
      <sheetName val="modSheetMain01"/>
      <sheetName val="modSheetMain02"/>
      <sheetName val="modSheetMain03"/>
      <sheetName val="modSheetMain04"/>
      <sheetName val="modSheetMain05"/>
      <sheetName val="modSheetMain07"/>
      <sheetName val="Паспорт"/>
      <sheetName val="vec"/>
      <sheetName val="7"/>
      <sheetName val="план поставок"/>
      <sheetName val="эл.энергия"/>
    </sheetNames>
    <sheetDataSet>
      <sheetData sheetId="0"/>
      <sheetData sheetId="1"/>
      <sheetData sheetId="2"/>
      <sheetData sheetId="3"/>
      <sheetData sheetId="4">
        <row r="26">
          <cell r="G26" t="str">
            <v>Некомбинированная выработка</v>
          </cell>
        </row>
      </sheetData>
      <sheetData sheetId="5"/>
      <sheetData sheetId="6"/>
      <sheetData sheetId="7"/>
      <sheetData sheetId="8"/>
      <sheetData sheetId="9"/>
      <sheetData sheetId="10"/>
      <sheetData sheetId="11"/>
      <sheetData sheetId="12"/>
      <sheetData sheetId="13">
        <row r="2">
          <cell r="AJ2" t="str">
            <v>газ природный по регулируемой цене</v>
          </cell>
        </row>
        <row r="3">
          <cell r="AJ3" t="str">
            <v>газ природный по нерегулируемой цене</v>
          </cell>
        </row>
        <row r="4">
          <cell r="AJ4" t="str">
            <v>газ сжиженный</v>
          </cell>
        </row>
        <row r="5">
          <cell r="AJ5" t="str">
            <v>газовый конденсат</v>
          </cell>
        </row>
        <row r="6">
          <cell r="AJ6" t="str">
            <v>гшз</v>
          </cell>
        </row>
        <row r="7">
          <cell r="AJ7" t="str">
            <v>мазут</v>
          </cell>
        </row>
        <row r="8">
          <cell r="AJ8" t="str">
            <v>нефть</v>
          </cell>
        </row>
        <row r="9">
          <cell r="AJ9" t="str">
            <v>дизельное топливо</v>
          </cell>
        </row>
        <row r="10">
          <cell r="AJ10" t="str">
            <v>уголь бурый</v>
          </cell>
        </row>
        <row r="11">
          <cell r="AJ11" t="str">
            <v>уголь каменный</v>
          </cell>
        </row>
        <row r="12">
          <cell r="AJ12" t="str">
            <v>торф</v>
          </cell>
        </row>
        <row r="13">
          <cell r="AJ13" t="str">
            <v>дрова</v>
          </cell>
        </row>
        <row r="14">
          <cell r="AJ14" t="str">
            <v>опил</v>
          </cell>
        </row>
        <row r="15">
          <cell r="AJ15" t="str">
            <v>отходы березовые</v>
          </cell>
        </row>
        <row r="16">
          <cell r="AJ16" t="str">
            <v>отходы осиновые</v>
          </cell>
        </row>
        <row r="17">
          <cell r="AJ17" t="str">
            <v>печное топливо</v>
          </cell>
        </row>
        <row r="18">
          <cell r="AJ18" t="str">
            <v>пилеты</v>
          </cell>
        </row>
        <row r="19">
          <cell r="AJ19" t="str">
            <v>смола</v>
          </cell>
        </row>
        <row r="20">
          <cell r="AJ20" t="str">
            <v>щепа</v>
          </cell>
        </row>
        <row r="21">
          <cell r="AJ21" t="str">
            <v>горючий сланец</v>
          </cell>
        </row>
        <row r="22">
          <cell r="AJ22" t="str">
            <v>керосин</v>
          </cell>
        </row>
        <row r="23">
          <cell r="AJ23" t="str">
            <v>кислородно-водородная смесь</v>
          </cell>
        </row>
        <row r="24">
          <cell r="AJ24" t="str">
            <v>электроэнергия (НН)</v>
          </cell>
        </row>
        <row r="25">
          <cell r="AJ25" t="str">
            <v>электроэнергия (СН1)</v>
          </cell>
        </row>
        <row r="26">
          <cell r="AJ26" t="str">
            <v>электроэнергия (СН2)</v>
          </cell>
        </row>
        <row r="27">
          <cell r="AJ27" t="str">
            <v>электроэнергия (ВН)</v>
          </cell>
        </row>
        <row r="28">
          <cell r="AJ28" t="str">
            <v>мощность</v>
          </cell>
        </row>
        <row r="29">
          <cell r="AJ29" t="str">
            <v>прочее</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5"/>
      <sheetName val="Лист2"/>
      <sheetName val="Лист3"/>
      <sheetName val="вода "/>
      <sheetName val="Лист1"/>
      <sheetName val="1.4."/>
      <sheetName val="1.1."/>
      <sheetName val="1.8.1."/>
      <sheetName val="1.2."/>
      <sheetName val="6"/>
    </sheetNames>
    <sheetDataSet>
      <sheetData sheetId="0"/>
      <sheetData sheetId="1">
        <row r="9">
          <cell r="F9">
            <v>954.7</v>
          </cell>
        </row>
      </sheetData>
      <sheetData sheetId="2">
        <row r="52">
          <cell r="D52">
            <v>97.364007088990391</v>
          </cell>
        </row>
      </sheetData>
      <sheetData sheetId="3">
        <row r="43">
          <cell r="O43">
            <v>954698.83679999993</v>
          </cell>
        </row>
      </sheetData>
      <sheetData sheetId="4">
        <row r="27">
          <cell r="C27">
            <v>11970.37</v>
          </cell>
        </row>
      </sheetData>
      <sheetData sheetId="5">
        <row r="13">
          <cell r="E13">
            <v>44.351999999999997</v>
          </cell>
        </row>
      </sheetData>
      <sheetData sheetId="6"/>
      <sheetData sheetId="7">
        <row r="88">
          <cell r="C88">
            <v>46000</v>
          </cell>
        </row>
      </sheetData>
      <sheetData sheetId="8">
        <row r="76">
          <cell r="C76">
            <v>116161.93134</v>
          </cell>
        </row>
      </sheetData>
      <sheetData sheetId="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Список организаций"/>
      <sheetName val="Свод"/>
      <sheetName val="Ошибки загрузки"/>
      <sheetName val="Баланс производство"/>
      <sheetName val="Баланс транспортировка"/>
      <sheetName val="Расходы организации"/>
      <sheetName val="Расходы на реализацию"/>
      <sheetName val="Комментарии"/>
      <sheetName val="Проверка"/>
      <sheetName val="Диапазоны"/>
      <sheetName val="TEHSHEET"/>
      <sheetName val="PLAN10_DATA_REGION"/>
      <sheetName val="REESTR_ORG"/>
      <sheetName val="REESTR_FILTERED"/>
      <sheetName val="REESTR_MO"/>
      <sheetName val="modAddUpdOrg"/>
      <sheetName val="modHyp"/>
      <sheetName val="modProv"/>
      <sheetName val="AllSheetsInThisWorkbook"/>
      <sheetName val="modReestr"/>
      <sheetName val="modfrmOrg"/>
      <sheetName val="modfrmReestr"/>
      <sheetName val="modfrmReestrPreviousPeriod"/>
      <sheetName val="modCommandButton"/>
      <sheetName val="modDataRegion"/>
      <sheetName val="modLoad"/>
    </sheetNames>
    <sheetDataSet>
      <sheetData sheetId="0"/>
      <sheetData sheetId="1"/>
      <sheetData sheetId="2">
        <row r="6">
          <cell r="I6" t="str">
            <v>Грязовецкий муниципальный район</v>
          </cell>
        </row>
      </sheetData>
      <sheetData sheetId="3"/>
      <sheetData sheetId="4"/>
      <sheetData sheetId="5"/>
      <sheetData sheetId="6"/>
      <sheetData sheetId="7"/>
      <sheetData sheetId="8"/>
      <sheetData sheetId="9"/>
      <sheetData sheetId="10"/>
      <sheetData sheetId="11">
        <row r="1">
          <cell r="A1" t="str">
            <v>D:\Офис\Балансы2010\Факт\ВС\attachment.xls</v>
          </cell>
        </row>
      </sheetData>
      <sheetData sheetId="12">
        <row r="1">
          <cell r="L1" t="str">
            <v>осуществляет деятельность только в одном МО</v>
          </cell>
        </row>
      </sheetData>
      <sheetData sheetId="13"/>
      <sheetData sheetId="14"/>
      <sheetData sheetId="15"/>
      <sheetData sheetId="16" refreshError="1">
        <row r="2">
          <cell r="D2" t="str">
            <v>Бабаевский муниципальный район</v>
          </cell>
        </row>
        <row r="124">
          <cell r="B124" t="str">
            <v>Вохтожское</v>
          </cell>
        </row>
        <row r="125">
          <cell r="B125" t="str">
            <v>Грязовецкий муниципальный район</v>
          </cell>
        </row>
        <row r="126">
          <cell r="B126" t="str">
            <v>Грязовецкое</v>
          </cell>
        </row>
        <row r="127">
          <cell r="B127" t="str">
            <v>Каменское</v>
          </cell>
        </row>
        <row r="128">
          <cell r="B128" t="str">
            <v>Комьянское</v>
          </cell>
        </row>
        <row r="129">
          <cell r="B129" t="str">
            <v>Перцевское</v>
          </cell>
        </row>
        <row r="130">
          <cell r="B130" t="str">
            <v>Ростиловское</v>
          </cell>
        </row>
        <row r="131">
          <cell r="B131" t="str">
            <v>Сидоровское</v>
          </cell>
        </row>
        <row r="132">
          <cell r="B132" t="str">
            <v>Юровское</v>
          </cell>
        </row>
      </sheetData>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арт"/>
      <sheetName val="П-4"/>
      <sheetName val="ф1"/>
      <sheetName val="ф2"/>
      <sheetName val="ф5"/>
      <sheetName val="анализ"/>
      <sheetName val="20 2006"/>
      <sheetName val="26 2006"/>
      <sheetName val="Лист1"/>
    </sheetNames>
    <sheetDataSet>
      <sheetData sheetId="0"/>
      <sheetData sheetId="1"/>
      <sheetData sheetId="2" refreshError="1"/>
      <sheetData sheetId="3"/>
      <sheetData sheetId="4"/>
      <sheetData sheetId="5"/>
      <sheetData sheetId="6"/>
      <sheetData sheetId="7"/>
      <sheetData sheetId="8"/>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арт"/>
      <sheetName val="П 4"/>
      <sheetName val="ф1"/>
      <sheetName val="ф2"/>
      <sheetName val="ф5"/>
      <sheetName val="анализ"/>
      <sheetName val="свод затрат 2007"/>
      <sheetName val="c 23 cчетом"/>
      <sheetName val="cч.23"/>
      <sheetName val="91"/>
      <sheetName val="ф 2006"/>
      <sheetName val="ф 2007"/>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Список организаций"/>
      <sheetName val="Баланс"/>
      <sheetName val="Расходы организации"/>
      <sheetName val="Расходы на реализацию"/>
      <sheetName val="Комментарии"/>
      <sheetName val="Проверка"/>
      <sheetName val="Свод"/>
      <sheetName val="Ошибки загрузки"/>
      <sheetName val="Диапазоны"/>
      <sheetName val="modProt"/>
      <sheetName val="modHyp"/>
      <sheetName val="modAddUpdOrg"/>
      <sheetName val="TEHSHEET"/>
      <sheetName val="modProv"/>
      <sheetName val="AllSheetsInThisWorkbook"/>
      <sheetName val="PLAN10_DATA_REGION"/>
      <sheetName val="REESTR_ORG"/>
      <sheetName val="REESTR_FILTERED"/>
      <sheetName val="REESTR_MO"/>
      <sheetName val="modReestr"/>
      <sheetName val="modfrmOrg"/>
      <sheetName val="modfrmReestr"/>
      <sheetName val="modfrmReestrPreviousPeriod"/>
      <sheetName val="modCommandButton"/>
      <sheetName val="modDataRegion"/>
      <sheetName val="modLoad"/>
    </sheetNames>
    <sheetDataSet>
      <sheetData sheetId="0" refreshError="1"/>
      <sheetData sheetId="1" refreshError="1"/>
      <sheetData sheetId="2">
        <row r="6">
          <cell r="I6" t="str">
            <v>Грязовецкий муниципальный район</v>
          </cell>
        </row>
        <row r="10">
          <cell r="I10" t="str">
            <v>19624464</v>
          </cell>
        </row>
      </sheetData>
      <sheetData sheetId="3" refreshError="1"/>
      <sheetData sheetId="4" refreshError="1"/>
      <sheetData sheetId="5" refreshError="1"/>
      <sheetData sheetId="6" refreshError="1"/>
      <sheetData sheetId="7" refreshError="1"/>
      <sheetData sheetId="8" refreshError="1"/>
      <sheetData sheetId="9" refreshError="1"/>
      <sheetData sheetId="10">
        <row r="1">
          <cell r="B1" t="str">
            <v>В указанной папке файлов не найдено!!!</v>
          </cell>
        </row>
      </sheetData>
      <sheetData sheetId="11" refreshError="1"/>
      <sheetData sheetId="12" refreshError="1"/>
      <sheetData sheetId="13" refreshError="1"/>
      <sheetData sheetId="14">
        <row r="1">
          <cell r="L1" t="str">
            <v>осуществляет деятельность только в одном МО</v>
          </cell>
        </row>
        <row r="2">
          <cell r="L2" t="str">
            <v>учет затрат осуществляется дифференцировано по МО</v>
          </cell>
        </row>
        <row r="3">
          <cell r="L3" t="str">
            <v>дифференцированный учет затрат ОКК по МО отсутствует</v>
          </cell>
        </row>
      </sheetData>
      <sheetData sheetId="15" refreshError="1"/>
      <sheetData sheetId="16" refreshError="1"/>
      <sheetData sheetId="17" refreshError="1"/>
      <sheetData sheetId="18" refreshError="1"/>
      <sheetData sheetId="19" refreshError="1"/>
      <sheetData sheetId="20">
        <row r="2">
          <cell r="D2" t="str">
            <v>Бабаевский муниципальный район</v>
          </cell>
        </row>
        <row r="3">
          <cell r="D3" t="str">
            <v>Бабушкинский муниципальный район</v>
          </cell>
        </row>
        <row r="4">
          <cell r="D4" t="str">
            <v>Белозерский муниципальный район</v>
          </cell>
        </row>
        <row r="5">
          <cell r="D5" t="str">
            <v>Вашкинский муниципальный район</v>
          </cell>
        </row>
        <row r="6">
          <cell r="D6" t="str">
            <v>Великоустюгский муниципальный район</v>
          </cell>
        </row>
        <row r="7">
          <cell r="D7" t="str">
            <v>Верховажский муниципальный район</v>
          </cell>
        </row>
        <row r="8">
          <cell r="D8" t="str">
            <v>Вожегодский муниципальный район</v>
          </cell>
        </row>
        <row r="9">
          <cell r="D9" t="str">
            <v>Вологодская область</v>
          </cell>
        </row>
        <row r="10">
          <cell r="D10" t="str">
            <v>Вологодский муниципальный район</v>
          </cell>
        </row>
        <row r="11">
          <cell r="D11" t="str">
            <v>Вытегорский муниципальный район</v>
          </cell>
        </row>
        <row r="12">
          <cell r="D12" t="str">
            <v>Город Вологда</v>
          </cell>
        </row>
        <row r="13">
          <cell r="D13" t="str">
            <v>Город Череповец</v>
          </cell>
        </row>
        <row r="14">
          <cell r="D14" t="str">
            <v>Грязовецкий муниципальный район</v>
          </cell>
        </row>
        <row r="15">
          <cell r="D15" t="str">
            <v>Кадуйский муниципальный район</v>
          </cell>
        </row>
        <row r="16">
          <cell r="D16" t="str">
            <v>Кирилловский муниципальный район</v>
          </cell>
        </row>
        <row r="17">
          <cell r="D17" t="str">
            <v>Кичменгско-Городецкий муниципальный район</v>
          </cell>
        </row>
        <row r="18">
          <cell r="D18" t="str">
            <v>Междуреченский муниципальный район</v>
          </cell>
        </row>
        <row r="19">
          <cell r="D19" t="str">
            <v>Никольский муниципальный район</v>
          </cell>
        </row>
        <row r="20">
          <cell r="D20" t="str">
            <v>Нюксенский муниципальный район</v>
          </cell>
        </row>
        <row r="21">
          <cell r="D21" t="str">
            <v>Сокольский муниципальный район</v>
          </cell>
        </row>
        <row r="22">
          <cell r="D22" t="str">
            <v>Сямженский муниципальный район</v>
          </cell>
        </row>
        <row r="23">
          <cell r="D23" t="str">
            <v>Тарногский муниципальный район</v>
          </cell>
        </row>
        <row r="24">
          <cell r="D24" t="str">
            <v>Тотемский муниципальный район</v>
          </cell>
        </row>
        <row r="25">
          <cell r="D25" t="str">
            <v>Усть-Кубинский муниципальный район</v>
          </cell>
        </row>
        <row r="26">
          <cell r="D26" t="str">
            <v>Устюженский муниципальный район</v>
          </cell>
        </row>
        <row r="27">
          <cell r="D27" t="str">
            <v>Харовский муниципальный район</v>
          </cell>
        </row>
        <row r="28">
          <cell r="D28" t="str">
            <v>Чагодощенский муниципальный район</v>
          </cell>
        </row>
        <row r="29">
          <cell r="D29" t="str">
            <v>Череповецкий муниципальный район</v>
          </cell>
        </row>
        <row r="30">
          <cell r="D30" t="str">
            <v>Шекснинский муниципальный район</v>
          </cell>
        </row>
        <row r="124">
          <cell r="B124" t="str">
            <v>Вохтожское</v>
          </cell>
        </row>
        <row r="125">
          <cell r="B125" t="str">
            <v>Грязовецкий муниципальный район</v>
          </cell>
        </row>
        <row r="126">
          <cell r="B126" t="str">
            <v>Грязовецкое</v>
          </cell>
        </row>
        <row r="127">
          <cell r="B127" t="str">
            <v>Каменское</v>
          </cell>
        </row>
        <row r="128">
          <cell r="B128" t="str">
            <v>Комьянское</v>
          </cell>
        </row>
        <row r="129">
          <cell r="B129" t="str">
            <v>Перцевское</v>
          </cell>
        </row>
        <row r="130">
          <cell r="B130" t="str">
            <v>Ростиловское</v>
          </cell>
        </row>
        <row r="131">
          <cell r="B131" t="str">
            <v>Сидоровское</v>
          </cell>
        </row>
        <row r="132">
          <cell r="B132" t="str">
            <v>Юровское</v>
          </cell>
        </row>
      </sheetData>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_23"/>
      <sheetName val="mod_Tit"/>
      <sheetName val="modfrmReestr"/>
      <sheetName val="modCheck"/>
      <sheetName val="modCommandButton"/>
      <sheetName val="modInvokeHTTPServer"/>
      <sheetName val="Инструкция"/>
      <sheetName val="Лог обновления"/>
      <sheetName val="Титульный"/>
      <sheetName val="Библиотека документов"/>
      <sheetName val="Справочник объектов"/>
      <sheetName val="Калькуляция"/>
      <sheetName val="Калькуляция (теплоноситель)"/>
      <sheetName val="Расчет У.Е."/>
      <sheetName val="Расчет кап вложений"/>
      <sheetName val="Нат. показатели"/>
      <sheetName val="Топливо (кот)"/>
      <sheetName val="Операционные"/>
      <sheetName val="Неподконтрольные"/>
      <sheetName val="Прибыль"/>
      <sheetName val="Ресурсы"/>
      <sheetName val="ФОТ"/>
      <sheetName val="Вода"/>
      <sheetName val="ЭЭ"/>
      <sheetName val="Материалы"/>
      <sheetName val="Амортизация"/>
      <sheetName val="Общехоз. всего"/>
      <sheetName val="Общехоз."/>
      <sheetName val="Комментарии"/>
      <sheetName val="Проверка"/>
      <sheetName val="REESTR_BOILER_HOUSE"/>
      <sheetName val="TEHSHEET"/>
      <sheetName val="et_union"/>
      <sheetName val="mod_wb"/>
      <sheetName val="modLoad"/>
      <sheetName val="modfrmDocumentPicker"/>
      <sheetName val="modfrmSecretCode"/>
      <sheetName val="modfrmMethod"/>
      <sheetName val="mod_19"/>
      <sheetName val="modDocs"/>
      <sheetName val="modAUTOFILL"/>
      <sheetName val="modDocumentsAPI"/>
      <sheetName val="SELECTED_DOCS"/>
      <sheetName val="modApplyMethods"/>
      <sheetName val="modHLIcons"/>
      <sheetName val="DOCS_DEPENDENCY"/>
      <sheetName val="modfrmReestrBH"/>
      <sheetName val="modIHLCommandBar"/>
      <sheetName val="AllSheetsInThisWorkbook"/>
      <sheetName val="modUpdTemplMain"/>
      <sheetName val="modfrmCheckUpdates"/>
      <sheetName val="modInfo"/>
      <sheetName val="modInstruction"/>
      <sheetName val="modServiceModule"/>
      <sheetName val="mod_Coms"/>
      <sheetName val="modfrmDateChoose"/>
      <sheetName val="mod_01"/>
      <sheetName val="mod_02"/>
      <sheetName val="mod_04"/>
      <sheetName val="mod_05"/>
      <sheetName val="mod_06"/>
      <sheetName val="mod_07"/>
      <sheetName val="mod_08"/>
      <sheetName val="mod_09"/>
      <sheetName val="mod_10"/>
      <sheetName val="mod_11"/>
      <sheetName val="mod_12"/>
      <sheetName val="mod_13"/>
      <sheetName val="mod_14"/>
      <sheetName val="mod_17"/>
      <sheetName val="mod_18"/>
      <sheetName val="mod_20"/>
      <sheetName val="mod_21"/>
      <sheetName val="REESTR_MO"/>
      <sheetName val="REESTR_ORG_VS"/>
      <sheetName val="REESTR_ORG_WARM"/>
      <sheetName val="REESTR_SKI"/>
      <sheetName val="CALC.WARM.4.47(v5.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5">
          <cell r="C15" t="str">
            <v>Калькуляция себестоимости услуг по производству тепловой энергии</v>
          </cell>
        </row>
        <row r="21">
          <cell r="D21">
            <v>2019</v>
          </cell>
        </row>
        <row r="52">
          <cell r="D52" t="str">
            <v>Долгосрочный</v>
          </cell>
        </row>
      </sheetData>
      <sheetData sheetId="9" refreshError="1"/>
      <sheetData sheetId="10">
        <row r="22">
          <cell r="K22" t="str">
            <v>1</v>
          </cell>
          <cell r="L22" t="str">
            <v>Котельная № 1 г.Тихвин</v>
          </cell>
          <cell r="M22" t="str">
            <v>Природный газ</v>
          </cell>
          <cell r="N22" t="str">
            <v>Открытая</v>
          </cell>
          <cell r="O22" t="str">
            <v>отбор воды на ГВС из системы отопления</v>
          </cell>
          <cell r="P22" t="str">
            <v>ГУП ЛО  "Водоканал г.Тихвина"(ИНН:4715003906 КПП:471501001 ОКТМО:41645101)</v>
          </cell>
          <cell r="Q22" t="str">
            <v>Тихвинский муниципальный район</v>
          </cell>
          <cell r="R22" t="str">
            <v>Тихвинское</v>
          </cell>
          <cell r="S22" t="str">
            <v>41645101</v>
          </cell>
          <cell r="T22" t="str">
            <v>город Тихвин, квартал б/н, б/н</v>
          </cell>
          <cell r="U22" t="str">
            <v>тыс м3</v>
          </cell>
        </row>
        <row r="23">
          <cell r="K23" t="str">
            <v>2</v>
          </cell>
          <cell r="L23" t="str">
            <v>Котельная № 1 поселок Сарка</v>
          </cell>
          <cell r="M23" t="str">
            <v>Дрова</v>
          </cell>
          <cell r="N23" t="str">
            <v>Открытая</v>
          </cell>
          <cell r="O23" t="str">
            <v>отбор воды на ГВС из системы отопления</v>
          </cell>
          <cell r="P23" t="str">
            <v>ГУП ЛО  "Тепловые сети г.Тихвина"(ИНН:4715025755 КПП:471501001 ОКТМО:41645101)</v>
          </cell>
          <cell r="Q23" t="str">
            <v>Тихвинский муниципальный район</v>
          </cell>
          <cell r="R23" t="str">
            <v>Тихвинское</v>
          </cell>
          <cell r="S23" t="str">
            <v>41645101</v>
          </cell>
          <cell r="T23" t="str">
            <v>посёлок Сарка, поселок б/н, б/н</v>
          </cell>
          <cell r="U23" t="str">
            <v>пл.м3</v>
          </cell>
        </row>
        <row r="24">
          <cell r="K24" t="str">
            <v>3</v>
          </cell>
          <cell r="L24" t="str">
            <v>Котельная № 2 поселок Сарка</v>
          </cell>
          <cell r="M24" t="str">
            <v>Дрова</v>
          </cell>
          <cell r="N24" t="str">
            <v>Открытая</v>
          </cell>
          <cell r="O24" t="str">
            <v>отбор воды на ГВС из системы отопления</v>
          </cell>
          <cell r="P24" t="str">
            <v>ГУП ЛО  "Тепловые сети г.Тихвина"(ИНН:4715025755 КПП:471501001 ОКТМО:41645101)</v>
          </cell>
          <cell r="Q24" t="str">
            <v>Тихвинский муниципальный район</v>
          </cell>
          <cell r="R24" t="str">
            <v>Тихвинское</v>
          </cell>
          <cell r="S24" t="str">
            <v>41645101</v>
          </cell>
          <cell r="T24" t="str">
            <v>посёлок Сарка, поселок б/н, б/н</v>
          </cell>
          <cell r="U24" t="str">
            <v>пл.м3</v>
          </cell>
        </row>
        <row r="25">
          <cell r="K25" t="str">
            <v>4</v>
          </cell>
          <cell r="L25" t="str">
            <v>Котельная поселок Березовик-1</v>
          </cell>
          <cell r="M25" t="str">
            <v>Дрова</v>
          </cell>
          <cell r="N25" t="str">
            <v>Открытая</v>
          </cell>
          <cell r="O25" t="str">
            <v>отбор воды на ГВС из системы отопления</v>
          </cell>
          <cell r="P25" t="str">
            <v>ГУП ЛО  "Тепловые сети г.Тихвина"(ИНН:4715025755 КПП:471501001 ОКТМО:41645101)</v>
          </cell>
          <cell r="Q25" t="str">
            <v>Тихвинский муниципальный район</v>
          </cell>
          <cell r="R25" t="str">
            <v>Тихвинское</v>
          </cell>
          <cell r="S25" t="str">
            <v>41645101</v>
          </cell>
          <cell r="T25" t="str">
            <v>посёлок Березовик, поселок б/н, б/н</v>
          </cell>
          <cell r="U25" t="str">
            <v>пл.м3</v>
          </cell>
        </row>
        <row r="26">
          <cell r="K26" t="str">
            <v>5</v>
          </cell>
          <cell r="L26" t="str">
            <v>Котельная поселок Березовик-2</v>
          </cell>
          <cell r="M26" t="str">
            <v>Дрова</v>
          </cell>
          <cell r="N26" t="str">
            <v>Открытая</v>
          </cell>
          <cell r="O26" t="str">
            <v>отбор воды на ГВС из системы отопления</v>
          </cell>
          <cell r="P26" t="str">
            <v>ГУП ЛО  "Тепловые сети г.Тихвина"(ИНН:4715025755 КПП:471501001 ОКТМО:41645101)</v>
          </cell>
          <cell r="Q26" t="str">
            <v>Тихвинский муниципальный район</v>
          </cell>
          <cell r="R26" t="str">
            <v>Тихвинское</v>
          </cell>
          <cell r="S26" t="str">
            <v>41645101</v>
          </cell>
          <cell r="T26" t="str">
            <v>посёлок Березовик, поселок б/н, б/н</v>
          </cell>
          <cell r="U26" t="str">
            <v>пл.м3</v>
          </cell>
        </row>
        <row r="27">
          <cell r="K27" t="str">
            <v>6</v>
          </cell>
          <cell r="L27" t="str">
            <v>Котельная поселок Красава</v>
          </cell>
          <cell r="M27" t="str">
            <v>Торф</v>
          </cell>
          <cell r="N27" t="str">
            <v>Открытая</v>
          </cell>
          <cell r="O27" t="str">
            <v>отбор воды на ГВС из системы отопления</v>
          </cell>
          <cell r="P27" t="str">
            <v>ГУП ЛО  "Тепловые сети г.Тихвина"(ИНН:4715025755 КПП:471501001 ОКТМО:41645101)</v>
          </cell>
          <cell r="Q27" t="str">
            <v>Тихвинский муниципальный район</v>
          </cell>
          <cell r="R27" t="str">
            <v>Тихвинское</v>
          </cell>
          <cell r="S27" t="str">
            <v>41645101</v>
          </cell>
          <cell r="T27" t="str">
            <v>посёлок Красава, поселок б/н, б/н</v>
          </cell>
          <cell r="U27" t="str">
            <v>т</v>
          </cell>
        </row>
        <row r="28">
          <cell r="K28" t="str">
            <v>7</v>
          </cell>
          <cell r="L28" t="str">
            <v>Котельная поселок Красава</v>
          </cell>
          <cell r="M28" t="str">
            <v>Опилки</v>
          </cell>
          <cell r="N28" t="str">
            <v>Открытая</v>
          </cell>
          <cell r="O28" t="str">
            <v>отбор воды на ГВС из системы отопления</v>
          </cell>
          <cell r="P28" t="str">
            <v>ГУП ЛО  "Тепловые сети г.Тихвина"(ИНН:4715025755 КПП:471501001 ОКТМО:41645101)</v>
          </cell>
          <cell r="Q28" t="str">
            <v>Тихвинский муниципальный район</v>
          </cell>
          <cell r="R28" t="str">
            <v>Тихвинское</v>
          </cell>
          <cell r="S28" t="str">
            <v>41645101</v>
          </cell>
          <cell r="T28" t="str">
            <v>посёлок Красава, поселок б/н, б/н</v>
          </cell>
          <cell r="U28" t="str">
            <v>т</v>
          </cell>
        </row>
        <row r="29">
          <cell r="K29" t="str">
            <v>8</v>
          </cell>
          <cell r="L29" t="str">
            <v>Котельная поселок Царицыно Озеро</v>
          </cell>
          <cell r="M29" t="str">
            <v>Щепа</v>
          </cell>
          <cell r="N29" t="str">
            <v>Открытая</v>
          </cell>
          <cell r="O29" t="str">
            <v>отбор воды на ГВС из системы отопления</v>
          </cell>
          <cell r="P29" t="str">
            <v>ГУП ЛО  "Тепловые сети г.Тихвина"(ИНН:4715025755 КПП:471501001 ОКТМО:41645101)</v>
          </cell>
          <cell r="Q29" t="str">
            <v>Тихвинский муниципальный район</v>
          </cell>
          <cell r="R29" t="str">
            <v>Тихвинское</v>
          </cell>
          <cell r="S29" t="str">
            <v>41645101</v>
          </cell>
          <cell r="T29" t="str">
            <v>посёлок Царицыно Озеро, поселок б/н, б/н</v>
          </cell>
          <cell r="U29" t="str">
            <v>м3</v>
          </cell>
        </row>
        <row r="30">
          <cell r="K30" t="str">
            <v>9</v>
          </cell>
          <cell r="L30" t="str">
            <v>Котельная водогрейная автоматизированная модульная КВАМ-05 ЛЖ</v>
          </cell>
          <cell r="M30" t="str">
            <v>Дизельное топливо</v>
          </cell>
          <cell r="N30" t="str">
            <v>Закрытая</v>
          </cell>
          <cell r="O30" t="str">
            <v>без отбора воды из сетей ГВС с возвратом теплоносителя на источник тепла или ЦТП</v>
          </cell>
          <cell r="P30" t="str">
            <v>ГУП ЛО  "Тепловые сети г.Тихвина"(ИНН:4715025755 КПП:471501001 ОКТМО:41645101)</v>
          </cell>
          <cell r="Q30" t="str">
            <v>Тихвинский муниципальный район</v>
          </cell>
          <cell r="R30" t="str">
            <v>Тихвинское</v>
          </cell>
          <cell r="S30" t="str">
            <v>41645101</v>
          </cell>
          <cell r="T30" t="str">
            <v>город Тихвин, улица Советская, 156</v>
          </cell>
          <cell r="U30" t="str">
            <v>т</v>
          </cell>
        </row>
        <row r="31">
          <cell r="K31" t="str">
            <v>10</v>
          </cell>
          <cell r="L31" t="str">
            <v>Котельная поселок Красава</v>
          </cell>
          <cell r="M31" t="str">
            <v>Пилеты</v>
          </cell>
          <cell r="N31" t="str">
            <v>Открытая</v>
          </cell>
          <cell r="O31" t="str">
            <v>отбор воды на ГВС из системы отопления</v>
          </cell>
          <cell r="P31" t="str">
            <v>ГУП ЛО  "Тепловые сети г.Тихвина"(ИНН:4715025755 КПП:471501001 ОКТМО:41645101)</v>
          </cell>
          <cell r="Q31" t="str">
            <v>Тихвинский муниципальный район</v>
          </cell>
          <cell r="R31" t="str">
            <v>Тихвинское</v>
          </cell>
          <cell r="S31" t="str">
            <v>41645101</v>
          </cell>
          <cell r="T31" t="str">
            <v>посёлок Красава, поселок б/н, б/н</v>
          </cell>
          <cell r="U31" t="str">
            <v>т</v>
          </cell>
        </row>
        <row r="32">
          <cell r="K32" t="str">
            <v>11</v>
          </cell>
          <cell r="L32" t="str">
            <v>Котельная № 2 поселок Сарка</v>
          </cell>
          <cell r="M32" t="str">
            <v>Уголь</v>
          </cell>
          <cell r="N32" t="str">
            <v>Открытая</v>
          </cell>
          <cell r="O32" t="str">
            <v>отбор воды на ГВС из системы отопления</v>
          </cell>
          <cell r="P32" t="str">
            <v>ГУП ЛО  "Тепловые сети г.Тихвина"(ИНН:4715025755 КПП:471501001 ОКТМО:41645101)</v>
          </cell>
          <cell r="Q32" t="str">
            <v>Тихвинский муниципальный район</v>
          </cell>
          <cell r="R32" t="str">
            <v>Тихвинское</v>
          </cell>
          <cell r="S32" t="str">
            <v>41645101</v>
          </cell>
          <cell r="T32" t="str">
            <v>посёлок Сарка, поселок б/н, б/н</v>
          </cell>
          <cell r="U32" t="str">
            <v>т</v>
          </cell>
        </row>
        <row r="33">
          <cell r="K33" t="str">
            <v>12</v>
          </cell>
          <cell r="L33" t="str">
            <v>Котельная № 1 поселок Сарка</v>
          </cell>
          <cell r="M33" t="str">
            <v>Уголь</v>
          </cell>
          <cell r="N33" t="str">
            <v>Открытая</v>
          </cell>
          <cell r="O33" t="str">
            <v>отбор воды на ГВС из системы отопления</v>
          </cell>
          <cell r="P33" t="str">
            <v>ГУП ЛО  "Тепловые сети г.Тихвина"(ИНН:4715025755 КПП:471501001 ОКТМО:41645101)</v>
          </cell>
          <cell r="Q33" t="str">
            <v>Тихвинский муниципальный район</v>
          </cell>
          <cell r="R33" t="str">
            <v>Тихвинское</v>
          </cell>
          <cell r="S33" t="str">
            <v>41645101</v>
          </cell>
          <cell r="T33" t="str">
            <v>посёлок Сарка, поселок б/н, б/н</v>
          </cell>
          <cell r="U33" t="str">
            <v>т</v>
          </cell>
        </row>
        <row r="34">
          <cell r="K34" t="str">
            <v>13</v>
          </cell>
          <cell r="L34" t="str">
            <v>Котельная поселок Березовик-1</v>
          </cell>
          <cell r="M34" t="str">
            <v>Уголь</v>
          </cell>
          <cell r="N34" t="str">
            <v>Открытая</v>
          </cell>
          <cell r="O34" t="str">
            <v>отбор воды на ГВС из системы отопления</v>
          </cell>
          <cell r="P34" t="str">
            <v>ГУП ЛО  "Тепловые сети г.Тихвина"(ИНН:4715025755 КПП:471501001 ОКТМО:41645101)</v>
          </cell>
          <cell r="Q34" t="str">
            <v>Тихвинский муниципальный район</v>
          </cell>
          <cell r="R34" t="str">
            <v>Тихвинское</v>
          </cell>
          <cell r="S34" t="str">
            <v>41645101</v>
          </cell>
          <cell r="T34" t="str">
            <v>посёлок Березовик, поселок б/н, б/н</v>
          </cell>
          <cell r="U34" t="str">
            <v>т</v>
          </cell>
        </row>
        <row r="35">
          <cell r="K35" t="str">
            <v>14</v>
          </cell>
          <cell r="L35" t="str">
            <v>Котельная поселок Березовик-2</v>
          </cell>
          <cell r="M35" t="str">
            <v>Уголь</v>
          </cell>
          <cell r="N35" t="str">
            <v>Открытая</v>
          </cell>
          <cell r="O35" t="str">
            <v>отбор воды на ГВС из системы отопления</v>
          </cell>
          <cell r="P35" t="str">
            <v>ГУП ЛО  "Тепловые сети г.Тихвина"(ИНН:4715025755 КПП:471501001 ОКТМО:41645101)</v>
          </cell>
          <cell r="Q35" t="str">
            <v>Тихвинский муниципальный район</v>
          </cell>
          <cell r="R35" t="str">
            <v>Тихвинское</v>
          </cell>
          <cell r="S35" t="str">
            <v>41645101</v>
          </cell>
          <cell r="T35" t="str">
            <v>посёлок Березовик, поселок б/н, б/н</v>
          </cell>
          <cell r="U35" t="str">
            <v>т</v>
          </cell>
        </row>
        <row r="36">
          <cell r="K36" t="str">
            <v>15</v>
          </cell>
          <cell r="L36" t="str">
            <v>Котельная № 1 г.Тихвин</v>
          </cell>
          <cell r="M36" t="str">
            <v>Природный газ</v>
          </cell>
          <cell r="N36" t="str">
            <v>Закрытая</v>
          </cell>
          <cell r="O36" t="str">
            <v>без отбора воды из сетей ГВС с возвратом теплоносителя на источник тепла или ЦТП</v>
          </cell>
          <cell r="P36" t="str">
            <v>ГУП ЛО  "Тепловые сети г.Тихвина"(ИНН:4715025755 КПП:471501001 ОКТМО:41645101)</v>
          </cell>
          <cell r="Q36" t="str">
            <v>Тихвинский муниципальный район</v>
          </cell>
          <cell r="R36" t="str">
            <v>Тихвинское</v>
          </cell>
          <cell r="S36" t="str">
            <v>41645101</v>
          </cell>
          <cell r="T36" t="str">
            <v>город Тихвин, квартал б/н, б/н</v>
          </cell>
          <cell r="U36" t="str">
            <v>тыс м3</v>
          </cell>
        </row>
        <row r="37">
          <cell r="L37" t="str">
            <v>Добавить котельную</v>
          </cell>
        </row>
      </sheetData>
      <sheetData sheetId="11" refreshError="1"/>
      <sheetData sheetId="12">
        <row r="11">
          <cell r="L11">
            <v>-2</v>
          </cell>
          <cell r="N11">
            <v>-1</v>
          </cell>
          <cell r="O11">
            <v>0</v>
          </cell>
          <cell r="P11">
            <v>1</v>
          </cell>
          <cell r="Q11">
            <v>2</v>
          </cell>
          <cell r="R11">
            <v>3</v>
          </cell>
          <cell r="S11">
            <v>4</v>
          </cell>
        </row>
        <row r="13">
          <cell r="L13" t="str">
            <v>2017 год</v>
          </cell>
          <cell r="N13" t="str">
            <v>2018 год</v>
          </cell>
          <cell r="O13" t="str">
            <v>2019 год</v>
          </cell>
          <cell r="P13" t="str">
            <v>2020 год</v>
          </cell>
          <cell r="Q13" t="str">
            <v>2021 год</v>
          </cell>
          <cell r="R13" t="str">
            <v>2022 год</v>
          </cell>
          <cell r="S13" t="str">
            <v>2023 год</v>
          </cell>
        </row>
        <row r="14">
          <cell r="L14" t="str">
            <v>Факт</v>
          </cell>
          <cell r="N14" t="str">
            <v>Ожидаемое</v>
          </cell>
          <cell r="O14" t="str">
            <v xml:space="preserve">План </v>
          </cell>
          <cell r="P14" t="str">
            <v xml:space="preserve">План </v>
          </cell>
          <cell r="Q14" t="str">
            <v xml:space="preserve">План </v>
          </cell>
          <cell r="R14" t="str">
            <v xml:space="preserve">План </v>
          </cell>
          <cell r="S14" t="str">
            <v xml:space="preserve">План </v>
          </cell>
        </row>
        <row r="15">
          <cell r="L15">
            <v>16</v>
          </cell>
          <cell r="N15">
            <v>18</v>
          </cell>
          <cell r="O15">
            <v>19</v>
          </cell>
          <cell r="P15">
            <v>20</v>
          </cell>
          <cell r="Q15">
            <v>21</v>
          </cell>
          <cell r="R15">
            <v>22</v>
          </cell>
          <cell r="S15">
            <v>23</v>
          </cell>
        </row>
        <row r="16">
          <cell r="L16">
            <v>7253.1993479653329</v>
          </cell>
          <cell r="N16">
            <v>4033.69300329</v>
          </cell>
          <cell r="O16">
            <v>3859.0872534421596</v>
          </cell>
          <cell r="P16">
            <v>3965.9019456843207</v>
          </cell>
          <cell r="Q16">
            <v>4041.679482350678</v>
          </cell>
          <cell r="R16">
            <v>4185.8437076555538</v>
          </cell>
          <cell r="S16">
            <v>4311.419018885219</v>
          </cell>
        </row>
        <row r="17">
          <cell r="L17">
            <v>7253.1993479653329</v>
          </cell>
          <cell r="N17">
            <v>4033.69300329</v>
          </cell>
          <cell r="O17">
            <v>3859.0872534421596</v>
          </cell>
          <cell r="P17">
            <v>3965.9019456843207</v>
          </cell>
          <cell r="Q17">
            <v>4041.679482350678</v>
          </cell>
          <cell r="R17">
            <v>4185.8437076555538</v>
          </cell>
          <cell r="S17">
            <v>4311.419018885219</v>
          </cell>
        </row>
        <row r="18">
          <cell r="L18">
            <v>0</v>
          </cell>
          <cell r="N18">
            <v>0</v>
          </cell>
          <cell r="O18">
            <v>0</v>
          </cell>
          <cell r="P18">
            <v>0</v>
          </cell>
          <cell r="Q18">
            <v>0</v>
          </cell>
          <cell r="R18">
            <v>0</v>
          </cell>
          <cell r="S18">
            <v>0</v>
          </cell>
        </row>
        <row r="19">
          <cell r="L19">
            <v>0</v>
          </cell>
          <cell r="N19">
            <v>0</v>
          </cell>
          <cell r="O19">
            <v>0</v>
          </cell>
          <cell r="P19">
            <v>0</v>
          </cell>
          <cell r="Q19">
            <v>0</v>
          </cell>
          <cell r="R19">
            <v>0</v>
          </cell>
          <cell r="S19">
            <v>0</v>
          </cell>
        </row>
        <row r="20">
          <cell r="L20">
            <v>0</v>
          </cell>
          <cell r="N20">
            <v>0</v>
          </cell>
          <cell r="O20">
            <v>0</v>
          </cell>
          <cell r="P20">
            <v>0</v>
          </cell>
          <cell r="Q20">
            <v>0</v>
          </cell>
          <cell r="R20">
            <v>0</v>
          </cell>
          <cell r="S20">
            <v>0</v>
          </cell>
        </row>
        <row r="21">
          <cell r="L21">
            <v>0</v>
          </cell>
          <cell r="N21">
            <v>0</v>
          </cell>
          <cell r="O21">
            <v>0</v>
          </cell>
          <cell r="P21">
            <v>0</v>
          </cell>
          <cell r="Q21">
            <v>0</v>
          </cell>
          <cell r="R21">
            <v>0</v>
          </cell>
          <cell r="S21">
            <v>0</v>
          </cell>
        </row>
        <row r="22">
          <cell r="L22">
            <v>295.79006591466401</v>
          </cell>
          <cell r="N22">
            <v>125.07575204000001</v>
          </cell>
          <cell r="O22">
            <v>125.07575204000001</v>
          </cell>
          <cell r="P22">
            <v>125.07575204000001</v>
          </cell>
          <cell r="Q22">
            <v>125.07575204000001</v>
          </cell>
          <cell r="R22">
            <v>125.07575204000001</v>
          </cell>
          <cell r="S22">
            <v>125.07575204000001</v>
          </cell>
        </row>
        <row r="23">
          <cell r="L23">
            <v>295.79006591466401</v>
          </cell>
          <cell r="N23">
            <v>125.07575204000001</v>
          </cell>
          <cell r="O23">
            <v>125.07575204000001</v>
          </cell>
          <cell r="P23">
            <v>125.07575204000001</v>
          </cell>
          <cell r="Q23">
            <v>125.07575204000001</v>
          </cell>
          <cell r="R23">
            <v>125.07575204000001</v>
          </cell>
          <cell r="S23">
            <v>125.07575204000001</v>
          </cell>
        </row>
        <row r="24">
          <cell r="L24">
            <v>0</v>
          </cell>
          <cell r="N24">
            <v>0</v>
          </cell>
          <cell r="O24">
            <v>0</v>
          </cell>
          <cell r="P24">
            <v>0</v>
          </cell>
          <cell r="Q24">
            <v>0</v>
          </cell>
          <cell r="R24">
            <v>0</v>
          </cell>
          <cell r="S24">
            <v>0</v>
          </cell>
        </row>
        <row r="25">
          <cell r="L25">
            <v>0</v>
          </cell>
          <cell r="N25">
            <v>0</v>
          </cell>
          <cell r="O25">
            <v>0</v>
          </cell>
          <cell r="P25">
            <v>0</v>
          </cell>
          <cell r="Q25">
            <v>0</v>
          </cell>
          <cell r="R25">
            <v>0</v>
          </cell>
          <cell r="S25">
            <v>0</v>
          </cell>
        </row>
        <row r="28">
          <cell r="L28">
            <v>7253.1993479653329</v>
          </cell>
          <cell r="N28">
            <v>4033.69300329</v>
          </cell>
          <cell r="O28">
            <v>3859.0872534421596</v>
          </cell>
          <cell r="P28">
            <v>3965.9019456843207</v>
          </cell>
          <cell r="Q28">
            <v>4041.679482350678</v>
          </cell>
          <cell r="R28">
            <v>4185.8437076555538</v>
          </cell>
          <cell r="S28">
            <v>4311.419018885219</v>
          </cell>
        </row>
        <row r="29">
          <cell r="L29">
            <v>24.521443360636372</v>
          </cell>
          <cell r="N29">
            <v>32.25</v>
          </cell>
          <cell r="O29">
            <v>30.853999999999996</v>
          </cell>
          <cell r="P29">
            <v>31.708000000000002</v>
          </cell>
          <cell r="Q29">
            <v>32.313853136442653</v>
          </cell>
          <cell r="R29">
            <v>33.466468435199928</v>
          </cell>
          <cell r="S29">
            <v>34.470462488255919</v>
          </cell>
        </row>
        <row r="30">
          <cell r="L30">
            <v>24.521443360636372</v>
          </cell>
          <cell r="N30">
            <v>32.25</v>
          </cell>
          <cell r="O30">
            <v>30.853999999999996</v>
          </cell>
          <cell r="P30">
            <v>31.708000000000002</v>
          </cell>
          <cell r="Q30">
            <v>32.313853136442653</v>
          </cell>
          <cell r="R30">
            <v>33.466468435199928</v>
          </cell>
          <cell r="S30">
            <v>34.470462488255919</v>
          </cell>
        </row>
      </sheetData>
      <sheetData sheetId="13">
        <row r="24">
          <cell r="M24">
            <v>1732.8</v>
          </cell>
        </row>
      </sheetData>
      <sheetData sheetId="14">
        <row r="11">
          <cell r="L11">
            <v>-2</v>
          </cell>
          <cell r="N11">
            <v>-1</v>
          </cell>
          <cell r="O11">
            <v>0</v>
          </cell>
          <cell r="P11">
            <v>1</v>
          </cell>
          <cell r="Q11">
            <v>2</v>
          </cell>
          <cell r="R11">
            <v>3</v>
          </cell>
          <cell r="S11">
            <v>4</v>
          </cell>
        </row>
        <row r="13">
          <cell r="L13" t="str">
            <v>2017 год</v>
          </cell>
          <cell r="N13" t="str">
            <v>2018 год</v>
          </cell>
          <cell r="O13" t="str">
            <v>2019 год</v>
          </cell>
          <cell r="P13" t="str">
            <v>2020 год</v>
          </cell>
          <cell r="Q13" t="str">
            <v>2021 год</v>
          </cell>
          <cell r="R13" t="str">
            <v>2022 год</v>
          </cell>
          <cell r="S13" t="str">
            <v>2023 год</v>
          </cell>
        </row>
        <row r="14">
          <cell r="L14" t="str">
            <v>Факт</v>
          </cell>
          <cell r="N14" t="str">
            <v>Ожидаемое</v>
          </cell>
          <cell r="O14" t="str">
            <v xml:space="preserve">План </v>
          </cell>
          <cell r="P14" t="str">
            <v xml:space="preserve">План </v>
          </cell>
          <cell r="Q14" t="str">
            <v xml:space="preserve">План </v>
          </cell>
          <cell r="R14" t="str">
            <v xml:space="preserve">План </v>
          </cell>
          <cell r="S14" t="str">
            <v xml:space="preserve">План </v>
          </cell>
        </row>
        <row r="15">
          <cell r="L15">
            <v>12</v>
          </cell>
          <cell r="N15">
            <v>14</v>
          </cell>
          <cell r="O15">
            <v>15</v>
          </cell>
          <cell r="P15">
            <v>16</v>
          </cell>
          <cell r="Q15">
            <v>17</v>
          </cell>
          <cell r="R15">
            <v>18</v>
          </cell>
          <cell r="S15">
            <v>19</v>
          </cell>
        </row>
        <row r="16">
          <cell r="L16">
            <v>0</v>
          </cell>
          <cell r="N16">
            <v>0</v>
          </cell>
          <cell r="O16">
            <v>4924.4399999999996</v>
          </cell>
          <cell r="P16">
            <v>0</v>
          </cell>
          <cell r="Q16">
            <v>0</v>
          </cell>
          <cell r="R16">
            <v>0</v>
          </cell>
          <cell r="S16">
            <v>0</v>
          </cell>
        </row>
        <row r="20">
          <cell r="O20">
            <v>4924.4399999999996</v>
          </cell>
        </row>
        <row r="23">
          <cell r="L23">
            <v>0</v>
          </cell>
          <cell r="N23">
            <v>0</v>
          </cell>
          <cell r="O23">
            <v>0</v>
          </cell>
          <cell r="P23">
            <v>0</v>
          </cell>
          <cell r="Q23">
            <v>0</v>
          </cell>
          <cell r="R23">
            <v>0</v>
          </cell>
          <cell r="S23">
            <v>0</v>
          </cell>
        </row>
        <row r="32">
          <cell r="L32">
            <v>0</v>
          </cell>
          <cell r="N32">
            <v>0</v>
          </cell>
          <cell r="O32">
            <v>4924.4399999999996</v>
          </cell>
          <cell r="P32">
            <v>0</v>
          </cell>
          <cell r="Q32">
            <v>0</v>
          </cell>
          <cell r="R32">
            <v>0</v>
          </cell>
          <cell r="S32">
            <v>0</v>
          </cell>
        </row>
        <row r="33">
          <cell r="L33">
            <v>0</v>
          </cell>
          <cell r="N33">
            <v>0</v>
          </cell>
          <cell r="O33">
            <v>4924.4399999999996</v>
          </cell>
          <cell r="P33">
            <v>0</v>
          </cell>
          <cell r="Q33">
            <v>0</v>
          </cell>
          <cell r="R33">
            <v>0</v>
          </cell>
          <cell r="S33">
            <v>0</v>
          </cell>
        </row>
        <row r="35">
          <cell r="O35">
            <v>4924.4399999999996</v>
          </cell>
        </row>
        <row r="38">
          <cell r="L38">
            <v>0</v>
          </cell>
          <cell r="N38">
            <v>0</v>
          </cell>
          <cell r="O38">
            <v>0</v>
          </cell>
          <cell r="P38">
            <v>0</v>
          </cell>
          <cell r="Q38">
            <v>0</v>
          </cell>
          <cell r="R38">
            <v>0</v>
          </cell>
          <cell r="S38">
            <v>0</v>
          </cell>
        </row>
        <row r="41">
          <cell r="L41">
            <v>0</v>
          </cell>
          <cell r="N41">
            <v>0</v>
          </cell>
          <cell r="O41">
            <v>0</v>
          </cell>
          <cell r="P41">
            <v>0</v>
          </cell>
          <cell r="Q41">
            <v>0</v>
          </cell>
          <cell r="R41">
            <v>0</v>
          </cell>
          <cell r="S41">
            <v>0</v>
          </cell>
        </row>
        <row r="44">
          <cell r="L44">
            <v>0</v>
          </cell>
          <cell r="N44">
            <v>0</v>
          </cell>
          <cell r="O44">
            <v>0</v>
          </cell>
          <cell r="P44">
            <v>0</v>
          </cell>
          <cell r="Q44">
            <v>0</v>
          </cell>
          <cell r="R44">
            <v>0</v>
          </cell>
          <cell r="S44">
            <v>0</v>
          </cell>
        </row>
        <row r="45">
          <cell r="L45">
            <v>0</v>
          </cell>
          <cell r="N45">
            <v>0</v>
          </cell>
          <cell r="O45">
            <v>0</v>
          </cell>
          <cell r="P45">
            <v>0</v>
          </cell>
          <cell r="Q45">
            <v>0</v>
          </cell>
          <cell r="R45">
            <v>0</v>
          </cell>
          <cell r="S45">
            <v>0</v>
          </cell>
        </row>
      </sheetData>
      <sheetData sheetId="15">
        <row r="20">
          <cell r="L20">
            <v>9935.7999999999993</v>
          </cell>
        </row>
      </sheetData>
      <sheetData sheetId="16">
        <row r="2">
          <cell r="L2">
            <v>64720.390824691625</v>
          </cell>
          <cell r="N2">
            <v>74354.676488390309</v>
          </cell>
          <cell r="O2">
            <v>38861.5527392</v>
          </cell>
          <cell r="P2">
            <v>38549.950000000004</v>
          </cell>
          <cell r="Q2">
            <v>39328.956847999994</v>
          </cell>
          <cell r="R2">
            <v>40524.1438214968</v>
          </cell>
          <cell r="S2">
            <v>39597.156188000001</v>
          </cell>
          <cell r="T2">
            <v>41914.625271741999</v>
          </cell>
          <cell r="U2">
            <v>42403.304314615125</v>
          </cell>
          <cell r="V2">
            <v>42156.496781741997</v>
          </cell>
          <cell r="W2">
            <v>42773.515613924836</v>
          </cell>
          <cell r="X2">
            <v>43829.380192736971</v>
          </cell>
          <cell r="Y2">
            <v>42932.71804192484</v>
          </cell>
          <cell r="Z2">
            <v>45174.373418955191</v>
          </cell>
          <cell r="AA2">
            <v>45288.876656</v>
          </cell>
          <cell r="AB2">
            <v>44997.66</v>
          </cell>
          <cell r="AC2">
            <v>45725.701639999992</v>
          </cell>
        </row>
        <row r="5">
          <cell r="L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row>
        <row r="6">
          <cell r="L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row>
        <row r="12">
          <cell r="L12">
            <v>-2</v>
          </cell>
          <cell r="N12">
            <v>-1</v>
          </cell>
          <cell r="O12">
            <v>0</v>
          </cell>
          <cell r="P12">
            <v>0</v>
          </cell>
          <cell r="Q12">
            <v>0</v>
          </cell>
          <cell r="R12">
            <v>1</v>
          </cell>
          <cell r="S12">
            <v>1</v>
          </cell>
          <cell r="T12">
            <v>1</v>
          </cell>
          <cell r="U12">
            <v>2</v>
          </cell>
          <cell r="V12">
            <v>2</v>
          </cell>
          <cell r="W12">
            <v>2</v>
          </cell>
          <cell r="X12">
            <v>3</v>
          </cell>
          <cell r="Y12">
            <v>3</v>
          </cell>
          <cell r="Z12">
            <v>3</v>
          </cell>
          <cell r="AA12">
            <v>4</v>
          </cell>
          <cell r="AB12">
            <v>4</v>
          </cell>
          <cell r="AC12">
            <v>4</v>
          </cell>
        </row>
        <row r="14">
          <cell r="L14" t="str">
            <v>2017 год</v>
          </cell>
          <cell r="N14" t="str">
            <v>2018 год</v>
          </cell>
          <cell r="O14" t="str">
            <v>2019 год</v>
          </cell>
          <cell r="R14" t="str">
            <v>2020 год</v>
          </cell>
          <cell r="U14" t="str">
            <v>2021 год</v>
          </cell>
          <cell r="X14" t="str">
            <v>2022 год</v>
          </cell>
          <cell r="AA14" t="str">
            <v>2023 год</v>
          </cell>
        </row>
        <row r="15">
          <cell r="L15" t="str">
            <v>Факт</v>
          </cell>
          <cell r="N15" t="str">
            <v>Ожидаемое</v>
          </cell>
          <cell r="O15" t="str">
            <v xml:space="preserve">План </v>
          </cell>
          <cell r="R15" t="str">
            <v xml:space="preserve">План </v>
          </cell>
          <cell r="U15" t="str">
            <v xml:space="preserve">План </v>
          </cell>
          <cell r="X15" t="str">
            <v xml:space="preserve">План </v>
          </cell>
          <cell r="AA15" t="str">
            <v xml:space="preserve">План </v>
          </cell>
        </row>
        <row r="16">
          <cell r="O16" t="str">
            <v>Год</v>
          </cell>
          <cell r="P16" t="str">
            <v>I полугодие</v>
          </cell>
          <cell r="Q16" t="str">
            <v>II полугодие</v>
          </cell>
          <cell r="R16" t="str">
            <v>Год</v>
          </cell>
          <cell r="S16" t="str">
            <v>I полугодие</v>
          </cell>
          <cell r="T16" t="str">
            <v>II полугодие</v>
          </cell>
          <cell r="U16" t="str">
            <v>Год</v>
          </cell>
          <cell r="V16" t="str">
            <v>I полугодие</v>
          </cell>
          <cell r="W16" t="str">
            <v>II полугодие</v>
          </cell>
          <cell r="X16" t="str">
            <v>Год</v>
          </cell>
          <cell r="Y16" t="str">
            <v>I полугодие</v>
          </cell>
          <cell r="Z16" t="str">
            <v>II полугодие</v>
          </cell>
          <cell r="AA16" t="str">
            <v>Год</v>
          </cell>
          <cell r="AB16" t="str">
            <v>I полугодие</v>
          </cell>
          <cell r="AC16" t="str">
            <v>II полугодие</v>
          </cell>
        </row>
        <row r="17">
          <cell r="L17">
            <v>460.11051067019059</v>
          </cell>
          <cell r="N17">
            <v>446.43122115463024</v>
          </cell>
          <cell r="O17">
            <v>472.81027451963155</v>
          </cell>
          <cell r="P17">
            <v>283.68616471177893</v>
          </cell>
          <cell r="Q17">
            <v>189.12410980785262</v>
          </cell>
          <cell r="R17">
            <v>469.17114095654449</v>
          </cell>
          <cell r="S17">
            <v>281.50268457392673</v>
          </cell>
          <cell r="T17">
            <v>187.66845638261782</v>
          </cell>
          <cell r="U17">
            <v>466.21676839077452</v>
          </cell>
          <cell r="V17">
            <v>279.73006103446471</v>
          </cell>
          <cell r="W17">
            <v>186.48670735630981</v>
          </cell>
          <cell r="X17">
            <v>462.50640536647347</v>
          </cell>
          <cell r="Y17">
            <v>277.50384321988412</v>
          </cell>
          <cell r="Z17">
            <v>185.00256214658941</v>
          </cell>
          <cell r="AA17">
            <v>457.66593328636748</v>
          </cell>
          <cell r="AB17">
            <v>274.59955997182055</v>
          </cell>
          <cell r="AC17">
            <v>183.06637331454701</v>
          </cell>
        </row>
        <row r="18">
          <cell r="L18">
            <v>434.74599999999998</v>
          </cell>
          <cell r="N18">
            <v>422.803</v>
          </cell>
          <cell r="O18">
            <v>454.42444044619202</v>
          </cell>
          <cell r="P18">
            <v>272.65466426771519</v>
          </cell>
          <cell r="Q18">
            <v>181.76977617847683</v>
          </cell>
          <cell r="R18">
            <v>450.78530688310502</v>
          </cell>
          <cell r="S18">
            <v>270.47118412986299</v>
          </cell>
          <cell r="T18">
            <v>180.31412275324203</v>
          </cell>
          <cell r="U18">
            <v>447.83093431733499</v>
          </cell>
          <cell r="V18">
            <v>268.69856059040097</v>
          </cell>
          <cell r="W18">
            <v>179.13237372693402</v>
          </cell>
          <cell r="X18">
            <v>444.120571293034</v>
          </cell>
          <cell r="Y18">
            <v>266.47234277582038</v>
          </cell>
          <cell r="Z18">
            <v>177.64822851721362</v>
          </cell>
          <cell r="AA18">
            <v>439.28009921292801</v>
          </cell>
          <cell r="AB18">
            <v>263.56805952775682</v>
          </cell>
          <cell r="AC18">
            <v>175.71203968517122</v>
          </cell>
        </row>
        <row r="19">
          <cell r="L19">
            <v>3.0703867599438528</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row>
        <row r="20">
          <cell r="L20">
            <v>2.6118586486486484</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row>
        <row r="21">
          <cell r="L21">
            <v>0.46</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row>
        <row r="22">
          <cell r="L22">
            <v>4.0217794711000003</v>
          </cell>
          <cell r="N22">
            <v>4.26</v>
          </cell>
          <cell r="O22">
            <v>3.8904480748096901</v>
          </cell>
          <cell r="P22">
            <v>2.334268844885814</v>
          </cell>
          <cell r="Q22">
            <v>1.5561792299238761</v>
          </cell>
          <cell r="R22">
            <v>3.8904480748096901</v>
          </cell>
          <cell r="S22">
            <v>2.334268844885814</v>
          </cell>
          <cell r="T22">
            <v>1.5561792299238761</v>
          </cell>
          <cell r="U22">
            <v>3.8904480748096901</v>
          </cell>
          <cell r="V22">
            <v>2.334268844885814</v>
          </cell>
          <cell r="W22">
            <v>1.5561792299238761</v>
          </cell>
          <cell r="X22">
            <v>3.8904480748096901</v>
          </cell>
          <cell r="Y22">
            <v>2.334268844885814</v>
          </cell>
          <cell r="Z22">
            <v>1.5561792299238761</v>
          </cell>
          <cell r="AA22">
            <v>3.8904480748096901</v>
          </cell>
          <cell r="AB22">
            <v>2.334268844885814</v>
          </cell>
          <cell r="AC22">
            <v>1.5561792299238761</v>
          </cell>
        </row>
        <row r="23">
          <cell r="L23">
            <v>1.514</v>
          </cell>
          <cell r="N23">
            <v>0.21786299999999997</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row>
        <row r="24">
          <cell r="L24">
            <v>7.6733488175</v>
          </cell>
          <cell r="N24">
            <v>10.663475808449649</v>
          </cell>
          <cell r="O24">
            <v>8.1330946421636501</v>
          </cell>
          <cell r="P24">
            <v>4.8798567852981902</v>
          </cell>
          <cell r="Q24">
            <v>3.2532378568654603</v>
          </cell>
          <cell r="R24">
            <v>8.1330946421636501</v>
          </cell>
          <cell r="S24">
            <v>4.8798567852981902</v>
          </cell>
          <cell r="T24">
            <v>3.2532378568654603</v>
          </cell>
          <cell r="U24">
            <v>8.1330946421636501</v>
          </cell>
          <cell r="V24">
            <v>4.8798567852981902</v>
          </cell>
          <cell r="W24">
            <v>3.2532378568654603</v>
          </cell>
          <cell r="X24">
            <v>8.1330946421636501</v>
          </cell>
          <cell r="Y24">
            <v>4.8798567852981902</v>
          </cell>
          <cell r="Z24">
            <v>3.2532378568654603</v>
          </cell>
          <cell r="AA24">
            <v>8.1330946421636501</v>
          </cell>
          <cell r="AB24">
            <v>4.8798567852981902</v>
          </cell>
          <cell r="AC24">
            <v>3.2532378568654603</v>
          </cell>
        </row>
        <row r="25">
          <cell r="L25">
            <v>6.0131369729981472</v>
          </cell>
          <cell r="N25">
            <v>8.4868823461805185</v>
          </cell>
          <cell r="O25">
            <v>6.3622913564661268</v>
          </cell>
          <cell r="P25">
            <v>3.8173748138796757</v>
          </cell>
          <cell r="Q25">
            <v>2.5449165425864511</v>
          </cell>
          <cell r="R25">
            <v>6.3622913564661268</v>
          </cell>
          <cell r="S25">
            <v>3.8173748138796757</v>
          </cell>
          <cell r="T25">
            <v>2.5449165425864511</v>
          </cell>
          <cell r="U25">
            <v>6.3622913564661268</v>
          </cell>
          <cell r="V25">
            <v>3.8173748138796757</v>
          </cell>
          <cell r="W25">
            <v>2.5449165425864511</v>
          </cell>
          <cell r="X25">
            <v>6.3622913564661268</v>
          </cell>
          <cell r="Y25">
            <v>3.8173748138796757</v>
          </cell>
          <cell r="Z25">
            <v>2.5449165425864511</v>
          </cell>
          <cell r="AA25">
            <v>6.3622913564661268</v>
          </cell>
          <cell r="AB25">
            <v>3.8173748138796757</v>
          </cell>
          <cell r="AC25">
            <v>2.5449165425864511</v>
          </cell>
        </row>
        <row r="26">
          <cell r="L26">
            <v>361.61885321552796</v>
          </cell>
          <cell r="N26">
            <v>371.70645242794529</v>
          </cell>
          <cell r="O26">
            <v>405.99768884038258</v>
          </cell>
          <cell r="P26">
            <v>232.5635490363826</v>
          </cell>
          <cell r="Q26">
            <v>173.43413980399998</v>
          </cell>
          <cell r="R26">
            <v>405.99768884038258</v>
          </cell>
          <cell r="S26">
            <v>232.5635490363826</v>
          </cell>
          <cell r="T26">
            <v>173.43413980399998</v>
          </cell>
          <cell r="U26">
            <v>405.99768884038258</v>
          </cell>
          <cell r="V26">
            <v>232.5635490363826</v>
          </cell>
          <cell r="W26">
            <v>173.43413980399998</v>
          </cell>
          <cell r="X26">
            <v>405.99768884038258</v>
          </cell>
          <cell r="Y26">
            <v>232.5635490363826</v>
          </cell>
          <cell r="Z26">
            <v>173.43413980399998</v>
          </cell>
          <cell r="AA26">
            <v>405.99768884038258</v>
          </cell>
          <cell r="AB26">
            <v>232.5635490363826</v>
          </cell>
          <cell r="AC26">
            <v>173.43413980399998</v>
          </cell>
        </row>
        <row r="27">
          <cell r="L27">
            <v>361.61885321552796</v>
          </cell>
          <cell r="N27">
            <v>310.17741242794528</v>
          </cell>
          <cell r="O27">
            <v>300.00237684038257</v>
          </cell>
          <cell r="P27">
            <v>180.0043618363826</v>
          </cell>
          <cell r="Q27">
            <v>119.99801500400001</v>
          </cell>
          <cell r="R27">
            <v>300.00237684038257</v>
          </cell>
          <cell r="S27">
            <v>180.0043618363826</v>
          </cell>
          <cell r="T27">
            <v>119.99801500400001</v>
          </cell>
          <cell r="U27">
            <v>300.00237684038257</v>
          </cell>
          <cell r="V27">
            <v>180.0043618363826</v>
          </cell>
          <cell r="W27">
            <v>119.99801500400001</v>
          </cell>
          <cell r="X27">
            <v>300.00237684038257</v>
          </cell>
          <cell r="Y27">
            <v>180.0043618363826</v>
          </cell>
          <cell r="Z27">
            <v>119.99801500400001</v>
          </cell>
          <cell r="AA27">
            <v>300.00237684038257</v>
          </cell>
          <cell r="AB27">
            <v>180.0043618363826</v>
          </cell>
          <cell r="AC27">
            <v>119.99801500400001</v>
          </cell>
        </row>
        <row r="28">
          <cell r="L28">
            <v>0</v>
          </cell>
          <cell r="N28">
            <v>61.529040000000002</v>
          </cell>
          <cell r="O28">
            <v>105.995312</v>
          </cell>
          <cell r="P28">
            <v>52.559187199999997</v>
          </cell>
          <cell r="Q28">
            <v>53.436124800000002</v>
          </cell>
          <cell r="R28">
            <v>105.995312</v>
          </cell>
          <cell r="S28">
            <v>52.559187199999997</v>
          </cell>
          <cell r="T28">
            <v>53.436124800000002</v>
          </cell>
          <cell r="U28">
            <v>105.995312</v>
          </cell>
          <cell r="V28">
            <v>52.559187199999997</v>
          </cell>
          <cell r="W28">
            <v>53.436124800000002</v>
          </cell>
          <cell r="X28">
            <v>105.995312</v>
          </cell>
          <cell r="Y28">
            <v>52.559187199999997</v>
          </cell>
          <cell r="Z28">
            <v>53.436124800000002</v>
          </cell>
          <cell r="AA28">
            <v>105.995312</v>
          </cell>
          <cell r="AB28">
            <v>52.559187199999997</v>
          </cell>
          <cell r="AC28">
            <v>53.436124800000002</v>
          </cell>
        </row>
        <row r="29">
          <cell r="L29">
            <v>78149.90230181854</v>
          </cell>
          <cell r="N29">
            <v>71050.870009802471</v>
          </cell>
          <cell r="O29">
            <v>74539.471265203261</v>
          </cell>
          <cell r="P29">
            <v>44723.682759121977</v>
          </cell>
          <cell r="Q29">
            <v>29815.788506081317</v>
          </cell>
          <cell r="R29">
            <v>73977.225129706334</v>
          </cell>
          <cell r="S29">
            <v>44386.335077823816</v>
          </cell>
          <cell r="T29">
            <v>29590.890051882543</v>
          </cell>
          <cell r="U29">
            <v>73520.774568294859</v>
          </cell>
          <cell r="V29">
            <v>44112.464740976931</v>
          </cell>
          <cell r="W29">
            <v>29408.309827317953</v>
          </cell>
          <cell r="X29">
            <v>72947.523481040349</v>
          </cell>
          <cell r="Y29">
            <v>43768.51408862423</v>
          </cell>
          <cell r="Z29">
            <v>29179.009392416152</v>
          </cell>
          <cell r="AA29">
            <v>72199.670544663983</v>
          </cell>
          <cell r="AB29">
            <v>43319.802326798403</v>
          </cell>
          <cell r="AC29">
            <v>28879.868217865602</v>
          </cell>
        </row>
        <row r="30">
          <cell r="L30">
            <v>71443.549163999996</v>
          </cell>
          <cell r="N30">
            <v>65492.184700000005</v>
          </cell>
          <cell r="O30">
            <v>70208.576048936651</v>
          </cell>
          <cell r="P30">
            <v>42125.145629361999</v>
          </cell>
          <cell r="Q30">
            <v>28083.430419574666</v>
          </cell>
          <cell r="R30">
            <v>69646.329913439724</v>
          </cell>
          <cell r="S30">
            <v>41787.797948063839</v>
          </cell>
          <cell r="T30">
            <v>27858.531965375892</v>
          </cell>
          <cell r="U30">
            <v>69189.879352028249</v>
          </cell>
          <cell r="V30">
            <v>41513.927611216954</v>
          </cell>
          <cell r="W30">
            <v>27675.951740811302</v>
          </cell>
          <cell r="X30">
            <v>68616.628264773739</v>
          </cell>
          <cell r="Y30">
            <v>41169.976958864252</v>
          </cell>
          <cell r="Z30">
            <v>27446.651305909501</v>
          </cell>
          <cell r="AA30">
            <v>67868.775328397373</v>
          </cell>
          <cell r="AB30">
            <v>40721.265197038425</v>
          </cell>
          <cell r="AC30">
            <v>27147.510131358951</v>
          </cell>
        </row>
        <row r="31">
          <cell r="L31">
            <v>1229.6482141410524</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row>
        <row r="32">
          <cell r="L32">
            <v>644.53595999999993</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row>
        <row r="33">
          <cell r="L33">
            <v>136.16</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row>
        <row r="34">
          <cell r="L34">
            <v>987.92099999999994</v>
          </cell>
          <cell r="N34">
            <v>1107.1739999999998</v>
          </cell>
          <cell r="O34">
            <v>1011.1274546430384</v>
          </cell>
          <cell r="P34">
            <v>606.67647278582297</v>
          </cell>
          <cell r="Q34">
            <v>404.45098185721537</v>
          </cell>
          <cell r="R34">
            <v>1011.1274546430384</v>
          </cell>
          <cell r="S34">
            <v>606.67647278582297</v>
          </cell>
          <cell r="T34">
            <v>404.45098185721537</v>
          </cell>
          <cell r="U34">
            <v>1011.1274546430384</v>
          </cell>
          <cell r="V34">
            <v>606.67647278582297</v>
          </cell>
          <cell r="W34">
            <v>404.45098185721537</v>
          </cell>
          <cell r="X34">
            <v>1011.1274546430384</v>
          </cell>
          <cell r="Y34">
            <v>606.67647278582297</v>
          </cell>
          <cell r="Z34">
            <v>404.45098185721537</v>
          </cell>
          <cell r="AA34">
            <v>1011.1274546430384</v>
          </cell>
          <cell r="AB34">
            <v>606.67647278582297</v>
          </cell>
          <cell r="AC34">
            <v>404.45098185721537</v>
          </cell>
        </row>
        <row r="35">
          <cell r="L35">
            <v>252.86570620000001</v>
          </cell>
          <cell r="N35">
            <v>57.813095000000004</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row>
        <row r="36">
          <cell r="L36">
            <v>1906.6361147631942</v>
          </cell>
          <cell r="N36">
            <v>2513.7011523258357</v>
          </cell>
          <cell r="O36">
            <v>1917.2143999972373</v>
          </cell>
          <cell r="P36">
            <v>1150.3286399983424</v>
          </cell>
          <cell r="Q36">
            <v>766.88575999889497</v>
          </cell>
          <cell r="R36">
            <v>1917.2143999972373</v>
          </cell>
          <cell r="S36">
            <v>1150.3286399983424</v>
          </cell>
          <cell r="T36">
            <v>766.88575999889497</v>
          </cell>
          <cell r="U36">
            <v>1917.2143999972373</v>
          </cell>
          <cell r="V36">
            <v>1150.3286399983424</v>
          </cell>
          <cell r="W36">
            <v>766.88575999889497</v>
          </cell>
          <cell r="X36">
            <v>1917.2143999972373</v>
          </cell>
          <cell r="Y36">
            <v>1150.3286399983424</v>
          </cell>
          <cell r="Z36">
            <v>766.88575999889497</v>
          </cell>
          <cell r="AA36">
            <v>1917.2143999972373</v>
          </cell>
          <cell r="AB36">
            <v>1150.3286399983424</v>
          </cell>
          <cell r="AC36">
            <v>766.88575999889497</v>
          </cell>
        </row>
        <row r="37">
          <cell r="L37">
            <v>1548.5861427142859</v>
          </cell>
          <cell r="N37">
            <v>1879.9970624766099</v>
          </cell>
          <cell r="O37">
            <v>1402.5533616263433</v>
          </cell>
          <cell r="P37">
            <v>841.53201697580585</v>
          </cell>
          <cell r="Q37">
            <v>561.02134465053734</v>
          </cell>
          <cell r="R37">
            <v>1402.5533616263433</v>
          </cell>
          <cell r="S37">
            <v>841.53201697580585</v>
          </cell>
          <cell r="T37">
            <v>561.02134465053734</v>
          </cell>
          <cell r="U37">
            <v>1402.5533616263433</v>
          </cell>
          <cell r="V37">
            <v>841.53201697580585</v>
          </cell>
          <cell r="W37">
            <v>561.02134465053734</v>
          </cell>
          <cell r="X37">
            <v>1402.5533616263433</v>
          </cell>
          <cell r="Y37">
            <v>841.53201697580585</v>
          </cell>
          <cell r="Z37">
            <v>561.02134465053734</v>
          </cell>
          <cell r="AA37">
            <v>1402.5533616263433</v>
          </cell>
          <cell r="AB37">
            <v>841.53201697580585</v>
          </cell>
          <cell r="AC37">
            <v>561.02134465053734</v>
          </cell>
        </row>
        <row r="38">
          <cell r="L38">
            <v>169.85028702775443</v>
          </cell>
          <cell r="N38">
            <v>159.15300418738545</v>
          </cell>
          <cell r="O38">
            <v>157.65197010774415</v>
          </cell>
          <cell r="P38">
            <v>157.65197010774423</v>
          </cell>
          <cell r="Q38">
            <v>157.65197010774423</v>
          </cell>
          <cell r="R38">
            <v>157.67641841499847</v>
          </cell>
          <cell r="S38">
            <v>157.67641841499849</v>
          </cell>
          <cell r="T38">
            <v>157.67641841499849</v>
          </cell>
          <cell r="U38">
            <v>157.69654708487676</v>
          </cell>
          <cell r="V38">
            <v>157.69654708487681</v>
          </cell>
          <cell r="W38">
            <v>157.69654708487681</v>
          </cell>
          <cell r="X38">
            <v>157.72219072996265</v>
          </cell>
          <cell r="Y38">
            <v>157.7221907299627</v>
          </cell>
          <cell r="Z38">
            <v>157.7221907299627</v>
          </cell>
          <cell r="AA38">
            <v>157.7562700072931</v>
          </cell>
          <cell r="AB38">
            <v>157.75627000729312</v>
          </cell>
          <cell r="AC38">
            <v>157.75627000729315</v>
          </cell>
        </row>
        <row r="40">
          <cell r="L40">
            <v>164.334</v>
          </cell>
          <cell r="N40">
            <v>154.9</v>
          </cell>
          <cell r="O40">
            <v>154.49999999999997</v>
          </cell>
          <cell r="P40">
            <v>154.5</v>
          </cell>
          <cell r="Q40">
            <v>154.49999999999997</v>
          </cell>
          <cell r="R40">
            <v>154.5</v>
          </cell>
          <cell r="S40">
            <v>154.50000000000003</v>
          </cell>
          <cell r="T40">
            <v>154.5</v>
          </cell>
          <cell r="U40">
            <v>154.49999999999997</v>
          </cell>
          <cell r="V40">
            <v>154.5</v>
          </cell>
          <cell r="W40">
            <v>154.49999999999997</v>
          </cell>
          <cell r="X40">
            <v>154.49999999999997</v>
          </cell>
          <cell r="Y40">
            <v>154.5</v>
          </cell>
          <cell r="Z40">
            <v>154.49999999999997</v>
          </cell>
          <cell r="AA40">
            <v>154.5</v>
          </cell>
          <cell r="AB40">
            <v>154.5</v>
          </cell>
          <cell r="AC40">
            <v>154.5</v>
          </cell>
        </row>
        <row r="41">
          <cell r="L41">
            <v>4874.8445124500013</v>
          </cell>
          <cell r="N41">
            <v>5175.234605858559</v>
          </cell>
          <cell r="O41">
            <v>5327.6841320000003</v>
          </cell>
          <cell r="P41">
            <v>5262.43</v>
          </cell>
          <cell r="Q41">
            <v>5425.5653299999994</v>
          </cell>
          <cell r="R41">
            <v>5677.5298980000007</v>
          </cell>
          <cell r="S41">
            <v>5559.665</v>
          </cell>
          <cell r="T41">
            <v>5854.3272449999995</v>
          </cell>
          <cell r="U41">
            <v>6027.8453144000005</v>
          </cell>
          <cell r="V41">
            <v>5975.2630000000008</v>
          </cell>
          <cell r="W41">
            <v>6106.7187860000004</v>
          </cell>
          <cell r="X41">
            <v>6349.8863007999989</v>
          </cell>
          <cell r="Y41">
            <v>6186.32</v>
          </cell>
          <cell r="Z41">
            <v>6595.2357519999996</v>
          </cell>
          <cell r="AA41">
            <v>6627.9177279999994</v>
          </cell>
          <cell r="AB41">
            <v>6617.3300000000008</v>
          </cell>
          <cell r="AC41">
            <v>6643.7993200000001</v>
          </cell>
        </row>
        <row r="43">
          <cell r="L43">
            <v>400.48642411535758</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row>
        <row r="44">
          <cell r="L44">
            <v>788.4700004391359</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row>
        <row r="46">
          <cell r="L46">
            <v>246.77291029262892</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row>
        <row r="47">
          <cell r="L47">
            <v>2767.0256486542708</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row>
        <row r="49">
          <cell r="L49">
            <v>296</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row>
        <row r="50">
          <cell r="L50">
            <v>159.99999999999994</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row>
        <row r="52">
          <cell r="L52">
            <v>245.6427576646297</v>
          </cell>
          <cell r="N52">
            <v>259.89999999999998</v>
          </cell>
          <cell r="O52">
            <v>259.89999999999998</v>
          </cell>
          <cell r="P52">
            <v>259.89999999999998</v>
          </cell>
          <cell r="Q52">
            <v>259.89999999999998</v>
          </cell>
          <cell r="R52">
            <v>259.89999999999998</v>
          </cell>
          <cell r="S52">
            <v>259.89999999999998</v>
          </cell>
          <cell r="T52">
            <v>259.89999999999998</v>
          </cell>
          <cell r="U52">
            <v>259.89999999999998</v>
          </cell>
          <cell r="V52">
            <v>259.89999999999998</v>
          </cell>
          <cell r="W52">
            <v>259.89999999999998</v>
          </cell>
          <cell r="X52">
            <v>259.89999999999998</v>
          </cell>
          <cell r="Y52">
            <v>259.89999999999998</v>
          </cell>
          <cell r="Z52">
            <v>259.89999999999998</v>
          </cell>
          <cell r="AA52">
            <v>259.89999999999998</v>
          </cell>
          <cell r="AB52">
            <v>259.89999999999998</v>
          </cell>
          <cell r="AC52">
            <v>259.89999999999998</v>
          </cell>
        </row>
        <row r="53">
          <cell r="L53">
            <v>350.00002449588601</v>
          </cell>
          <cell r="N53">
            <v>706.77</v>
          </cell>
          <cell r="O53">
            <v>873.67647520000003</v>
          </cell>
          <cell r="P53">
            <v>864.41</v>
          </cell>
          <cell r="Q53">
            <v>887.57618799999989</v>
          </cell>
          <cell r="R53">
            <v>904.08510509680002</v>
          </cell>
          <cell r="S53">
            <v>887.57618799999989</v>
          </cell>
          <cell r="T53">
            <v>928.84848074199988</v>
          </cell>
          <cell r="U53">
            <v>934.97888071489706</v>
          </cell>
          <cell r="V53">
            <v>928.84848074199999</v>
          </cell>
          <cell r="W53">
            <v>944.17448067424289</v>
          </cell>
          <cell r="X53">
            <v>964.19097966453705</v>
          </cell>
          <cell r="Y53">
            <v>944.17448067424277</v>
          </cell>
          <cell r="Z53">
            <v>994.21572814997774</v>
          </cell>
          <cell r="AA53">
            <v>992.79360000000008</v>
          </cell>
          <cell r="AB53">
            <v>991.99999999999989</v>
          </cell>
          <cell r="AC53">
            <v>993.98400000000004</v>
          </cell>
        </row>
        <row r="55">
          <cell r="L55">
            <v>167.01830000000001</v>
          </cell>
          <cell r="N55">
            <v>265.36444921808663</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row>
        <row r="56">
          <cell r="L56">
            <v>31464.132117600002</v>
          </cell>
          <cell r="N56">
            <v>46158</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row>
        <row r="58">
          <cell r="L58">
            <v>248.4751</v>
          </cell>
          <cell r="N58">
            <v>235.73</v>
          </cell>
          <cell r="O58">
            <v>235.73</v>
          </cell>
          <cell r="P58">
            <v>235.73</v>
          </cell>
          <cell r="Q58">
            <v>235.73</v>
          </cell>
          <cell r="R58">
            <v>235.73</v>
          </cell>
          <cell r="S58">
            <v>235.73</v>
          </cell>
          <cell r="T58">
            <v>235.73</v>
          </cell>
          <cell r="U58">
            <v>235.73</v>
          </cell>
          <cell r="V58">
            <v>235.73</v>
          </cell>
          <cell r="W58">
            <v>235.73</v>
          </cell>
          <cell r="X58">
            <v>235.73</v>
          </cell>
          <cell r="Y58">
            <v>235.73</v>
          </cell>
          <cell r="Z58">
            <v>235.73</v>
          </cell>
          <cell r="AA58">
            <v>235.73</v>
          </cell>
          <cell r="AB58">
            <v>235.73</v>
          </cell>
          <cell r="AC58">
            <v>235.73</v>
          </cell>
        </row>
        <row r="59">
          <cell r="L59">
            <v>5425.0000597911094</v>
          </cell>
          <cell r="N59">
            <v>7888.01</v>
          </cell>
          <cell r="O59">
            <v>11440.68</v>
          </cell>
          <cell r="P59">
            <v>11440.679999999998</v>
          </cell>
          <cell r="Q59">
            <v>11440.68</v>
          </cell>
          <cell r="R59">
            <v>11822.798712</v>
          </cell>
          <cell r="S59">
            <v>11440.679999999998</v>
          </cell>
          <cell r="T59">
            <v>12395.976779999997</v>
          </cell>
          <cell r="U59">
            <v>12405.893561423996</v>
          </cell>
          <cell r="V59">
            <v>12395.976779999997</v>
          </cell>
          <cell r="W59">
            <v>12420.768733559997</v>
          </cell>
          <cell r="X59">
            <v>12619.501033296958</v>
          </cell>
          <cell r="Y59">
            <v>12420.768733559997</v>
          </cell>
          <cell r="Z59">
            <v>12917.5994829024</v>
          </cell>
          <cell r="AA59">
            <v>12984.479999999998</v>
          </cell>
          <cell r="AB59">
            <v>12780</v>
          </cell>
          <cell r="AC59">
            <v>13291.199999999999</v>
          </cell>
        </row>
        <row r="61">
          <cell r="L61">
            <v>257.53382130960534</v>
          </cell>
          <cell r="N61">
            <v>221.51798337615622</v>
          </cell>
          <cell r="O61">
            <v>220.44783601444149</v>
          </cell>
          <cell r="P61">
            <v>220.44783601444149</v>
          </cell>
          <cell r="Q61">
            <v>220.44783601444149</v>
          </cell>
          <cell r="R61">
            <v>220.44783601444149</v>
          </cell>
          <cell r="S61">
            <v>220.44783601444149</v>
          </cell>
          <cell r="T61">
            <v>220.44783601444149</v>
          </cell>
          <cell r="U61">
            <v>220.44783601444149</v>
          </cell>
          <cell r="V61">
            <v>220.44783601444149</v>
          </cell>
          <cell r="W61">
            <v>220.44783601444149</v>
          </cell>
          <cell r="X61">
            <v>220.44783601444149</v>
          </cell>
          <cell r="Y61">
            <v>220.44783601444149</v>
          </cell>
          <cell r="Z61">
            <v>220.44783601444149</v>
          </cell>
          <cell r="AA61">
            <v>220.44783601444149</v>
          </cell>
          <cell r="AB61">
            <v>220.44783601444149</v>
          </cell>
          <cell r="AC61">
            <v>220.44783601444149</v>
          </cell>
        </row>
        <row r="62">
          <cell r="L62">
            <v>4131.3771149859513</v>
          </cell>
          <cell r="N62">
            <v>4808.8872941772506</v>
          </cell>
          <cell r="O62">
            <v>5297.2759999999998</v>
          </cell>
          <cell r="P62">
            <v>5239.9999999999991</v>
          </cell>
          <cell r="Q62">
            <v>5383.19</v>
          </cell>
          <cell r="R62">
            <v>5480.7334027999996</v>
          </cell>
          <cell r="S62">
            <v>5383.19</v>
          </cell>
          <cell r="T62">
            <v>5627.0485069999986</v>
          </cell>
          <cell r="U62">
            <v>5668.9137478920784</v>
          </cell>
          <cell r="V62">
            <v>5627.0485069999968</v>
          </cell>
          <cell r="W62">
            <v>5731.7116092301976</v>
          </cell>
          <cell r="X62">
            <v>5848.6385260584957</v>
          </cell>
          <cell r="Y62">
            <v>5731.7116092301976</v>
          </cell>
          <cell r="Z62">
            <v>6024.0289013009378</v>
          </cell>
          <cell r="AA62">
            <v>6018.5892000000013</v>
          </cell>
          <cell r="AB62">
            <v>5996.9999999999991</v>
          </cell>
          <cell r="AC62">
            <v>6050.973</v>
          </cell>
        </row>
        <row r="64">
          <cell r="L64">
            <v>61598.542256677982</v>
          </cell>
          <cell r="N64">
            <v>57449.284824561415</v>
          </cell>
          <cell r="O64">
            <v>61458.272687589641</v>
          </cell>
          <cell r="P64">
            <v>36874.96361255378</v>
          </cell>
          <cell r="Q64">
            <v>24583.309075035857</v>
          </cell>
          <cell r="R64">
            <v>60966.147660278984</v>
          </cell>
          <cell r="S64">
            <v>36579.688596167383</v>
          </cell>
          <cell r="T64">
            <v>24386.459064111594</v>
          </cell>
          <cell r="U64">
            <v>60566.62380263245</v>
          </cell>
          <cell r="V64">
            <v>36339.974281579467</v>
          </cell>
          <cell r="W64">
            <v>24226.649521052979</v>
          </cell>
          <cell r="X64">
            <v>60064.866317502478</v>
          </cell>
          <cell r="Y64">
            <v>36038.919790501481</v>
          </cell>
          <cell r="Z64">
            <v>24025.94652700099</v>
          </cell>
          <cell r="AA64">
            <v>59410.282633413117</v>
          </cell>
          <cell r="AB64">
            <v>35646.169580047863</v>
          </cell>
          <cell r="AC64">
            <v>23764.113053365247</v>
          </cell>
        </row>
        <row r="65">
          <cell r="L65">
            <v>4554.2526449668603</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row>
        <row r="66">
          <cell r="L66">
            <v>1895.6940000000002</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row>
        <row r="67">
          <cell r="L67">
            <v>1840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row>
        <row r="68">
          <cell r="L68">
            <v>8981.1</v>
          </cell>
          <cell r="N68">
            <v>10065.218181818178</v>
          </cell>
          <cell r="O68">
            <v>9192.0677694821643</v>
          </cell>
          <cell r="P68">
            <v>5515.2406616892986</v>
          </cell>
          <cell r="Q68">
            <v>3676.8271077928666</v>
          </cell>
          <cell r="R68">
            <v>9192.0677694821643</v>
          </cell>
          <cell r="S68">
            <v>5515.2406616892986</v>
          </cell>
          <cell r="T68">
            <v>3676.8271077928666</v>
          </cell>
          <cell r="U68">
            <v>9192.0677694821643</v>
          </cell>
          <cell r="V68">
            <v>5515.2406616892986</v>
          </cell>
          <cell r="W68">
            <v>3676.8271077928666</v>
          </cell>
          <cell r="X68">
            <v>9192.0677694821643</v>
          </cell>
          <cell r="Y68">
            <v>5515.2406616892986</v>
          </cell>
          <cell r="Z68">
            <v>3676.8271077928666</v>
          </cell>
          <cell r="AA68">
            <v>9192.0677694821643</v>
          </cell>
          <cell r="AB68">
            <v>5515.2406616892986</v>
          </cell>
          <cell r="AC68">
            <v>3676.8271077928666</v>
          </cell>
        </row>
        <row r="69">
          <cell r="L69">
            <v>174.39014220689654</v>
          </cell>
          <cell r="N69">
            <v>39.871100000000006</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row>
        <row r="70">
          <cell r="L70">
            <v>3177.7268579386564</v>
          </cell>
          <cell r="N70">
            <v>4189.5019205430599</v>
          </cell>
          <cell r="O70">
            <v>3195.3573333287291</v>
          </cell>
          <cell r="P70">
            <v>1917.2143999972375</v>
          </cell>
          <cell r="Q70">
            <v>1278.1429333314916</v>
          </cell>
          <cell r="R70">
            <v>3195.3573333287291</v>
          </cell>
          <cell r="S70">
            <v>1917.2143999972375</v>
          </cell>
          <cell r="T70">
            <v>1278.1429333314916</v>
          </cell>
          <cell r="U70">
            <v>3195.3573333287291</v>
          </cell>
          <cell r="V70">
            <v>1917.2143999972375</v>
          </cell>
          <cell r="W70">
            <v>1278.1429333314916</v>
          </cell>
          <cell r="X70">
            <v>3195.3573333287291</v>
          </cell>
          <cell r="Y70">
            <v>1917.2143999972375</v>
          </cell>
          <cell r="Z70">
            <v>1278.1429333314916</v>
          </cell>
          <cell r="AA70">
            <v>3195.3573333287291</v>
          </cell>
          <cell r="AB70">
            <v>1917.2143999972375</v>
          </cell>
          <cell r="AC70">
            <v>1278.1429333314916</v>
          </cell>
        </row>
        <row r="71">
          <cell r="L71">
            <v>1818.57</v>
          </cell>
          <cell r="N71">
            <v>2349.9963280957622</v>
          </cell>
          <cell r="O71">
            <v>1753.1917020329288</v>
          </cell>
          <cell r="P71">
            <v>1051.9150212197574</v>
          </cell>
          <cell r="Q71">
            <v>701.27668081317165</v>
          </cell>
          <cell r="R71">
            <v>1753.1917020329288</v>
          </cell>
          <cell r="S71">
            <v>1051.9150212197574</v>
          </cell>
          <cell r="T71">
            <v>701.27668081317165</v>
          </cell>
          <cell r="U71">
            <v>1753.1917020329288</v>
          </cell>
          <cell r="V71">
            <v>1051.9150212197574</v>
          </cell>
          <cell r="W71">
            <v>701.27668081317165</v>
          </cell>
          <cell r="X71">
            <v>1753.1917020329288</v>
          </cell>
          <cell r="Y71">
            <v>1051.9150212197574</v>
          </cell>
          <cell r="Z71">
            <v>701.27668081317165</v>
          </cell>
          <cell r="AA71">
            <v>1753.1917020329288</v>
          </cell>
          <cell r="AB71">
            <v>1051.9150212197574</v>
          </cell>
          <cell r="AC71">
            <v>701.27668081317165</v>
          </cell>
        </row>
        <row r="72">
          <cell r="L72">
            <v>342796.827768585</v>
          </cell>
          <cell r="N72">
            <v>350615.39192186459</v>
          </cell>
          <cell r="O72">
            <v>381305.35860928654</v>
          </cell>
          <cell r="P72">
            <v>226265.61509693417</v>
          </cell>
          <cell r="Q72">
            <v>155039.74351235232</v>
          </cell>
          <cell r="R72">
            <v>401834.38055024814</v>
          </cell>
          <cell r="S72">
            <v>235862.90554625611</v>
          </cell>
          <cell r="T72">
            <v>165971.475003992</v>
          </cell>
          <cell r="U72">
            <v>423260.58424262807</v>
          </cell>
          <cell r="V72">
            <v>251948.64868950291</v>
          </cell>
          <cell r="W72">
            <v>171311.93555312516</v>
          </cell>
          <cell r="X72">
            <v>440845.58031846286</v>
          </cell>
          <cell r="Y72">
            <v>257998.18997998463</v>
          </cell>
          <cell r="Z72">
            <v>182847.3903384782</v>
          </cell>
          <cell r="AA72">
            <v>454934.08557464258</v>
          </cell>
          <cell r="AB72">
            <v>272163.92049775348</v>
          </cell>
          <cell r="AC72">
            <v>182770.16507688919</v>
          </cell>
        </row>
        <row r="73">
          <cell r="L73">
            <v>300283.31569488614</v>
          </cell>
          <cell r="N73">
            <v>297313.52690589521</v>
          </cell>
          <cell r="O73">
            <v>327430.26417780033</v>
          </cell>
          <cell r="P73">
            <v>194051.91476361139</v>
          </cell>
          <cell r="Q73">
            <v>133378.34941418891</v>
          </cell>
          <cell r="R73">
            <v>346137.1261071167</v>
          </cell>
          <cell r="S73">
            <v>203370.81439901094</v>
          </cell>
          <cell r="T73">
            <v>142766.3117081057</v>
          </cell>
          <cell r="U73">
            <v>365086.23949772556</v>
          </cell>
          <cell r="V73">
            <v>217140.90374567339</v>
          </cell>
          <cell r="W73">
            <v>147945.33575205214</v>
          </cell>
          <cell r="X73">
            <v>381405.07178889227</v>
          </cell>
          <cell r="Y73">
            <v>222948.29027837509</v>
          </cell>
          <cell r="Z73">
            <v>158456.78151051715</v>
          </cell>
          <cell r="AA73">
            <v>393766.46549148927</v>
          </cell>
          <cell r="AB73">
            <v>235882.46734713815</v>
          </cell>
          <cell r="AC73">
            <v>157883.99814435115</v>
          </cell>
        </row>
        <row r="74">
          <cell r="L74">
            <v>3590.8915849769564</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row>
        <row r="75">
          <cell r="L75">
            <v>5245.4339200000095</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row>
        <row r="76">
          <cell r="L76">
            <v>294.39999999999992</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row>
        <row r="77">
          <cell r="L77">
            <v>3143.3852200000019</v>
          </cell>
          <cell r="N77">
            <v>7113.7942543636336</v>
          </cell>
          <cell r="O77">
            <v>8030.8933686407036</v>
          </cell>
          <cell r="P77">
            <v>4767.4291803708466</v>
          </cell>
          <cell r="Q77">
            <v>3263.4641882698575</v>
          </cell>
          <cell r="R77">
            <v>8310.4115554291911</v>
          </cell>
          <cell r="S77">
            <v>4895.1962824047851</v>
          </cell>
          <cell r="T77">
            <v>3415.2152730244056</v>
          </cell>
          <cell r="U77">
            <v>8594.3892345659151</v>
          </cell>
          <cell r="V77">
            <v>5122.8229095366078</v>
          </cell>
          <cell r="W77">
            <v>3471.5663250293082</v>
          </cell>
          <cell r="X77">
            <v>8862.9088277998235</v>
          </cell>
          <cell r="Y77">
            <v>5207.349487543961</v>
          </cell>
          <cell r="Z77">
            <v>3655.5593402558616</v>
          </cell>
          <cell r="AA77">
            <v>9125.8260523081681</v>
          </cell>
          <cell r="AB77">
            <v>5471.1187363957833</v>
          </cell>
          <cell r="AC77">
            <v>3654.7073159123852</v>
          </cell>
        </row>
        <row r="78">
          <cell r="L78">
            <v>5487.0344744048452</v>
          </cell>
          <cell r="N78">
            <v>1840.3702338000003</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row>
        <row r="79">
          <cell r="L79">
            <v>17239.168394317025</v>
          </cell>
          <cell r="N79">
            <v>33046.833044262865</v>
          </cell>
          <cell r="O79">
            <v>36557.060736267325</v>
          </cell>
          <cell r="P79">
            <v>21934.236441760393</v>
          </cell>
          <cell r="Q79">
            <v>14622.824294506931</v>
          </cell>
          <cell r="R79">
            <v>37778.066564858651</v>
          </cell>
          <cell r="S79">
            <v>21934.236441760393</v>
          </cell>
          <cell r="T79">
            <v>15843.830123098256</v>
          </cell>
          <cell r="U79">
            <v>39641.262967991832</v>
          </cell>
          <cell r="V79">
            <v>23765.745184647385</v>
          </cell>
          <cell r="W79">
            <v>15875.51778334445</v>
          </cell>
          <cell r="X79">
            <v>40323.815169694906</v>
          </cell>
          <cell r="Y79">
            <v>23813.276675016677</v>
          </cell>
          <cell r="Z79">
            <v>16510.538494678232</v>
          </cell>
          <cell r="AA79">
            <v>41490.053387460212</v>
          </cell>
          <cell r="AB79">
            <v>24502.000031964693</v>
          </cell>
          <cell r="AC79">
            <v>16988.053355495518</v>
          </cell>
        </row>
        <row r="80">
          <cell r="L80">
            <v>7513.19848</v>
          </cell>
          <cell r="N80">
            <v>11300.867483542905</v>
          </cell>
          <cell r="O80">
            <v>9287.1403265781846</v>
          </cell>
          <cell r="P80">
            <v>5512.034711191528</v>
          </cell>
          <cell r="Q80">
            <v>3775.1056153866575</v>
          </cell>
          <cell r="R80">
            <v>9608.7763228436561</v>
          </cell>
          <cell r="S80">
            <v>5662.6584230799854</v>
          </cell>
          <cell r="T80">
            <v>3946.1178997636721</v>
          </cell>
          <cell r="U80">
            <v>9938.6925423447829</v>
          </cell>
          <cell r="V80">
            <v>5919.1768496455061</v>
          </cell>
          <cell r="W80">
            <v>4019.5156926992759</v>
          </cell>
          <cell r="X80">
            <v>10253.784532075853</v>
          </cell>
          <cell r="Y80">
            <v>6029.2735390489133</v>
          </cell>
          <cell r="Z80">
            <v>4224.5109930269391</v>
          </cell>
          <cell r="AA80">
            <v>10551.740643385005</v>
          </cell>
          <cell r="AB80">
            <v>6308.3343822548841</v>
          </cell>
          <cell r="AC80">
            <v>4243.4062611301197</v>
          </cell>
        </row>
        <row r="82">
          <cell r="I82" t="str">
            <v>Котельная № 1 г.Тихвин (Природный газ)</v>
          </cell>
          <cell r="K82">
            <v>443.88661999999999</v>
          </cell>
          <cell r="L82">
            <v>434.74599999999998</v>
          </cell>
          <cell r="M82">
            <v>433.65460000000002</v>
          </cell>
          <cell r="N82">
            <v>422.803</v>
          </cell>
          <cell r="O82">
            <v>434.65180764619203</v>
          </cell>
          <cell r="P82">
            <v>260.7910845877152</v>
          </cell>
          <cell r="Q82">
            <v>173.86072305847682</v>
          </cell>
          <cell r="R82">
            <v>431.01267408310503</v>
          </cell>
          <cell r="S82">
            <v>258.607604449863</v>
          </cell>
          <cell r="T82">
            <v>172.40506963324202</v>
          </cell>
          <cell r="U82">
            <v>428.058301517335</v>
          </cell>
          <cell r="V82">
            <v>256.83498091040099</v>
          </cell>
          <cell r="W82">
            <v>171.22332060693401</v>
          </cell>
          <cell r="X82">
            <v>424.34793849303401</v>
          </cell>
          <cell r="Y82">
            <v>254.60876309582039</v>
          </cell>
          <cell r="Z82">
            <v>169.73917539721361</v>
          </cell>
          <cell r="AA82">
            <v>419.50746641292801</v>
          </cell>
          <cell r="AB82">
            <v>251.7044798477568</v>
          </cell>
          <cell r="AC82">
            <v>167.80298656517121</v>
          </cell>
          <cell r="AE82">
            <v>434.74599999999998</v>
          </cell>
          <cell r="AF82">
            <v>434.65180764619203</v>
          </cell>
          <cell r="AG82">
            <v>260.7910845877152</v>
          </cell>
          <cell r="AH82">
            <v>173.86072305847682</v>
          </cell>
          <cell r="AI82">
            <v>431.01267408310503</v>
          </cell>
          <cell r="AJ82">
            <v>258.607604449863</v>
          </cell>
          <cell r="AK82">
            <v>172.40506963324202</v>
          </cell>
          <cell r="AL82">
            <v>428.058301517335</v>
          </cell>
          <cell r="AM82">
            <v>256.83498091040099</v>
          </cell>
          <cell r="AN82">
            <v>171.22332060693401</v>
          </cell>
          <cell r="AO82">
            <v>424.34793849303401</v>
          </cell>
          <cell r="AP82">
            <v>254.60876309582039</v>
          </cell>
          <cell r="AQ82">
            <v>169.73917539721361</v>
          </cell>
          <cell r="AR82">
            <v>419.50746641292801</v>
          </cell>
          <cell r="AS82">
            <v>251.7044798477568</v>
          </cell>
          <cell r="AT82">
            <v>167.80298656517121</v>
          </cell>
        </row>
        <row r="83">
          <cell r="I83" t="str">
            <v>Выработка тепловой энергии</v>
          </cell>
          <cell r="J83" t="str">
            <v>Тыс Гкал</v>
          </cell>
          <cell r="K83">
            <v>443.88661999999999</v>
          </cell>
          <cell r="L83">
            <v>434.74599999999998</v>
          </cell>
          <cell r="M83">
            <v>433.65460000000002</v>
          </cell>
          <cell r="N83">
            <v>422.803</v>
          </cell>
          <cell r="O83">
            <v>434.65180764619203</v>
          </cell>
          <cell r="P83">
            <v>260.7910845877152</v>
          </cell>
          <cell r="Q83">
            <v>173.86072305847682</v>
          </cell>
          <cell r="R83">
            <v>431.01267408310503</v>
          </cell>
          <cell r="S83">
            <v>258.607604449863</v>
          </cell>
          <cell r="T83">
            <v>172.40506963324202</v>
          </cell>
          <cell r="U83">
            <v>428.058301517335</v>
          </cell>
          <cell r="V83">
            <v>256.83498091040099</v>
          </cell>
          <cell r="W83">
            <v>171.22332060693401</v>
          </cell>
          <cell r="X83">
            <v>424.34793849303401</v>
          </cell>
          <cell r="Y83">
            <v>254.60876309582039</v>
          </cell>
          <cell r="Z83">
            <v>169.73917539721361</v>
          </cell>
          <cell r="AA83">
            <v>419.50746641292801</v>
          </cell>
          <cell r="AB83">
            <v>251.7044798477568</v>
          </cell>
          <cell r="AC83">
            <v>167.80298656517121</v>
          </cell>
          <cell r="AE83">
            <v>434.74599999999998</v>
          </cell>
          <cell r="AF83">
            <v>434.65180764619203</v>
          </cell>
          <cell r="AG83">
            <v>260.7910845877152</v>
          </cell>
          <cell r="AH83">
            <v>173.86072305847682</v>
          </cell>
          <cell r="AI83">
            <v>431.01267408310503</v>
          </cell>
          <cell r="AJ83">
            <v>258.607604449863</v>
          </cell>
          <cell r="AK83">
            <v>172.40506963324202</v>
          </cell>
          <cell r="AL83">
            <v>428.058301517335</v>
          </cell>
          <cell r="AM83">
            <v>256.83498091040099</v>
          </cell>
          <cell r="AN83">
            <v>171.22332060693401</v>
          </cell>
          <cell r="AO83">
            <v>424.34793849303401</v>
          </cell>
          <cell r="AP83">
            <v>254.60876309582039</v>
          </cell>
          <cell r="AQ83">
            <v>169.73917539721361</v>
          </cell>
          <cell r="AR83">
            <v>419.50746641292801</v>
          </cell>
          <cell r="AS83">
            <v>251.7044798477568</v>
          </cell>
          <cell r="AT83">
            <v>167.80298656517121</v>
          </cell>
        </row>
        <row r="84">
          <cell r="I84" t="str">
            <v>Товарная тепловая энергия, в том числе:</v>
          </cell>
          <cell r="J84" t="str">
            <v>Тыс Гкал</v>
          </cell>
          <cell r="K84">
            <v>392.56</v>
          </cell>
          <cell r="L84">
            <v>350.01958121552798</v>
          </cell>
          <cell r="M84">
            <v>392.56</v>
          </cell>
          <cell r="N84">
            <v>358.875</v>
          </cell>
          <cell r="O84">
            <v>393.959</v>
          </cell>
          <cell r="P84">
            <v>225.76399999999998</v>
          </cell>
          <cell r="Q84">
            <v>168.19499999999999</v>
          </cell>
          <cell r="R84">
            <v>393.959</v>
          </cell>
          <cell r="S84">
            <v>225.76399999999998</v>
          </cell>
          <cell r="T84">
            <v>168.19499999999999</v>
          </cell>
          <cell r="U84">
            <v>393.959</v>
          </cell>
          <cell r="V84">
            <v>225.76399999999998</v>
          </cell>
          <cell r="W84">
            <v>168.19499999999999</v>
          </cell>
          <cell r="X84">
            <v>393.959</v>
          </cell>
          <cell r="Y84">
            <v>225.76399999999998</v>
          </cell>
          <cell r="Z84">
            <v>168.19499999999999</v>
          </cell>
          <cell r="AA84">
            <v>393.959</v>
          </cell>
          <cell r="AB84">
            <v>225.76399999999998</v>
          </cell>
          <cell r="AC84">
            <v>168.19499999999999</v>
          </cell>
          <cell r="AE84">
            <v>350.01958121552798</v>
          </cell>
          <cell r="AF84">
            <v>393.959</v>
          </cell>
          <cell r="AG84">
            <v>225.76399999999998</v>
          </cell>
          <cell r="AH84">
            <v>168.19499999999999</v>
          </cell>
          <cell r="AI84">
            <v>393.959</v>
          </cell>
          <cell r="AJ84">
            <v>225.76399999999998</v>
          </cell>
          <cell r="AK84">
            <v>168.19499999999999</v>
          </cell>
          <cell r="AL84">
            <v>393.959</v>
          </cell>
          <cell r="AM84">
            <v>225.76399999999998</v>
          </cell>
          <cell r="AN84">
            <v>168.19499999999999</v>
          </cell>
          <cell r="AO84">
            <v>393.959</v>
          </cell>
          <cell r="AP84">
            <v>225.76399999999998</v>
          </cell>
          <cell r="AQ84">
            <v>168.19499999999999</v>
          </cell>
          <cell r="AR84">
            <v>393.959</v>
          </cell>
          <cell r="AS84">
            <v>225.76399999999998</v>
          </cell>
          <cell r="AT84">
            <v>168.19499999999999</v>
          </cell>
        </row>
        <row r="85">
          <cell r="I85" t="str">
            <v>На отопление</v>
          </cell>
          <cell r="J85" t="str">
            <v>Тыс Гкал</v>
          </cell>
          <cell r="K85">
            <v>331.63468799999998</v>
          </cell>
          <cell r="L85">
            <v>350.01958121552798</v>
          </cell>
          <cell r="M85">
            <v>331.63468799999998</v>
          </cell>
          <cell r="N85">
            <v>297.94968799999998</v>
          </cell>
          <cell r="O85">
            <v>287.96368799999999</v>
          </cell>
          <cell r="P85">
            <v>173.20481279999998</v>
          </cell>
          <cell r="Q85">
            <v>114.75887520000001</v>
          </cell>
          <cell r="R85">
            <v>287.96368799999999</v>
          </cell>
          <cell r="S85">
            <v>173.20481279999998</v>
          </cell>
          <cell r="T85">
            <v>114.75887520000001</v>
          </cell>
          <cell r="U85">
            <v>287.96368799999999</v>
          </cell>
          <cell r="V85">
            <v>173.20481279999998</v>
          </cell>
          <cell r="W85">
            <v>114.75887520000001</v>
          </cell>
          <cell r="X85">
            <v>287.96368799999999</v>
          </cell>
          <cell r="Y85">
            <v>173.20481279999998</v>
          </cell>
          <cell r="Z85">
            <v>114.75887520000001</v>
          </cell>
          <cell r="AA85">
            <v>287.96368799999999</v>
          </cell>
          <cell r="AB85">
            <v>173.20481279999998</v>
          </cell>
          <cell r="AC85">
            <v>114.75887520000001</v>
          </cell>
          <cell r="AE85">
            <v>350.01958121552798</v>
          </cell>
          <cell r="AF85">
            <v>287.96368799999999</v>
          </cell>
          <cell r="AG85">
            <v>173.20481279999998</v>
          </cell>
          <cell r="AH85">
            <v>114.75887520000001</v>
          </cell>
          <cell r="AI85">
            <v>287.96368799999999</v>
          </cell>
          <cell r="AJ85">
            <v>173.20481279999998</v>
          </cell>
          <cell r="AK85">
            <v>114.75887520000001</v>
          </cell>
          <cell r="AL85">
            <v>287.96368799999999</v>
          </cell>
          <cell r="AM85">
            <v>173.20481279999998</v>
          </cell>
          <cell r="AN85">
            <v>114.75887520000001</v>
          </cell>
          <cell r="AO85">
            <v>287.96368799999999</v>
          </cell>
          <cell r="AP85">
            <v>173.20481279999998</v>
          </cell>
          <cell r="AQ85">
            <v>114.75887520000001</v>
          </cell>
          <cell r="AR85">
            <v>287.96368799999999</v>
          </cell>
          <cell r="AS85">
            <v>173.20481279999998</v>
          </cell>
          <cell r="AT85">
            <v>114.75887520000001</v>
          </cell>
        </row>
        <row r="86">
          <cell r="I86" t="str">
            <v>На ГВС</v>
          </cell>
          <cell r="J86" t="str">
            <v>Тыс Гкал</v>
          </cell>
          <cell r="K86">
            <v>60.925312000000005</v>
          </cell>
          <cell r="M86">
            <v>60.925312000000005</v>
          </cell>
          <cell r="N86">
            <v>60.925312000000005</v>
          </cell>
          <cell r="O86">
            <v>105.995312</v>
          </cell>
          <cell r="P86">
            <v>52.559187199999997</v>
          </cell>
          <cell r="Q86">
            <v>53.436124800000002</v>
          </cell>
          <cell r="R86">
            <v>105.995312</v>
          </cell>
          <cell r="S86">
            <v>52.559187199999997</v>
          </cell>
          <cell r="T86">
            <v>53.436124800000002</v>
          </cell>
          <cell r="U86">
            <v>105.995312</v>
          </cell>
          <cell r="V86">
            <v>52.559187199999997</v>
          </cell>
          <cell r="W86">
            <v>53.436124800000002</v>
          </cell>
          <cell r="X86">
            <v>105.995312</v>
          </cell>
          <cell r="Y86">
            <v>52.559187199999997</v>
          </cell>
          <cell r="Z86">
            <v>53.436124800000002</v>
          </cell>
          <cell r="AA86">
            <v>105.995312</v>
          </cell>
          <cell r="AB86">
            <v>52.559187199999997</v>
          </cell>
          <cell r="AC86">
            <v>53.436124800000002</v>
          </cell>
          <cell r="AE86">
            <v>0</v>
          </cell>
          <cell r="AF86">
            <v>105.995312</v>
          </cell>
          <cell r="AG86">
            <v>52.559187199999997</v>
          </cell>
          <cell r="AH86">
            <v>53.436124800000002</v>
          </cell>
          <cell r="AI86">
            <v>105.995312</v>
          </cell>
          <cell r="AJ86">
            <v>52.559187199999997</v>
          </cell>
          <cell r="AK86">
            <v>53.436124800000002</v>
          </cell>
          <cell r="AL86">
            <v>105.995312</v>
          </cell>
          <cell r="AM86">
            <v>52.559187199999997</v>
          </cell>
          <cell r="AN86">
            <v>53.436124800000002</v>
          </cell>
          <cell r="AO86">
            <v>105.995312</v>
          </cell>
          <cell r="AP86">
            <v>52.559187199999997</v>
          </cell>
          <cell r="AQ86">
            <v>53.436124800000002</v>
          </cell>
          <cell r="AR86">
            <v>105.995312</v>
          </cell>
          <cell r="AS86">
            <v>52.559187199999997</v>
          </cell>
          <cell r="AT86">
            <v>53.436124800000002</v>
          </cell>
        </row>
        <row r="87">
          <cell r="I87" t="str">
            <v>Удельный расход условного топлива</v>
          </cell>
          <cell r="J87" t="str">
            <v>Кгут/Гкал</v>
          </cell>
          <cell r="K87">
            <v>154.9</v>
          </cell>
          <cell r="L87">
            <v>164.334</v>
          </cell>
          <cell r="M87">
            <v>154.9</v>
          </cell>
          <cell r="N87">
            <v>154.9</v>
          </cell>
          <cell r="O87">
            <v>154.49999999999997</v>
          </cell>
          <cell r="P87">
            <v>154.5</v>
          </cell>
          <cell r="Q87">
            <v>154.5</v>
          </cell>
          <cell r="R87">
            <v>154.5</v>
          </cell>
          <cell r="S87">
            <v>154.5</v>
          </cell>
          <cell r="T87">
            <v>154.5</v>
          </cell>
          <cell r="U87">
            <v>154.5</v>
          </cell>
          <cell r="V87">
            <v>154.5</v>
          </cell>
          <cell r="W87">
            <v>154.5</v>
          </cell>
          <cell r="X87">
            <v>154.49999999999997</v>
          </cell>
          <cell r="Y87">
            <v>154.5</v>
          </cell>
          <cell r="Z87">
            <v>154.5</v>
          </cell>
          <cell r="AA87">
            <v>154.5</v>
          </cell>
          <cell r="AB87">
            <v>154.5</v>
          </cell>
          <cell r="AC87">
            <v>154.5</v>
          </cell>
          <cell r="AE87">
            <v>164.334</v>
          </cell>
          <cell r="AF87">
            <v>154.49999999999997</v>
          </cell>
          <cell r="AG87">
            <v>154.5</v>
          </cell>
          <cell r="AH87">
            <v>154.5</v>
          </cell>
          <cell r="AI87">
            <v>154.5</v>
          </cell>
          <cell r="AJ87">
            <v>154.5</v>
          </cell>
          <cell r="AK87">
            <v>154.5</v>
          </cell>
          <cell r="AL87">
            <v>154.5</v>
          </cell>
          <cell r="AM87">
            <v>154.5</v>
          </cell>
          <cell r="AN87">
            <v>154.5</v>
          </cell>
          <cell r="AO87">
            <v>154.49999999999997</v>
          </cell>
          <cell r="AP87">
            <v>154.5</v>
          </cell>
          <cell r="AQ87">
            <v>154.5</v>
          </cell>
          <cell r="AR87">
            <v>154.5</v>
          </cell>
          <cell r="AS87">
            <v>154.5</v>
          </cell>
          <cell r="AT87">
            <v>154.5</v>
          </cell>
        </row>
        <row r="88">
          <cell r="I88" t="str">
            <v>Расход условного топлива на производство теплоэнергии</v>
          </cell>
          <cell r="J88" t="str">
            <v>Т.у.т.</v>
          </cell>
          <cell r="K88">
            <v>68758.037437999999</v>
          </cell>
          <cell r="L88">
            <v>71443.549163999996</v>
          </cell>
          <cell r="M88">
            <v>67173.097540000002</v>
          </cell>
          <cell r="N88">
            <v>65492.184700000005</v>
          </cell>
          <cell r="O88">
            <v>67153.704281336657</v>
          </cell>
          <cell r="P88">
            <v>40292.222568801997</v>
          </cell>
          <cell r="Q88">
            <v>26861.481712534667</v>
          </cell>
          <cell r="R88">
            <v>66591.45814583973</v>
          </cell>
          <cell r="S88">
            <v>39954.874887503836</v>
          </cell>
          <cell r="T88">
            <v>26636.583258335893</v>
          </cell>
          <cell r="U88">
            <v>66135.007584428255</v>
          </cell>
          <cell r="V88">
            <v>39681.004550656951</v>
          </cell>
          <cell r="W88">
            <v>26454.003033771303</v>
          </cell>
          <cell r="X88">
            <v>65561.756497173745</v>
          </cell>
          <cell r="Y88">
            <v>39337.05389830425</v>
          </cell>
          <cell r="Z88">
            <v>26224.702598869502</v>
          </cell>
          <cell r="AA88">
            <v>64813.903560797378</v>
          </cell>
          <cell r="AB88">
            <v>38888.342136478423</v>
          </cell>
          <cell r="AC88">
            <v>25925.561424318952</v>
          </cell>
          <cell r="AE88">
            <v>71443.549163999996</v>
          </cell>
          <cell r="AF88">
            <v>67153.704281336657</v>
          </cell>
          <cell r="AG88">
            <v>40292.222568801997</v>
          </cell>
          <cell r="AH88">
            <v>26861.481712534667</v>
          </cell>
          <cell r="AI88">
            <v>66591.45814583973</v>
          </cell>
          <cell r="AJ88">
            <v>39954.874887503836</v>
          </cell>
          <cell r="AK88">
            <v>26636.583258335893</v>
          </cell>
          <cell r="AL88">
            <v>66135.007584428255</v>
          </cell>
          <cell r="AM88">
            <v>39681.004550656951</v>
          </cell>
          <cell r="AN88">
            <v>26454.003033771303</v>
          </cell>
          <cell r="AO88">
            <v>65561.756497173745</v>
          </cell>
          <cell r="AP88">
            <v>39337.05389830425</v>
          </cell>
          <cell r="AQ88">
            <v>26224.702598869502</v>
          </cell>
          <cell r="AR88">
            <v>64813.903560797378</v>
          </cell>
          <cell r="AS88">
            <v>38888.342136478423</v>
          </cell>
          <cell r="AT88">
            <v>25925.561424318952</v>
          </cell>
        </row>
        <row r="89">
          <cell r="I89" t="str">
            <v>Переводной коэффициент в натуральное топливо</v>
          </cell>
          <cell r="K89">
            <v>1.1352526797407525</v>
          </cell>
          <cell r="L89">
            <v>1.1598253229158959</v>
          </cell>
          <cell r="M89">
            <v>1.1399999999999999</v>
          </cell>
          <cell r="N89">
            <v>1.1399999999999999</v>
          </cell>
          <cell r="O89">
            <v>1.1424863688999174</v>
          </cell>
          <cell r="P89">
            <v>1.1424863688999174</v>
          </cell>
          <cell r="Q89">
            <v>1.1424863688999174</v>
          </cell>
          <cell r="R89">
            <v>1.1424863688999174</v>
          </cell>
          <cell r="S89">
            <v>1.1424863688999174</v>
          </cell>
          <cell r="T89">
            <v>1.1424863688999174</v>
          </cell>
          <cell r="U89">
            <v>1.1424863688999174</v>
          </cell>
          <cell r="V89">
            <v>1.1424863688999174</v>
          </cell>
          <cell r="W89">
            <v>1.1424863688999174</v>
          </cell>
          <cell r="X89">
            <v>1.1424863688999172</v>
          </cell>
          <cell r="Y89">
            <v>1.1424863688999174</v>
          </cell>
          <cell r="Z89">
            <v>1.1424863688999174</v>
          </cell>
          <cell r="AA89">
            <v>1.1424863688999174</v>
          </cell>
          <cell r="AB89">
            <v>1.1424863688999174</v>
          </cell>
          <cell r="AC89">
            <v>1.1424863688999174</v>
          </cell>
          <cell r="AE89">
            <v>1.1598253229158959</v>
          </cell>
          <cell r="AF89">
            <v>1.1424863688999174</v>
          </cell>
          <cell r="AG89">
            <v>1.1424863688999174</v>
          </cell>
          <cell r="AH89">
            <v>1.1424863688999174</v>
          </cell>
          <cell r="AI89">
            <v>1.1424863688999174</v>
          </cell>
          <cell r="AJ89">
            <v>1.1424863688999174</v>
          </cell>
          <cell r="AK89">
            <v>1.1424863688999174</v>
          </cell>
          <cell r="AL89">
            <v>1.1424863688999174</v>
          </cell>
          <cell r="AM89">
            <v>1.1424863688999174</v>
          </cell>
          <cell r="AN89">
            <v>1.1424863688999174</v>
          </cell>
          <cell r="AO89">
            <v>1.1424863688999172</v>
          </cell>
          <cell r="AP89">
            <v>1.1424863688999174</v>
          </cell>
          <cell r="AQ89">
            <v>1.1424863688999174</v>
          </cell>
          <cell r="AR89">
            <v>1.1424863688999174</v>
          </cell>
          <cell r="AS89">
            <v>1.1424863688999174</v>
          </cell>
          <cell r="AT89">
            <v>1.1424863688999174</v>
          </cell>
        </row>
        <row r="90">
          <cell r="I90" t="str">
            <v>Расход натурального топлива</v>
          </cell>
          <cell r="J90" t="str">
            <v>тыс м3</v>
          </cell>
          <cell r="K90">
            <v>60566.285079108253</v>
          </cell>
          <cell r="L90">
            <v>61598.542256677982</v>
          </cell>
          <cell r="M90">
            <v>58923.76977192983</v>
          </cell>
          <cell r="N90">
            <v>57449.284824561415</v>
          </cell>
          <cell r="O90">
            <v>58778.560610747532</v>
          </cell>
          <cell r="P90">
            <v>35267.136366448518</v>
          </cell>
          <cell r="Q90">
            <v>23511.424244299014</v>
          </cell>
          <cell r="R90">
            <v>58286.435583436876</v>
          </cell>
          <cell r="S90">
            <v>34971.861350062121</v>
          </cell>
          <cell r="T90">
            <v>23314.574233374751</v>
          </cell>
          <cell r="U90">
            <v>57886.911725790342</v>
          </cell>
          <cell r="V90">
            <v>34732.147035474205</v>
          </cell>
          <cell r="W90">
            <v>23154.764690316137</v>
          </cell>
          <cell r="X90">
            <v>57385.154240660369</v>
          </cell>
          <cell r="Y90">
            <v>34431.092544396219</v>
          </cell>
          <cell r="Z90">
            <v>22954.061696264147</v>
          </cell>
          <cell r="AA90">
            <v>56730.570556571009</v>
          </cell>
          <cell r="AB90">
            <v>34038.342333942601</v>
          </cell>
          <cell r="AC90">
            <v>22692.228222628404</v>
          </cell>
          <cell r="AE90">
            <v>61598.542256677982</v>
          </cell>
          <cell r="AF90">
            <v>58778.560610747532</v>
          </cell>
          <cell r="AG90">
            <v>35267.136366448518</v>
          </cell>
          <cell r="AH90">
            <v>23511.424244299014</v>
          </cell>
          <cell r="AI90">
            <v>58286.435583436876</v>
          </cell>
          <cell r="AJ90">
            <v>34971.861350062121</v>
          </cell>
          <cell r="AK90">
            <v>23314.574233374751</v>
          </cell>
          <cell r="AL90">
            <v>57886.911725790342</v>
          </cell>
          <cell r="AM90">
            <v>34732.147035474205</v>
          </cell>
          <cell r="AN90">
            <v>23154.764690316137</v>
          </cell>
          <cell r="AO90">
            <v>57385.154240660369</v>
          </cell>
          <cell r="AP90">
            <v>34431.092544396219</v>
          </cell>
          <cell r="AQ90">
            <v>22954.061696264147</v>
          </cell>
          <cell r="AR90">
            <v>56730.570556571009</v>
          </cell>
          <cell r="AS90">
            <v>34038.342333942601</v>
          </cell>
          <cell r="AT90">
            <v>22692.228222628404</v>
          </cell>
        </row>
        <row r="91">
          <cell r="I91" t="str">
            <v>Цена единицы натурального топлива</v>
          </cell>
          <cell r="J91" t="str">
            <v>руб /тыс м3</v>
          </cell>
          <cell r="K91">
            <v>4807.7867787499999</v>
          </cell>
          <cell r="L91">
            <v>4874.8445124500004</v>
          </cell>
          <cell r="M91">
            <v>5065.7254000000003</v>
          </cell>
          <cell r="N91">
            <v>5175.2346058585599</v>
          </cell>
          <cell r="O91">
            <v>5327.6841320000003</v>
          </cell>
          <cell r="P91">
            <v>5262.43</v>
          </cell>
          <cell r="Q91">
            <v>5425.5653299999994</v>
          </cell>
          <cell r="R91">
            <v>5677.5298980000007</v>
          </cell>
          <cell r="S91">
            <v>5559.665</v>
          </cell>
          <cell r="T91">
            <v>5854.3272449999995</v>
          </cell>
          <cell r="U91">
            <v>6027.8453144000014</v>
          </cell>
          <cell r="V91">
            <v>5975.2629999999999</v>
          </cell>
          <cell r="W91">
            <v>6106.7187860000004</v>
          </cell>
          <cell r="X91">
            <v>6349.8863007999989</v>
          </cell>
          <cell r="Y91">
            <v>6186.32</v>
          </cell>
          <cell r="Z91">
            <v>6595.2357519999996</v>
          </cell>
          <cell r="AA91">
            <v>6627.9177280000004</v>
          </cell>
          <cell r="AB91">
            <v>6617.33</v>
          </cell>
          <cell r="AC91">
            <v>6643.7993200000001</v>
          </cell>
          <cell r="AE91">
            <v>4874.8445124500004</v>
          </cell>
          <cell r="AF91">
            <v>5327.6841320000003</v>
          </cell>
          <cell r="AG91">
            <v>5262.43</v>
          </cell>
          <cell r="AH91">
            <v>5425.5653299999994</v>
          </cell>
          <cell r="AI91">
            <v>5677.5298980000007</v>
          </cell>
          <cell r="AJ91">
            <v>5559.665</v>
          </cell>
          <cell r="AK91">
            <v>5854.3272449999995</v>
          </cell>
          <cell r="AL91">
            <v>6027.8453144000014</v>
          </cell>
          <cell r="AM91">
            <v>5975.2629999999999</v>
          </cell>
          <cell r="AN91">
            <v>6106.7187860000004</v>
          </cell>
          <cell r="AO91">
            <v>6349.8863007999989</v>
          </cell>
          <cell r="AP91">
            <v>6186.32</v>
          </cell>
          <cell r="AQ91">
            <v>6595.2357519999996</v>
          </cell>
          <cell r="AR91">
            <v>6627.9177280000004</v>
          </cell>
          <cell r="AS91">
            <v>6617.33</v>
          </cell>
          <cell r="AT91">
            <v>6643.7993200000001</v>
          </cell>
        </row>
        <row r="92">
          <cell r="I92" t="str">
            <v>Стоимость топлива</v>
          </cell>
          <cell r="J92" t="str">
            <v xml:space="preserve">Тыс руб </v>
          </cell>
          <cell r="K92">
            <v>291189.78464134008</v>
          </cell>
          <cell r="L92">
            <v>300283.31569488614</v>
          </cell>
          <cell r="M92">
            <v>298491.63719741715</v>
          </cell>
          <cell r="N92">
            <v>297313.52690589521</v>
          </cell>
          <cell r="O92">
            <v>313153.60466767987</v>
          </cell>
          <cell r="P92">
            <v>185590.83642888968</v>
          </cell>
          <cell r="Q92">
            <v>127562.76823879017</v>
          </cell>
          <cell r="R92">
            <v>330922.98067281395</v>
          </cell>
          <cell r="S92">
            <v>194431.83353279313</v>
          </cell>
          <cell r="T92">
            <v>136491.1471400208</v>
          </cell>
          <cell r="U92">
            <v>348933.34961139178</v>
          </cell>
          <cell r="V92">
            <v>207533.71309162871</v>
          </cell>
          <cell r="W92">
            <v>141399.63651976304</v>
          </cell>
          <cell r="X92">
            <v>364389.20478206425</v>
          </cell>
          <cell r="Y92">
            <v>213001.75642924919</v>
          </cell>
          <cell r="Z92">
            <v>151387.44835281506</v>
          </cell>
          <cell r="AA92">
            <v>376005.55431145179</v>
          </cell>
          <cell r="AB92">
            <v>225242.9438766684</v>
          </cell>
          <cell r="AC92">
            <v>150762.61043478339</v>
          </cell>
          <cell r="AE92">
            <v>300283.31569488614</v>
          </cell>
          <cell r="AF92">
            <v>313153.60466767987</v>
          </cell>
          <cell r="AG92">
            <v>185590.83642888968</v>
          </cell>
          <cell r="AH92">
            <v>127562.76823879017</v>
          </cell>
          <cell r="AI92">
            <v>330922.98067281395</v>
          </cell>
          <cell r="AJ92">
            <v>194431.83353279313</v>
          </cell>
          <cell r="AK92">
            <v>136491.1471400208</v>
          </cell>
          <cell r="AL92">
            <v>348933.34961139178</v>
          </cell>
          <cell r="AM92">
            <v>207533.71309162871</v>
          </cell>
          <cell r="AN92">
            <v>141399.63651976304</v>
          </cell>
          <cell r="AO92">
            <v>364389.20478206425</v>
          </cell>
          <cell r="AP92">
            <v>213001.75642924919</v>
          </cell>
          <cell r="AQ92">
            <v>151387.44835281506</v>
          </cell>
          <cell r="AR92">
            <v>376005.55431145179</v>
          </cell>
          <cell r="AS92">
            <v>225242.9438766684</v>
          </cell>
          <cell r="AT92">
            <v>150762.61043478339</v>
          </cell>
        </row>
        <row r="93">
          <cell r="I93" t="str">
            <v>Стоимость перевозки топлива</v>
          </cell>
          <cell r="J93" t="str">
            <v xml:space="preserve">Тыс руб </v>
          </cell>
          <cell r="O93">
            <v>0</v>
          </cell>
          <cell r="R93">
            <v>0</v>
          </cell>
          <cell r="U93">
            <v>0</v>
          </cell>
          <cell r="X93">
            <v>0</v>
          </cell>
          <cell r="AA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row>
        <row r="94">
          <cell r="I94" t="str">
            <v>Итого затраты по топливу</v>
          </cell>
          <cell r="J94" t="str">
            <v xml:space="preserve">Тыс руб </v>
          </cell>
          <cell r="K94">
            <v>291189.78464134008</v>
          </cell>
          <cell r="L94">
            <v>300283.31569488614</v>
          </cell>
          <cell r="M94">
            <v>298491.63719741715</v>
          </cell>
          <cell r="N94">
            <v>297313.52690589521</v>
          </cell>
          <cell r="O94">
            <v>313153.60466767987</v>
          </cell>
          <cell r="P94">
            <v>185590.83642888968</v>
          </cell>
          <cell r="Q94">
            <v>127562.76823879017</v>
          </cell>
          <cell r="R94">
            <v>330922.98067281395</v>
          </cell>
          <cell r="S94">
            <v>194431.83353279313</v>
          </cell>
          <cell r="T94">
            <v>136491.1471400208</v>
          </cell>
          <cell r="U94">
            <v>348933.34961139178</v>
          </cell>
          <cell r="V94">
            <v>207533.71309162871</v>
          </cell>
          <cell r="W94">
            <v>141399.63651976304</v>
          </cell>
          <cell r="X94">
            <v>364389.20478206425</v>
          </cell>
          <cell r="Y94">
            <v>213001.75642924919</v>
          </cell>
          <cell r="Z94">
            <v>151387.44835281506</v>
          </cell>
          <cell r="AA94">
            <v>376005.55431145179</v>
          </cell>
          <cell r="AB94">
            <v>225242.9438766684</v>
          </cell>
          <cell r="AC94">
            <v>150762.61043478339</v>
          </cell>
          <cell r="AE94">
            <v>300283.31569488614</v>
          </cell>
          <cell r="AF94">
            <v>313153.60466767987</v>
          </cell>
          <cell r="AG94">
            <v>185590.83642888968</v>
          </cell>
          <cell r="AH94">
            <v>127562.76823879017</v>
          </cell>
          <cell r="AI94">
            <v>330922.98067281395</v>
          </cell>
          <cell r="AJ94">
            <v>194431.83353279313</v>
          </cell>
          <cell r="AK94">
            <v>136491.1471400208</v>
          </cell>
          <cell r="AL94">
            <v>348933.34961139178</v>
          </cell>
          <cell r="AM94">
            <v>207533.71309162871</v>
          </cell>
          <cell r="AN94">
            <v>141399.63651976304</v>
          </cell>
          <cell r="AO94">
            <v>364389.20478206425</v>
          </cell>
          <cell r="AP94">
            <v>213001.75642924919</v>
          </cell>
          <cell r="AQ94">
            <v>151387.44835281506</v>
          </cell>
          <cell r="AR94">
            <v>376005.55431145179</v>
          </cell>
          <cell r="AS94">
            <v>225242.9438766684</v>
          </cell>
          <cell r="AT94">
            <v>150762.61043478339</v>
          </cell>
        </row>
        <row r="95">
          <cell r="I95" t="str">
            <v>Котельная № 1 поселок Сарка (Дрова)</v>
          </cell>
          <cell r="K95">
            <v>4.6083999999999996</v>
          </cell>
          <cell r="L95">
            <v>1.631466171513853</v>
          </cell>
          <cell r="M95">
            <v>2.6932999999999998</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E95">
            <v>1.631466171513853</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row>
        <row r="96">
          <cell r="I96" t="str">
            <v>Выработка тепловой энергии</v>
          </cell>
          <cell r="J96" t="str">
            <v>Тыс Гкал</v>
          </cell>
          <cell r="K96">
            <v>4.6083999999999996</v>
          </cell>
          <cell r="L96">
            <v>1.631466171513853</v>
          </cell>
          <cell r="M96">
            <v>2.6932999999999998</v>
          </cell>
          <cell r="O96">
            <v>0</v>
          </cell>
          <cell r="R96">
            <v>0</v>
          </cell>
          <cell r="S96">
            <v>0</v>
          </cell>
          <cell r="T96">
            <v>0</v>
          </cell>
          <cell r="U96">
            <v>0</v>
          </cell>
          <cell r="V96">
            <v>0</v>
          </cell>
          <cell r="W96">
            <v>0</v>
          </cell>
          <cell r="X96">
            <v>0</v>
          </cell>
          <cell r="Y96">
            <v>0</v>
          </cell>
          <cell r="Z96">
            <v>0</v>
          </cell>
          <cell r="AA96">
            <v>0</v>
          </cell>
          <cell r="AB96">
            <v>0</v>
          </cell>
          <cell r="AC96">
            <v>0</v>
          </cell>
          <cell r="AE96">
            <v>1.631466171513853</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row>
        <row r="97">
          <cell r="I97" t="str">
            <v>Товарная тепловая энергия, в том числе:</v>
          </cell>
          <cell r="J97" t="str">
            <v>Тыс Гкал</v>
          </cell>
          <cell r="K97">
            <v>1.5087999999999999</v>
          </cell>
          <cell r="L97">
            <v>1.27</v>
          </cell>
          <cell r="M97">
            <v>1.5087999999999999</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E97">
            <v>1.27</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row>
        <row r="98">
          <cell r="I98" t="str">
            <v>На отопление</v>
          </cell>
          <cell r="J98" t="str">
            <v>Тыс Гкал</v>
          </cell>
          <cell r="K98">
            <v>1.2746342399999999</v>
          </cell>
          <cell r="L98">
            <v>1.27</v>
          </cell>
          <cell r="M98">
            <v>1.2746342399999999</v>
          </cell>
          <cell r="O98">
            <v>0</v>
          </cell>
          <cell r="R98">
            <v>0</v>
          </cell>
          <cell r="S98">
            <v>0</v>
          </cell>
          <cell r="T98">
            <v>0</v>
          </cell>
          <cell r="U98">
            <v>0</v>
          </cell>
          <cell r="V98">
            <v>0</v>
          </cell>
          <cell r="W98">
            <v>0</v>
          </cell>
          <cell r="X98">
            <v>0</v>
          </cell>
          <cell r="Y98">
            <v>0</v>
          </cell>
          <cell r="Z98">
            <v>0</v>
          </cell>
          <cell r="AA98">
            <v>0</v>
          </cell>
          <cell r="AB98">
            <v>0</v>
          </cell>
          <cell r="AC98">
            <v>0</v>
          </cell>
          <cell r="AE98">
            <v>1.27</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row>
        <row r="99">
          <cell r="I99" t="str">
            <v>На ГВС</v>
          </cell>
          <cell r="J99" t="str">
            <v>Тыс Гкал</v>
          </cell>
          <cell r="K99">
            <v>0.23416576000000003</v>
          </cell>
          <cell r="M99">
            <v>0.23416576000000003</v>
          </cell>
          <cell r="O99">
            <v>0</v>
          </cell>
          <cell r="R99">
            <v>0</v>
          </cell>
          <cell r="S99">
            <v>0</v>
          </cell>
          <cell r="T99">
            <v>0</v>
          </cell>
          <cell r="U99">
            <v>0</v>
          </cell>
          <cell r="V99">
            <v>0</v>
          </cell>
          <cell r="W99">
            <v>0</v>
          </cell>
          <cell r="X99">
            <v>0</v>
          </cell>
          <cell r="Y99">
            <v>0</v>
          </cell>
          <cell r="Z99">
            <v>0</v>
          </cell>
          <cell r="AA99">
            <v>0</v>
          </cell>
          <cell r="AB99">
            <v>0</v>
          </cell>
          <cell r="AC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row>
        <row r="100">
          <cell r="I100" t="str">
            <v>Удельный расход условного топлива</v>
          </cell>
          <cell r="J100" t="str">
            <v>Кгут/Гкал</v>
          </cell>
          <cell r="K100">
            <v>305</v>
          </cell>
          <cell r="L100">
            <v>407.67</v>
          </cell>
          <cell r="M100">
            <v>305</v>
          </cell>
          <cell r="O100">
            <v>0</v>
          </cell>
          <cell r="R100">
            <v>0</v>
          </cell>
          <cell r="S100">
            <v>0</v>
          </cell>
          <cell r="T100">
            <v>0</v>
          </cell>
          <cell r="U100">
            <v>0</v>
          </cell>
          <cell r="V100">
            <v>0</v>
          </cell>
          <cell r="W100">
            <v>0</v>
          </cell>
          <cell r="X100">
            <v>0</v>
          </cell>
          <cell r="Y100">
            <v>0</v>
          </cell>
          <cell r="Z100">
            <v>0</v>
          </cell>
          <cell r="AA100">
            <v>0</v>
          </cell>
          <cell r="AB100">
            <v>0</v>
          </cell>
          <cell r="AC100">
            <v>0</v>
          </cell>
          <cell r="AE100">
            <v>407.67</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row>
        <row r="101">
          <cell r="I101" t="str">
            <v>Расход условного топлива на производство теплоэнергии</v>
          </cell>
          <cell r="J101" t="str">
            <v>Т.у.т.</v>
          </cell>
          <cell r="K101">
            <v>1405.5619999999999</v>
          </cell>
          <cell r="L101">
            <v>665.09981414105243</v>
          </cell>
          <cell r="M101">
            <v>821.45649999999989</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E101">
            <v>665.09981414105243</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row>
        <row r="102">
          <cell r="I102" t="str">
            <v>Переводной коэффициент в натуральное топливо</v>
          </cell>
          <cell r="K102">
            <v>0.27</v>
          </cell>
          <cell r="L102">
            <v>0.27</v>
          </cell>
          <cell r="M102">
            <v>0.27</v>
          </cell>
          <cell r="O102">
            <v>0</v>
          </cell>
          <cell r="P102">
            <v>0.27</v>
          </cell>
          <cell r="Q102">
            <v>0.27</v>
          </cell>
          <cell r="R102">
            <v>0</v>
          </cell>
          <cell r="S102">
            <v>0.27</v>
          </cell>
          <cell r="T102">
            <v>0.27</v>
          </cell>
          <cell r="U102">
            <v>0</v>
          </cell>
          <cell r="V102">
            <v>0.27</v>
          </cell>
          <cell r="W102">
            <v>0.27</v>
          </cell>
          <cell r="X102">
            <v>0</v>
          </cell>
          <cell r="Y102">
            <v>0.27</v>
          </cell>
          <cell r="Z102">
            <v>0.27</v>
          </cell>
          <cell r="AA102">
            <v>0</v>
          </cell>
          <cell r="AB102">
            <v>0.27</v>
          </cell>
          <cell r="AC102">
            <v>0.27</v>
          </cell>
          <cell r="AE102">
            <v>0.27</v>
          </cell>
          <cell r="AF102">
            <v>0</v>
          </cell>
          <cell r="AG102">
            <v>0.27</v>
          </cell>
          <cell r="AH102">
            <v>0.27</v>
          </cell>
          <cell r="AI102">
            <v>0</v>
          </cell>
          <cell r="AJ102">
            <v>0.27</v>
          </cell>
          <cell r="AK102">
            <v>0.27</v>
          </cell>
          <cell r="AL102">
            <v>0</v>
          </cell>
          <cell r="AM102">
            <v>0.27</v>
          </cell>
          <cell r="AN102">
            <v>0.27</v>
          </cell>
          <cell r="AO102">
            <v>0</v>
          </cell>
          <cell r="AP102">
            <v>0.27</v>
          </cell>
          <cell r="AQ102">
            <v>0.27</v>
          </cell>
          <cell r="AR102">
            <v>0</v>
          </cell>
          <cell r="AS102">
            <v>0.27</v>
          </cell>
          <cell r="AT102">
            <v>0.27</v>
          </cell>
        </row>
        <row r="103">
          <cell r="I103" t="str">
            <v>Расход натурального топлива</v>
          </cell>
          <cell r="J103" t="str">
            <v>пл.м3</v>
          </cell>
          <cell r="K103">
            <v>5205.7851851851847</v>
          </cell>
          <cell r="L103">
            <v>2463.3326449668607</v>
          </cell>
          <cell r="M103">
            <v>3042.4314814814807</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E103">
            <v>2463.3326449668607</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row>
        <row r="104">
          <cell r="I104" t="str">
            <v>Цена единицы натурального топлива</v>
          </cell>
          <cell r="J104" t="str">
            <v>руб /пл.м3</v>
          </cell>
          <cell r="K104">
            <v>819.48749999999995</v>
          </cell>
          <cell r="L104">
            <v>788.4700004391359</v>
          </cell>
          <cell r="M104">
            <v>680.11</v>
          </cell>
          <cell r="O104">
            <v>0</v>
          </cell>
          <cell r="R104">
            <v>0</v>
          </cell>
          <cell r="S104">
            <v>0</v>
          </cell>
          <cell r="T104">
            <v>0</v>
          </cell>
          <cell r="U104">
            <v>0</v>
          </cell>
          <cell r="V104">
            <v>0</v>
          </cell>
          <cell r="W104">
            <v>0</v>
          </cell>
          <cell r="X104">
            <v>0</v>
          </cell>
          <cell r="Y104">
            <v>0</v>
          </cell>
          <cell r="Z104">
            <v>0</v>
          </cell>
          <cell r="AA104">
            <v>0</v>
          </cell>
          <cell r="AB104">
            <v>0</v>
          </cell>
          <cell r="AC104">
            <v>0</v>
          </cell>
          <cell r="AE104">
            <v>788.4700004391359</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row>
        <row r="105">
          <cell r="I105" t="str">
            <v>Стоимость топлива</v>
          </cell>
          <cell r="J105" t="str">
            <v xml:space="preserve">Тыс руб </v>
          </cell>
          <cell r="K105">
            <v>4266.0758869444435</v>
          </cell>
          <cell r="L105">
            <v>1942.2638916587584</v>
          </cell>
          <cell r="M105">
            <v>2069.1880748703697</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E105">
            <v>1942.2638916587584</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row>
        <row r="106">
          <cell r="I106" t="str">
            <v>Стоимость перевозки топлива</v>
          </cell>
          <cell r="J106" t="str">
            <v xml:space="preserve">Тыс руб </v>
          </cell>
          <cell r="O106">
            <v>0</v>
          </cell>
          <cell r="R106">
            <v>0</v>
          </cell>
          <cell r="U106">
            <v>0</v>
          </cell>
          <cell r="X106">
            <v>0</v>
          </cell>
          <cell r="AA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row>
        <row r="107">
          <cell r="I107" t="str">
            <v>Итого затраты по топливу</v>
          </cell>
          <cell r="J107" t="str">
            <v xml:space="preserve">Тыс руб </v>
          </cell>
          <cell r="K107">
            <v>4266.0758869444435</v>
          </cell>
          <cell r="L107">
            <v>1942.2638916587584</v>
          </cell>
          <cell r="M107">
            <v>2069.1880748703697</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E107">
            <v>1942.2638916587584</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row>
        <row r="108">
          <cell r="I108" t="str">
            <v>Котельная № 2 поселок Сарка (Дрова)</v>
          </cell>
          <cell r="K108">
            <v>1.0116000000000001</v>
          </cell>
          <cell r="L108">
            <v>0.29843499999999995</v>
          </cell>
          <cell r="M108">
            <v>1.0116000000000001</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E108">
            <v>0.29843499999999995</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row>
        <row r="109">
          <cell r="I109" t="str">
            <v>Выработка тепловой энергии</v>
          </cell>
          <cell r="J109" t="str">
            <v>Тыс Гкал</v>
          </cell>
          <cell r="K109">
            <v>1.0116000000000001</v>
          </cell>
          <cell r="L109">
            <v>0.29843499999999995</v>
          </cell>
          <cell r="M109">
            <v>1.0116000000000001</v>
          </cell>
          <cell r="O109">
            <v>0</v>
          </cell>
          <cell r="R109">
            <v>0</v>
          </cell>
          <cell r="S109">
            <v>0</v>
          </cell>
          <cell r="T109">
            <v>0</v>
          </cell>
          <cell r="U109">
            <v>0</v>
          </cell>
          <cell r="V109">
            <v>0</v>
          </cell>
          <cell r="W109">
            <v>0</v>
          </cell>
          <cell r="X109">
            <v>0</v>
          </cell>
          <cell r="Y109">
            <v>0</v>
          </cell>
          <cell r="Z109">
            <v>0</v>
          </cell>
          <cell r="AA109">
            <v>0</v>
          </cell>
          <cell r="AB109">
            <v>0</v>
          </cell>
          <cell r="AC109">
            <v>0</v>
          </cell>
          <cell r="AE109">
            <v>0.29843499999999995</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row>
        <row r="110">
          <cell r="I110" t="str">
            <v>Товарная тепловая энергия, в том числе:</v>
          </cell>
          <cell r="J110" t="str">
            <v>Тыс Гкал</v>
          </cell>
          <cell r="K110">
            <v>0.33119999999999999</v>
          </cell>
          <cell r="L110">
            <v>0.23</v>
          </cell>
          <cell r="M110">
            <v>0.33119999999999999</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E110">
            <v>0.23</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row>
        <row r="111">
          <cell r="I111" t="str">
            <v>На отопление</v>
          </cell>
          <cell r="J111" t="str">
            <v>Тыс Гкал</v>
          </cell>
          <cell r="K111">
            <v>0.27979776000000001</v>
          </cell>
          <cell r="L111">
            <v>0.23</v>
          </cell>
          <cell r="M111">
            <v>0.27979776000000001</v>
          </cell>
          <cell r="O111">
            <v>0</v>
          </cell>
          <cell r="R111">
            <v>0</v>
          </cell>
          <cell r="S111">
            <v>0</v>
          </cell>
          <cell r="T111">
            <v>0</v>
          </cell>
          <cell r="U111">
            <v>0</v>
          </cell>
          <cell r="V111">
            <v>0</v>
          </cell>
          <cell r="W111">
            <v>0</v>
          </cell>
          <cell r="X111">
            <v>0</v>
          </cell>
          <cell r="Y111">
            <v>0</v>
          </cell>
          <cell r="Z111">
            <v>0</v>
          </cell>
          <cell r="AA111">
            <v>0</v>
          </cell>
          <cell r="AB111">
            <v>0</v>
          </cell>
          <cell r="AC111">
            <v>0</v>
          </cell>
          <cell r="AE111">
            <v>0.23</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row>
        <row r="112">
          <cell r="I112" t="str">
            <v>На ГВС</v>
          </cell>
          <cell r="J112" t="str">
            <v>Тыс Гкал</v>
          </cell>
          <cell r="K112">
            <v>5.1402240000000009E-2</v>
          </cell>
          <cell r="M112">
            <v>5.1402240000000009E-2</v>
          </cell>
          <cell r="O112">
            <v>0</v>
          </cell>
          <cell r="R112">
            <v>0</v>
          </cell>
          <cell r="S112">
            <v>0</v>
          </cell>
          <cell r="T112">
            <v>0</v>
          </cell>
          <cell r="U112">
            <v>0</v>
          </cell>
          <cell r="V112">
            <v>0</v>
          </cell>
          <cell r="W112">
            <v>0</v>
          </cell>
          <cell r="X112">
            <v>0</v>
          </cell>
          <cell r="Y112">
            <v>0</v>
          </cell>
          <cell r="Z112">
            <v>0</v>
          </cell>
          <cell r="AA112">
            <v>0</v>
          </cell>
          <cell r="AB112">
            <v>0</v>
          </cell>
          <cell r="AC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row>
        <row r="113">
          <cell r="I113" t="str">
            <v>Удельный расход условного топлива</v>
          </cell>
          <cell r="J113" t="str">
            <v>Кгут/Гкал</v>
          </cell>
          <cell r="K113">
            <v>305</v>
          </cell>
          <cell r="L113">
            <v>485.83443630941423</v>
          </cell>
          <cell r="M113">
            <v>305</v>
          </cell>
          <cell r="O113">
            <v>0</v>
          </cell>
          <cell r="R113">
            <v>0</v>
          </cell>
          <cell r="S113">
            <v>0</v>
          </cell>
          <cell r="T113">
            <v>0</v>
          </cell>
          <cell r="U113">
            <v>0</v>
          </cell>
          <cell r="V113">
            <v>0</v>
          </cell>
          <cell r="W113">
            <v>0</v>
          </cell>
          <cell r="X113">
            <v>0</v>
          </cell>
          <cell r="Y113">
            <v>0</v>
          </cell>
          <cell r="Z113">
            <v>0</v>
          </cell>
          <cell r="AA113">
            <v>0</v>
          </cell>
          <cell r="AB113">
            <v>0</v>
          </cell>
          <cell r="AC113">
            <v>0</v>
          </cell>
          <cell r="AE113">
            <v>485.83443630941423</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row>
        <row r="114">
          <cell r="I114" t="str">
            <v>Расход условного топлива на производство теплоэнергии</v>
          </cell>
          <cell r="J114" t="str">
            <v>Т.у.т.</v>
          </cell>
          <cell r="K114">
            <v>308.53800000000001</v>
          </cell>
          <cell r="L114">
            <v>144.99</v>
          </cell>
          <cell r="M114">
            <v>308.53800000000001</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E114">
            <v>144.99</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row>
        <row r="115">
          <cell r="I115" t="str">
            <v>Переводной коэффициент в натуральное топливо</v>
          </cell>
          <cell r="K115">
            <v>0.27</v>
          </cell>
          <cell r="L115">
            <v>0.27</v>
          </cell>
          <cell r="M115">
            <v>0.27</v>
          </cell>
          <cell r="O115">
            <v>0</v>
          </cell>
          <cell r="P115">
            <v>0.27</v>
          </cell>
          <cell r="Q115">
            <v>0.27</v>
          </cell>
          <cell r="R115">
            <v>0</v>
          </cell>
          <cell r="S115">
            <v>0.27</v>
          </cell>
          <cell r="T115">
            <v>0.27</v>
          </cell>
          <cell r="U115">
            <v>0</v>
          </cell>
          <cell r="V115">
            <v>0.27</v>
          </cell>
          <cell r="W115">
            <v>0.27</v>
          </cell>
          <cell r="X115">
            <v>0</v>
          </cell>
          <cell r="Y115">
            <v>0.27</v>
          </cell>
          <cell r="Z115">
            <v>0.27</v>
          </cell>
          <cell r="AA115">
            <v>0</v>
          </cell>
          <cell r="AB115">
            <v>0.27</v>
          </cell>
          <cell r="AC115">
            <v>0.27</v>
          </cell>
          <cell r="AE115">
            <v>0.27</v>
          </cell>
          <cell r="AF115">
            <v>0</v>
          </cell>
          <cell r="AG115">
            <v>0.27</v>
          </cell>
          <cell r="AH115">
            <v>0.27</v>
          </cell>
          <cell r="AI115">
            <v>0</v>
          </cell>
          <cell r="AJ115">
            <v>0.27</v>
          </cell>
          <cell r="AK115">
            <v>0.27</v>
          </cell>
          <cell r="AL115">
            <v>0</v>
          </cell>
          <cell r="AM115">
            <v>0.27</v>
          </cell>
          <cell r="AN115">
            <v>0.27</v>
          </cell>
          <cell r="AO115">
            <v>0</v>
          </cell>
          <cell r="AP115">
            <v>0.27</v>
          </cell>
          <cell r="AQ115">
            <v>0.27</v>
          </cell>
          <cell r="AR115">
            <v>0</v>
          </cell>
          <cell r="AS115">
            <v>0.27</v>
          </cell>
          <cell r="AT115">
            <v>0.27</v>
          </cell>
        </row>
        <row r="116">
          <cell r="I116" t="str">
            <v>Расход натурального топлива</v>
          </cell>
          <cell r="J116" t="str">
            <v>пл.м3</v>
          </cell>
          <cell r="K116">
            <v>1142.7333333333333</v>
          </cell>
          <cell r="L116">
            <v>537</v>
          </cell>
          <cell r="M116">
            <v>1142.7333333333333</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E116">
            <v>537</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row>
        <row r="117">
          <cell r="I117" t="str">
            <v>Цена единицы натурального топлива</v>
          </cell>
          <cell r="J117" t="str">
            <v>руб /пл.м3</v>
          </cell>
          <cell r="K117">
            <v>819.48749999999995</v>
          </cell>
          <cell r="L117">
            <v>788.4700004391359</v>
          </cell>
          <cell r="M117">
            <v>680.11</v>
          </cell>
          <cell r="O117">
            <v>0</v>
          </cell>
          <cell r="R117">
            <v>0</v>
          </cell>
          <cell r="S117">
            <v>0</v>
          </cell>
          <cell r="T117">
            <v>0</v>
          </cell>
          <cell r="U117">
            <v>0</v>
          </cell>
          <cell r="V117">
            <v>0</v>
          </cell>
          <cell r="W117">
            <v>0</v>
          </cell>
          <cell r="X117">
            <v>0</v>
          </cell>
          <cell r="Y117">
            <v>0</v>
          </cell>
          <cell r="Z117">
            <v>0</v>
          </cell>
          <cell r="AA117">
            <v>0</v>
          </cell>
          <cell r="AB117">
            <v>0</v>
          </cell>
          <cell r="AC117">
            <v>0</v>
          </cell>
          <cell r="AE117">
            <v>788.4700004391359</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row>
        <row r="118">
          <cell r="I118" t="str">
            <v>Стоимость топлива</v>
          </cell>
          <cell r="J118" t="str">
            <v xml:space="preserve">Тыс руб </v>
          </cell>
          <cell r="K118">
            <v>936.45568249999997</v>
          </cell>
          <cell r="L118">
            <v>423.40839023581594</v>
          </cell>
          <cell r="M118">
            <v>777.1843673333334</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E118">
            <v>423.40839023581594</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row>
        <row r="119">
          <cell r="I119" t="str">
            <v>Стоимость перевозки топлива</v>
          </cell>
          <cell r="J119" t="str">
            <v xml:space="preserve">Тыс руб </v>
          </cell>
          <cell r="O119">
            <v>0</v>
          </cell>
          <cell r="R119">
            <v>0</v>
          </cell>
          <cell r="U119">
            <v>0</v>
          </cell>
          <cell r="X119">
            <v>0</v>
          </cell>
          <cell r="AA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row>
        <row r="120">
          <cell r="I120" t="str">
            <v>Итого затраты по топливу</v>
          </cell>
          <cell r="J120" t="str">
            <v xml:space="preserve">Тыс руб </v>
          </cell>
          <cell r="K120">
            <v>936.45568249999997</v>
          </cell>
          <cell r="L120">
            <v>423.40839023581594</v>
          </cell>
          <cell r="M120">
            <v>777.1843673333334</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E120">
            <v>423.40839023581594</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row>
        <row r="121">
          <cell r="I121" t="str">
            <v>Котельная поселок Березовик-1 (Дрова)</v>
          </cell>
          <cell r="K121">
            <v>3.25997</v>
          </cell>
          <cell r="L121">
            <v>0.48023822842999991</v>
          </cell>
          <cell r="M121">
            <v>2.8380000000000001</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E121">
            <v>0.48023822842999991</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row>
        <row r="122">
          <cell r="I122" t="str">
            <v>Выработка тепловой энергии</v>
          </cell>
          <cell r="J122" t="str">
            <v>Тыс Гкал</v>
          </cell>
          <cell r="K122">
            <v>3.25997</v>
          </cell>
          <cell r="L122">
            <v>0.48023822842999991</v>
          </cell>
          <cell r="M122">
            <v>2.8380000000000001</v>
          </cell>
          <cell r="O122">
            <v>0</v>
          </cell>
          <cell r="R122">
            <v>0</v>
          </cell>
          <cell r="S122">
            <v>0</v>
          </cell>
          <cell r="T122">
            <v>0</v>
          </cell>
          <cell r="U122">
            <v>0</v>
          </cell>
          <cell r="V122">
            <v>0</v>
          </cell>
          <cell r="W122">
            <v>0</v>
          </cell>
          <cell r="X122">
            <v>0</v>
          </cell>
          <cell r="Y122">
            <v>0</v>
          </cell>
          <cell r="Z122">
            <v>0</v>
          </cell>
          <cell r="AA122">
            <v>0</v>
          </cell>
          <cell r="AB122">
            <v>0</v>
          </cell>
          <cell r="AC122">
            <v>0</v>
          </cell>
          <cell r="AE122">
            <v>0.48023822842999991</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row>
        <row r="123">
          <cell r="I123" t="str">
            <v>Товарная тепловая энергия, в том числе:</v>
          </cell>
          <cell r="J123" t="str">
            <v>Тыс Гкал</v>
          </cell>
          <cell r="K123">
            <v>1.67</v>
          </cell>
          <cell r="L123">
            <v>0.3</v>
          </cell>
          <cell r="M123">
            <v>1.67</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E123">
            <v>0.3</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row>
        <row r="124">
          <cell r="I124" t="str">
            <v>На отопление</v>
          </cell>
          <cell r="J124" t="str">
            <v>Тыс Гкал</v>
          </cell>
          <cell r="K124">
            <v>1.4108159999999998</v>
          </cell>
          <cell r="L124">
            <v>0.3</v>
          </cell>
          <cell r="M124">
            <v>1.4108159999999998</v>
          </cell>
          <cell r="O124">
            <v>0</v>
          </cell>
          <cell r="R124">
            <v>0</v>
          </cell>
          <cell r="S124">
            <v>0</v>
          </cell>
          <cell r="T124">
            <v>0</v>
          </cell>
          <cell r="U124">
            <v>0</v>
          </cell>
          <cell r="V124">
            <v>0</v>
          </cell>
          <cell r="W124">
            <v>0</v>
          </cell>
          <cell r="X124">
            <v>0</v>
          </cell>
          <cell r="Y124">
            <v>0</v>
          </cell>
          <cell r="Z124">
            <v>0</v>
          </cell>
          <cell r="AA124">
            <v>0</v>
          </cell>
          <cell r="AB124">
            <v>0</v>
          </cell>
          <cell r="AC124">
            <v>0</v>
          </cell>
          <cell r="AE124">
            <v>0.3</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row>
        <row r="125">
          <cell r="I125" t="str">
            <v>На ГВС</v>
          </cell>
          <cell r="J125" t="str">
            <v>Тыс Гкал</v>
          </cell>
          <cell r="K125">
            <v>0.25918399999999997</v>
          </cell>
          <cell r="M125">
            <v>0.25918399999999997</v>
          </cell>
          <cell r="O125">
            <v>0</v>
          </cell>
          <cell r="R125">
            <v>0</v>
          </cell>
          <cell r="S125">
            <v>0</v>
          </cell>
          <cell r="T125">
            <v>0</v>
          </cell>
          <cell r="U125">
            <v>0</v>
          </cell>
          <cell r="V125">
            <v>0</v>
          </cell>
          <cell r="W125">
            <v>0</v>
          </cell>
          <cell r="X125">
            <v>0</v>
          </cell>
          <cell r="Y125">
            <v>0</v>
          </cell>
          <cell r="Z125">
            <v>0</v>
          </cell>
          <cell r="AA125">
            <v>0</v>
          </cell>
          <cell r="AB125">
            <v>0</v>
          </cell>
          <cell r="AC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row>
        <row r="126">
          <cell r="I126" t="str">
            <v>Удельный расход условного топлива</v>
          </cell>
          <cell r="J126" t="str">
            <v>Кгут/Гкал</v>
          </cell>
          <cell r="K126">
            <v>304.8</v>
          </cell>
          <cell r="L126">
            <v>353.86749729519033</v>
          </cell>
          <cell r="M126">
            <v>304.8</v>
          </cell>
          <cell r="O126">
            <v>0</v>
          </cell>
          <cell r="R126">
            <v>0</v>
          </cell>
          <cell r="S126">
            <v>0</v>
          </cell>
          <cell r="T126">
            <v>0</v>
          </cell>
          <cell r="U126">
            <v>0</v>
          </cell>
          <cell r="V126">
            <v>0</v>
          </cell>
          <cell r="W126">
            <v>0</v>
          </cell>
          <cell r="X126">
            <v>0</v>
          </cell>
          <cell r="Y126">
            <v>0</v>
          </cell>
          <cell r="Z126">
            <v>0</v>
          </cell>
          <cell r="AA126">
            <v>0</v>
          </cell>
          <cell r="AB126">
            <v>0</v>
          </cell>
          <cell r="AC126">
            <v>0</v>
          </cell>
          <cell r="AE126">
            <v>353.86749729519033</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row>
        <row r="127">
          <cell r="I127" t="str">
            <v>Расход условного топлива на производство теплоэнергии</v>
          </cell>
          <cell r="J127" t="str">
            <v>Т.у.т.</v>
          </cell>
          <cell r="K127">
            <v>993.63885600000003</v>
          </cell>
          <cell r="L127">
            <v>169.94069999999999</v>
          </cell>
          <cell r="M127">
            <v>865.02240000000006</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E127">
            <v>169.94069999999999</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row>
        <row r="128">
          <cell r="I128" t="str">
            <v>Переводной коэффициент в натуральное топливо</v>
          </cell>
          <cell r="K128">
            <v>0.27</v>
          </cell>
          <cell r="L128">
            <v>0.27</v>
          </cell>
          <cell r="M128">
            <v>0.26600000000000001</v>
          </cell>
          <cell r="O128">
            <v>0</v>
          </cell>
          <cell r="P128">
            <v>0.27</v>
          </cell>
          <cell r="Q128">
            <v>0.27</v>
          </cell>
          <cell r="R128">
            <v>0</v>
          </cell>
          <cell r="S128">
            <v>0.27</v>
          </cell>
          <cell r="T128">
            <v>0.27</v>
          </cell>
          <cell r="U128">
            <v>0</v>
          </cell>
          <cell r="V128">
            <v>0.27</v>
          </cell>
          <cell r="W128">
            <v>0.27</v>
          </cell>
          <cell r="X128">
            <v>0</v>
          </cell>
          <cell r="Y128">
            <v>0.27</v>
          </cell>
          <cell r="Z128">
            <v>0.27</v>
          </cell>
          <cell r="AA128">
            <v>0</v>
          </cell>
          <cell r="AB128">
            <v>0.27</v>
          </cell>
          <cell r="AC128">
            <v>0.27</v>
          </cell>
          <cell r="AE128">
            <v>0.27</v>
          </cell>
          <cell r="AF128">
            <v>0</v>
          </cell>
          <cell r="AG128">
            <v>0.27</v>
          </cell>
          <cell r="AH128">
            <v>0.27</v>
          </cell>
          <cell r="AI128">
            <v>0</v>
          </cell>
          <cell r="AJ128">
            <v>0.27</v>
          </cell>
          <cell r="AK128">
            <v>0.27</v>
          </cell>
          <cell r="AL128">
            <v>0</v>
          </cell>
          <cell r="AM128">
            <v>0.27</v>
          </cell>
          <cell r="AN128">
            <v>0.27</v>
          </cell>
          <cell r="AO128">
            <v>0</v>
          </cell>
          <cell r="AP128">
            <v>0.27</v>
          </cell>
          <cell r="AQ128">
            <v>0.27</v>
          </cell>
          <cell r="AR128">
            <v>0</v>
          </cell>
          <cell r="AS128">
            <v>0.27</v>
          </cell>
          <cell r="AT128">
            <v>0.27</v>
          </cell>
        </row>
        <row r="129">
          <cell r="I129" t="str">
            <v>Расход натурального топлива</v>
          </cell>
          <cell r="J129" t="str">
            <v>пл.м3</v>
          </cell>
          <cell r="K129">
            <v>3680.1439111111108</v>
          </cell>
          <cell r="L129">
            <v>629.41</v>
          </cell>
          <cell r="M129">
            <v>3251.9639097744362</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E129">
            <v>629.41</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row>
        <row r="130">
          <cell r="I130" t="str">
            <v>Цена единицы натурального топлива</v>
          </cell>
          <cell r="J130" t="str">
            <v>руб /пл.м3</v>
          </cell>
          <cell r="K130">
            <v>819.48749999999995</v>
          </cell>
          <cell r="L130">
            <v>788.4700004391359</v>
          </cell>
          <cell r="M130">
            <v>680.11</v>
          </cell>
          <cell r="O130">
            <v>0</v>
          </cell>
          <cell r="R130">
            <v>0</v>
          </cell>
          <cell r="S130">
            <v>0</v>
          </cell>
          <cell r="T130">
            <v>0</v>
          </cell>
          <cell r="U130">
            <v>0</v>
          </cell>
          <cell r="V130">
            <v>0</v>
          </cell>
          <cell r="W130">
            <v>0</v>
          </cell>
          <cell r="X130">
            <v>0</v>
          </cell>
          <cell r="Y130">
            <v>0</v>
          </cell>
          <cell r="Z130">
            <v>0</v>
          </cell>
          <cell r="AA130">
            <v>0</v>
          </cell>
          <cell r="AB130">
            <v>0</v>
          </cell>
          <cell r="AC130">
            <v>0</v>
          </cell>
          <cell r="AE130">
            <v>788.4700004391359</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row>
        <row r="131">
          <cell r="I131" t="str">
            <v>Стоимость топлива</v>
          </cell>
          <cell r="J131" t="str">
            <v xml:space="preserve">Тыс руб </v>
          </cell>
          <cell r="K131">
            <v>3015.8319333566665</v>
          </cell>
          <cell r="L131">
            <v>496.27090297639648</v>
          </cell>
          <cell r="M131">
            <v>2211.6931746766918</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E131">
            <v>496.27090297639648</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row>
        <row r="132">
          <cell r="I132" t="str">
            <v>Стоимость перевозки топлива</v>
          </cell>
          <cell r="J132" t="str">
            <v xml:space="preserve">Тыс руб </v>
          </cell>
          <cell r="O132">
            <v>0</v>
          </cell>
          <cell r="R132">
            <v>0</v>
          </cell>
          <cell r="U132">
            <v>0</v>
          </cell>
          <cell r="X132">
            <v>0</v>
          </cell>
          <cell r="AA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row>
        <row r="133">
          <cell r="I133" t="str">
            <v>Итого затраты по топливу</v>
          </cell>
          <cell r="J133" t="str">
            <v xml:space="preserve">Тыс руб </v>
          </cell>
          <cell r="K133">
            <v>3015.8319333566665</v>
          </cell>
          <cell r="L133">
            <v>496.27090297639648</v>
          </cell>
          <cell r="M133">
            <v>2211.6931746766918</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E133">
            <v>496.27090297639648</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row>
        <row r="134">
          <cell r="I134" t="str">
            <v>Котельная поселок Березовик-2 (Дрова)</v>
          </cell>
          <cell r="K134">
            <v>0.78</v>
          </cell>
          <cell r="L134">
            <v>0.66024736000000006</v>
          </cell>
          <cell r="M134">
            <v>0.70550000000000002</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E134">
            <v>0.66024736000000006</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row>
        <row r="135">
          <cell r="I135" t="str">
            <v>Выработка тепловой энергии</v>
          </cell>
          <cell r="J135" t="str">
            <v>Тыс Гкал</v>
          </cell>
          <cell r="K135">
            <v>0.78</v>
          </cell>
          <cell r="L135">
            <v>0.66024736000000006</v>
          </cell>
          <cell r="M135">
            <v>0.70550000000000002</v>
          </cell>
          <cell r="O135">
            <v>0</v>
          </cell>
          <cell r="R135">
            <v>0</v>
          </cell>
          <cell r="S135">
            <v>0</v>
          </cell>
          <cell r="T135">
            <v>0</v>
          </cell>
          <cell r="U135">
            <v>0</v>
          </cell>
          <cell r="V135">
            <v>0</v>
          </cell>
          <cell r="W135">
            <v>0</v>
          </cell>
          <cell r="X135">
            <v>0</v>
          </cell>
          <cell r="Y135">
            <v>0</v>
          </cell>
          <cell r="Z135">
            <v>0</v>
          </cell>
          <cell r="AA135">
            <v>0</v>
          </cell>
          <cell r="AB135">
            <v>0</v>
          </cell>
          <cell r="AC135">
            <v>0</v>
          </cell>
          <cell r="AE135">
            <v>0.66024736000000006</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row>
        <row r="136">
          <cell r="I136" t="str">
            <v>Товарная тепловая энергия, в том числе:</v>
          </cell>
          <cell r="J136" t="str">
            <v>Тыс Гкал</v>
          </cell>
          <cell r="K136">
            <v>0.78</v>
          </cell>
          <cell r="L136">
            <v>0.5</v>
          </cell>
          <cell r="M136">
            <v>0.78</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E136">
            <v>0.5</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row>
        <row r="137">
          <cell r="I137" t="str">
            <v>На отопление</v>
          </cell>
          <cell r="J137" t="str">
            <v>Тыс Гкал</v>
          </cell>
          <cell r="K137">
            <v>0.65894399999999997</v>
          </cell>
          <cell r="L137">
            <v>0.5</v>
          </cell>
          <cell r="M137">
            <v>0.65894399999999997</v>
          </cell>
          <cell r="O137">
            <v>0</v>
          </cell>
          <cell r="R137">
            <v>0</v>
          </cell>
          <cell r="S137">
            <v>0</v>
          </cell>
          <cell r="T137">
            <v>0</v>
          </cell>
          <cell r="U137">
            <v>0</v>
          </cell>
          <cell r="V137">
            <v>0</v>
          </cell>
          <cell r="W137">
            <v>0</v>
          </cell>
          <cell r="X137">
            <v>0</v>
          </cell>
          <cell r="Y137">
            <v>0</v>
          </cell>
          <cell r="Z137">
            <v>0</v>
          </cell>
          <cell r="AA137">
            <v>0</v>
          </cell>
          <cell r="AB137">
            <v>0</v>
          </cell>
          <cell r="AC137">
            <v>0</v>
          </cell>
          <cell r="AE137">
            <v>0.5</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row>
        <row r="138">
          <cell r="I138" t="str">
            <v>На ГВС</v>
          </cell>
          <cell r="J138" t="str">
            <v>Тыс Гкал</v>
          </cell>
          <cell r="K138">
            <v>0.12105600000000001</v>
          </cell>
          <cell r="M138">
            <v>0.12105600000000001</v>
          </cell>
          <cell r="O138">
            <v>0</v>
          </cell>
          <cell r="R138">
            <v>0</v>
          </cell>
          <cell r="S138">
            <v>0</v>
          </cell>
          <cell r="T138">
            <v>0</v>
          </cell>
          <cell r="U138">
            <v>0</v>
          </cell>
          <cell r="V138">
            <v>0</v>
          </cell>
          <cell r="W138">
            <v>0</v>
          </cell>
          <cell r="X138">
            <v>0</v>
          </cell>
          <cell r="Y138">
            <v>0</v>
          </cell>
          <cell r="Z138">
            <v>0</v>
          </cell>
          <cell r="AA138">
            <v>0</v>
          </cell>
          <cell r="AB138">
            <v>0</v>
          </cell>
          <cell r="AC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row>
        <row r="139">
          <cell r="I139" t="str">
            <v>Удельный расход условного топлива</v>
          </cell>
          <cell r="J139" t="str">
            <v>Кгут/Гкал</v>
          </cell>
          <cell r="K139">
            <v>304.3</v>
          </cell>
          <cell r="L139">
            <v>378.06694145660805</v>
          </cell>
          <cell r="M139">
            <v>304.3</v>
          </cell>
          <cell r="O139">
            <v>0</v>
          </cell>
          <cell r="R139">
            <v>0</v>
          </cell>
          <cell r="S139">
            <v>0</v>
          </cell>
          <cell r="T139">
            <v>0</v>
          </cell>
          <cell r="U139">
            <v>0</v>
          </cell>
          <cell r="V139">
            <v>0</v>
          </cell>
          <cell r="W139">
            <v>0</v>
          </cell>
          <cell r="X139">
            <v>0</v>
          </cell>
          <cell r="Y139">
            <v>0</v>
          </cell>
          <cell r="Z139">
            <v>0</v>
          </cell>
          <cell r="AA139">
            <v>0</v>
          </cell>
          <cell r="AB139">
            <v>0</v>
          </cell>
          <cell r="AC139">
            <v>0</v>
          </cell>
          <cell r="AE139">
            <v>378.06694145660805</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row>
        <row r="140">
          <cell r="I140" t="str">
            <v>Расход условного топлива на производство теплоэнергии</v>
          </cell>
          <cell r="J140" t="str">
            <v>Т.у.т.</v>
          </cell>
          <cell r="K140">
            <v>237.35400000000001</v>
          </cell>
          <cell r="L140">
            <v>249.61770000000004</v>
          </cell>
          <cell r="M140">
            <v>214.68365</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E140">
            <v>249.61770000000004</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row>
        <row r="141">
          <cell r="I141" t="str">
            <v>Переводной коэффициент в натуральное топливо</v>
          </cell>
          <cell r="K141">
            <v>0.27</v>
          </cell>
          <cell r="L141">
            <v>0.27</v>
          </cell>
          <cell r="M141">
            <v>0.26600000000000001</v>
          </cell>
          <cell r="O141">
            <v>0</v>
          </cell>
          <cell r="P141">
            <v>0.27</v>
          </cell>
          <cell r="Q141">
            <v>0.27</v>
          </cell>
          <cell r="R141">
            <v>0</v>
          </cell>
          <cell r="S141">
            <v>0.27</v>
          </cell>
          <cell r="T141">
            <v>0.27</v>
          </cell>
          <cell r="U141">
            <v>0</v>
          </cell>
          <cell r="V141">
            <v>0.27</v>
          </cell>
          <cell r="W141">
            <v>0.27</v>
          </cell>
          <cell r="X141">
            <v>0</v>
          </cell>
          <cell r="Y141">
            <v>0.27</v>
          </cell>
          <cell r="Z141">
            <v>0.27</v>
          </cell>
          <cell r="AA141">
            <v>0</v>
          </cell>
          <cell r="AB141">
            <v>0.27</v>
          </cell>
          <cell r="AC141">
            <v>0.27</v>
          </cell>
          <cell r="AE141">
            <v>0.27</v>
          </cell>
          <cell r="AF141">
            <v>0</v>
          </cell>
          <cell r="AG141">
            <v>0.27</v>
          </cell>
          <cell r="AH141">
            <v>0.27</v>
          </cell>
          <cell r="AI141">
            <v>0</v>
          </cell>
          <cell r="AJ141">
            <v>0.27</v>
          </cell>
          <cell r="AK141">
            <v>0.27</v>
          </cell>
          <cell r="AL141">
            <v>0</v>
          </cell>
          <cell r="AM141">
            <v>0.27</v>
          </cell>
          <cell r="AN141">
            <v>0.27</v>
          </cell>
          <cell r="AO141">
            <v>0</v>
          </cell>
          <cell r="AP141">
            <v>0.27</v>
          </cell>
          <cell r="AQ141">
            <v>0.27</v>
          </cell>
          <cell r="AR141">
            <v>0</v>
          </cell>
          <cell r="AS141">
            <v>0.27</v>
          </cell>
          <cell r="AT141">
            <v>0.27</v>
          </cell>
        </row>
        <row r="142">
          <cell r="I142" t="str">
            <v>Расход натурального топлива</v>
          </cell>
          <cell r="J142" t="str">
            <v>пл.м3</v>
          </cell>
          <cell r="K142">
            <v>879.08888888888885</v>
          </cell>
          <cell r="L142">
            <v>924.5100000000001</v>
          </cell>
          <cell r="M142">
            <v>807.08139097744356</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E142">
            <v>924.5100000000001</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row>
        <row r="143">
          <cell r="I143" t="str">
            <v>Цена единицы натурального топлива</v>
          </cell>
          <cell r="J143" t="str">
            <v>руб /пл.м3</v>
          </cell>
          <cell r="K143">
            <v>819.48749999999995</v>
          </cell>
          <cell r="L143">
            <v>788.4700004391359</v>
          </cell>
          <cell r="M143">
            <v>680.11</v>
          </cell>
          <cell r="O143">
            <v>0</v>
          </cell>
          <cell r="R143">
            <v>0</v>
          </cell>
          <cell r="S143">
            <v>0</v>
          </cell>
          <cell r="T143">
            <v>0</v>
          </cell>
          <cell r="U143">
            <v>0</v>
          </cell>
          <cell r="V143">
            <v>0</v>
          </cell>
          <cell r="W143">
            <v>0</v>
          </cell>
          <cell r="X143">
            <v>0</v>
          </cell>
          <cell r="Y143">
            <v>0</v>
          </cell>
          <cell r="Z143">
            <v>0</v>
          </cell>
          <cell r="AA143">
            <v>0</v>
          </cell>
          <cell r="AB143">
            <v>0</v>
          </cell>
          <cell r="AC143">
            <v>0</v>
          </cell>
          <cell r="AE143">
            <v>788.4700004391359</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row>
        <row r="144">
          <cell r="I144" t="str">
            <v>Стоимость топлива</v>
          </cell>
          <cell r="J144" t="str">
            <v xml:space="preserve">Тыс руб </v>
          </cell>
          <cell r="K144">
            <v>720.40235583333322</v>
          </cell>
          <cell r="L144">
            <v>728.94840010598557</v>
          </cell>
          <cell r="M144">
            <v>548.90412481766919</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E144">
            <v>728.94840010598557</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row>
        <row r="145">
          <cell r="I145" t="str">
            <v>Стоимость перевозки топлива</v>
          </cell>
          <cell r="J145" t="str">
            <v xml:space="preserve">Тыс руб </v>
          </cell>
          <cell r="O145">
            <v>0</v>
          </cell>
          <cell r="R145">
            <v>0</v>
          </cell>
          <cell r="U145">
            <v>0</v>
          </cell>
          <cell r="X145">
            <v>0</v>
          </cell>
          <cell r="AA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row>
        <row r="146">
          <cell r="I146" t="str">
            <v>Итого затраты по топливу</v>
          </cell>
          <cell r="J146" t="str">
            <v xml:space="preserve">Тыс руб </v>
          </cell>
          <cell r="K146">
            <v>720.40235583333322</v>
          </cell>
          <cell r="L146">
            <v>728.94840010598557</v>
          </cell>
          <cell r="M146">
            <v>548.90412481766919</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E146">
            <v>728.94840010598557</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row>
        <row r="147">
          <cell r="I147" t="str">
            <v>Котельная поселок Красава (Торф)</v>
          </cell>
          <cell r="K147">
            <v>9.4299700000000009</v>
          </cell>
          <cell r="L147">
            <v>2.6118586486486484</v>
          </cell>
          <cell r="M147">
            <v>10.218999999999999</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E147">
            <v>2.6118586486486484</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row>
        <row r="148">
          <cell r="I148" t="str">
            <v>Выработка тепловой энергии</v>
          </cell>
          <cell r="J148" t="str">
            <v>Тыс Гкал</v>
          </cell>
          <cell r="K148">
            <v>9.4299700000000009</v>
          </cell>
          <cell r="L148">
            <v>2.6118586486486484</v>
          </cell>
          <cell r="M148">
            <v>10.218999999999999</v>
          </cell>
          <cell r="O148">
            <v>0</v>
          </cell>
          <cell r="R148">
            <v>0</v>
          </cell>
          <cell r="S148">
            <v>0</v>
          </cell>
          <cell r="T148">
            <v>0</v>
          </cell>
          <cell r="U148">
            <v>0</v>
          </cell>
          <cell r="V148">
            <v>0</v>
          </cell>
          <cell r="W148">
            <v>0</v>
          </cell>
          <cell r="X148">
            <v>0</v>
          </cell>
          <cell r="Y148">
            <v>0</v>
          </cell>
          <cell r="Z148">
            <v>0</v>
          </cell>
          <cell r="AA148">
            <v>0</v>
          </cell>
          <cell r="AB148">
            <v>0</v>
          </cell>
          <cell r="AC148">
            <v>0</v>
          </cell>
          <cell r="AE148">
            <v>2.6118586486486484</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row>
        <row r="149">
          <cell r="I149" t="str">
            <v>Товарная тепловая энергия, в том числе:</v>
          </cell>
          <cell r="J149" t="str">
            <v>Тыс Гкал</v>
          </cell>
          <cell r="K149">
            <v>4.4000000000000004</v>
          </cell>
          <cell r="L149">
            <v>1.9</v>
          </cell>
          <cell r="M149">
            <v>4.4000000000000004</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E149">
            <v>1.9</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row>
        <row r="150">
          <cell r="I150" t="str">
            <v>На отопление</v>
          </cell>
          <cell r="J150" t="str">
            <v>Тыс Гкал</v>
          </cell>
          <cell r="K150">
            <v>3.7171200000000004</v>
          </cell>
          <cell r="L150">
            <v>1.9</v>
          </cell>
          <cell r="M150">
            <v>3.7171200000000004</v>
          </cell>
          <cell r="O150">
            <v>0</v>
          </cell>
          <cell r="R150">
            <v>0</v>
          </cell>
          <cell r="S150">
            <v>0</v>
          </cell>
          <cell r="T150">
            <v>0</v>
          </cell>
          <cell r="U150">
            <v>0</v>
          </cell>
          <cell r="V150">
            <v>0</v>
          </cell>
          <cell r="W150">
            <v>0</v>
          </cell>
          <cell r="X150">
            <v>0</v>
          </cell>
          <cell r="Y150">
            <v>0</v>
          </cell>
          <cell r="Z150">
            <v>0</v>
          </cell>
          <cell r="AA150">
            <v>0</v>
          </cell>
          <cell r="AB150">
            <v>0</v>
          </cell>
          <cell r="AC150">
            <v>0</v>
          </cell>
          <cell r="AE150">
            <v>1.9</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row>
        <row r="151">
          <cell r="I151" t="str">
            <v>На ГВС</v>
          </cell>
          <cell r="J151" t="str">
            <v>Тыс Гкал</v>
          </cell>
          <cell r="K151">
            <v>0.68288000000000004</v>
          </cell>
          <cell r="M151">
            <v>0.68288000000000004</v>
          </cell>
          <cell r="O151">
            <v>0</v>
          </cell>
          <cell r="R151">
            <v>0</v>
          </cell>
          <cell r="S151">
            <v>0</v>
          </cell>
          <cell r="T151">
            <v>0</v>
          </cell>
          <cell r="U151">
            <v>0</v>
          </cell>
          <cell r="V151">
            <v>0</v>
          </cell>
          <cell r="W151">
            <v>0</v>
          </cell>
          <cell r="X151">
            <v>0</v>
          </cell>
          <cell r="Y151">
            <v>0</v>
          </cell>
          <cell r="Z151">
            <v>0</v>
          </cell>
          <cell r="AA151">
            <v>0</v>
          </cell>
          <cell r="AB151">
            <v>0</v>
          </cell>
          <cell r="AC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row>
        <row r="152">
          <cell r="I152" t="str">
            <v>Удельный расход условного топлива</v>
          </cell>
          <cell r="J152" t="str">
            <v>Кгут/Гкал</v>
          </cell>
          <cell r="K152">
            <v>320.8</v>
          </cell>
          <cell r="L152">
            <v>246.77291029262892</v>
          </cell>
          <cell r="M152">
            <v>296.03199999999998</v>
          </cell>
          <cell r="O152">
            <v>0</v>
          </cell>
          <cell r="R152">
            <v>0</v>
          </cell>
          <cell r="S152">
            <v>0</v>
          </cell>
          <cell r="T152">
            <v>0</v>
          </cell>
          <cell r="U152">
            <v>0</v>
          </cell>
          <cell r="V152">
            <v>0</v>
          </cell>
          <cell r="W152">
            <v>0</v>
          </cell>
          <cell r="X152">
            <v>0</v>
          </cell>
          <cell r="Y152">
            <v>0</v>
          </cell>
          <cell r="Z152">
            <v>0</v>
          </cell>
          <cell r="AA152">
            <v>0</v>
          </cell>
          <cell r="AB152">
            <v>0</v>
          </cell>
          <cell r="AC152">
            <v>0</v>
          </cell>
          <cell r="AE152">
            <v>246.77291029262892</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row>
        <row r="153">
          <cell r="I153" t="str">
            <v>Расход условного топлива на производство теплоэнергии</v>
          </cell>
          <cell r="J153" t="str">
            <v>Т.у.т.</v>
          </cell>
          <cell r="K153">
            <v>3025.1343760000004</v>
          </cell>
          <cell r="L153">
            <v>644.53595999999993</v>
          </cell>
          <cell r="M153">
            <v>3025.1510079999998</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E153">
            <v>644.53595999999993</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row>
        <row r="154">
          <cell r="I154" t="str">
            <v>Переводной коэффициент в натуральное топливо</v>
          </cell>
          <cell r="K154">
            <v>0.34</v>
          </cell>
          <cell r="L154">
            <v>0.33999999999999991</v>
          </cell>
          <cell r="M154">
            <v>0.34</v>
          </cell>
          <cell r="O154">
            <v>0</v>
          </cell>
          <cell r="P154">
            <v>0.34000000000000008</v>
          </cell>
          <cell r="Q154">
            <v>0.34000000000000008</v>
          </cell>
          <cell r="R154">
            <v>0</v>
          </cell>
          <cell r="S154">
            <v>0.34000000000000008</v>
          </cell>
          <cell r="T154">
            <v>0.34000000000000008</v>
          </cell>
          <cell r="U154">
            <v>0</v>
          </cell>
          <cell r="V154">
            <v>0.34000000000000008</v>
          </cell>
          <cell r="W154">
            <v>0.34000000000000008</v>
          </cell>
          <cell r="X154">
            <v>0</v>
          </cell>
          <cell r="Y154">
            <v>0.34000000000000008</v>
          </cell>
          <cell r="Z154">
            <v>0.34000000000000008</v>
          </cell>
          <cell r="AA154">
            <v>0</v>
          </cell>
          <cell r="AB154">
            <v>0.34000000000000008</v>
          </cell>
          <cell r="AC154">
            <v>0.34000000000000008</v>
          </cell>
          <cell r="AE154">
            <v>0.33999999999999991</v>
          </cell>
          <cell r="AF154">
            <v>0</v>
          </cell>
          <cell r="AG154">
            <v>0.34000000000000008</v>
          </cell>
          <cell r="AH154">
            <v>0.34000000000000008</v>
          </cell>
          <cell r="AI154">
            <v>0</v>
          </cell>
          <cell r="AJ154">
            <v>0.34000000000000008</v>
          </cell>
          <cell r="AK154">
            <v>0.34000000000000008</v>
          </cell>
          <cell r="AL154">
            <v>0</v>
          </cell>
          <cell r="AM154">
            <v>0.34000000000000008</v>
          </cell>
          <cell r="AN154">
            <v>0.34000000000000008</v>
          </cell>
          <cell r="AO154">
            <v>0</v>
          </cell>
          <cell r="AP154">
            <v>0.34000000000000008</v>
          </cell>
          <cell r="AQ154">
            <v>0.34000000000000008</v>
          </cell>
          <cell r="AR154">
            <v>0</v>
          </cell>
          <cell r="AS154">
            <v>0.34000000000000008</v>
          </cell>
          <cell r="AT154">
            <v>0.34000000000000008</v>
          </cell>
        </row>
        <row r="155">
          <cell r="I155" t="str">
            <v>Расход натурального топлива</v>
          </cell>
          <cell r="J155" t="str">
            <v>т</v>
          </cell>
          <cell r="K155">
            <v>8897.4540470588236</v>
          </cell>
          <cell r="L155">
            <v>1895.6940000000002</v>
          </cell>
          <cell r="M155">
            <v>8897.5029647058818</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E155">
            <v>1895.6940000000002</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row>
        <row r="156">
          <cell r="I156" t="str">
            <v>Цена единицы натурального топлива</v>
          </cell>
          <cell r="J156" t="str">
            <v>руб /т</v>
          </cell>
          <cell r="K156">
            <v>2812.9128708705762</v>
          </cell>
          <cell r="L156">
            <v>2767.0256486542703</v>
          </cell>
          <cell r="M156">
            <v>2889.23</v>
          </cell>
          <cell r="O156">
            <v>0</v>
          </cell>
          <cell r="R156">
            <v>0</v>
          </cell>
          <cell r="S156">
            <v>0</v>
          </cell>
          <cell r="T156">
            <v>0</v>
          </cell>
          <cell r="U156">
            <v>0</v>
          </cell>
          <cell r="V156">
            <v>0</v>
          </cell>
          <cell r="W156">
            <v>0</v>
          </cell>
          <cell r="X156">
            <v>0</v>
          </cell>
          <cell r="Y156">
            <v>0</v>
          </cell>
          <cell r="Z156">
            <v>0</v>
          </cell>
          <cell r="AA156">
            <v>0</v>
          </cell>
          <cell r="AB156">
            <v>0</v>
          </cell>
          <cell r="AC156">
            <v>0</v>
          </cell>
          <cell r="AE156">
            <v>2767.0256486542703</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row>
        <row r="157">
          <cell r="I157" t="str">
            <v>Стоимость топлива</v>
          </cell>
          <cell r="J157" t="str">
            <v xml:space="preserve">Тыс руб </v>
          </cell>
          <cell r="K157">
            <v>25027.76300695126</v>
          </cell>
          <cell r="L157">
            <v>5245.4339200000095</v>
          </cell>
          <cell r="M157">
            <v>25706.932490717176</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E157">
            <v>5245.4339200000095</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row>
        <row r="158">
          <cell r="I158" t="str">
            <v>Стоимость перевозки топлива</v>
          </cell>
          <cell r="J158" t="str">
            <v xml:space="preserve">Тыс руб </v>
          </cell>
          <cell r="O158">
            <v>0</v>
          </cell>
          <cell r="R158">
            <v>0</v>
          </cell>
          <cell r="U158">
            <v>0</v>
          </cell>
          <cell r="X158">
            <v>0</v>
          </cell>
          <cell r="AA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row>
        <row r="159">
          <cell r="I159" t="str">
            <v>Итого затраты по топливу</v>
          </cell>
          <cell r="J159" t="str">
            <v xml:space="preserve">Тыс руб </v>
          </cell>
          <cell r="K159">
            <v>25027.76300695126</v>
          </cell>
          <cell r="L159">
            <v>5245.4339200000095</v>
          </cell>
          <cell r="M159">
            <v>25706.932490717176</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E159">
            <v>5245.4339200000095</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row>
        <row r="160">
          <cell r="I160" t="str">
            <v>Котельная поселок Красава (Опилки)</v>
          </cell>
          <cell r="K160">
            <v>1.84</v>
          </cell>
          <cell r="L160">
            <v>0.46</v>
          </cell>
          <cell r="M160">
            <v>1.84</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E160">
            <v>0.46</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row>
        <row r="161">
          <cell r="I161" t="str">
            <v>Выработка тепловой энергии</v>
          </cell>
          <cell r="J161" t="str">
            <v>Тыс Гкал</v>
          </cell>
          <cell r="K161">
            <v>1.84</v>
          </cell>
          <cell r="L161">
            <v>0.46</v>
          </cell>
          <cell r="M161">
            <v>1.84</v>
          </cell>
          <cell r="O161">
            <v>0</v>
          </cell>
          <cell r="R161">
            <v>0</v>
          </cell>
          <cell r="S161">
            <v>0</v>
          </cell>
          <cell r="T161">
            <v>0</v>
          </cell>
          <cell r="U161">
            <v>0</v>
          </cell>
          <cell r="V161">
            <v>0</v>
          </cell>
          <cell r="W161">
            <v>0</v>
          </cell>
          <cell r="X161">
            <v>0</v>
          </cell>
          <cell r="Y161">
            <v>0</v>
          </cell>
          <cell r="Z161">
            <v>0</v>
          </cell>
          <cell r="AA161">
            <v>0</v>
          </cell>
          <cell r="AB161">
            <v>0</v>
          </cell>
          <cell r="AC161">
            <v>0</v>
          </cell>
          <cell r="AE161">
            <v>0.46</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row>
        <row r="162">
          <cell r="I162" t="str">
            <v>Товарная тепловая энергия, в том числе:</v>
          </cell>
          <cell r="J162" t="str">
            <v>Тыс Гкал</v>
          </cell>
          <cell r="K162">
            <v>0.86</v>
          </cell>
          <cell r="L162">
            <v>0.3</v>
          </cell>
          <cell r="M162">
            <v>0.86</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E162">
            <v>0.3</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row>
        <row r="163">
          <cell r="I163" t="str">
            <v>На отопление</v>
          </cell>
          <cell r="J163" t="str">
            <v>Тыс Гкал</v>
          </cell>
          <cell r="K163">
            <v>0.72652799999999995</v>
          </cell>
          <cell r="L163">
            <v>0.3</v>
          </cell>
          <cell r="M163">
            <v>0.72652799999999995</v>
          </cell>
          <cell r="O163">
            <v>0</v>
          </cell>
          <cell r="R163">
            <v>0</v>
          </cell>
          <cell r="S163">
            <v>0</v>
          </cell>
          <cell r="T163">
            <v>0</v>
          </cell>
          <cell r="U163">
            <v>0</v>
          </cell>
          <cell r="V163">
            <v>0</v>
          </cell>
          <cell r="W163">
            <v>0</v>
          </cell>
          <cell r="X163">
            <v>0</v>
          </cell>
          <cell r="Y163">
            <v>0</v>
          </cell>
          <cell r="Z163">
            <v>0</v>
          </cell>
          <cell r="AA163">
            <v>0</v>
          </cell>
          <cell r="AB163">
            <v>0</v>
          </cell>
          <cell r="AC163">
            <v>0</v>
          </cell>
          <cell r="AE163">
            <v>0.3</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row>
        <row r="164">
          <cell r="I164" t="str">
            <v>На ГВС</v>
          </cell>
          <cell r="J164" t="str">
            <v>Тыс Гкал</v>
          </cell>
          <cell r="K164">
            <v>0.13347200000000001</v>
          </cell>
          <cell r="M164">
            <v>0.13347200000000001</v>
          </cell>
          <cell r="O164">
            <v>0</v>
          </cell>
          <cell r="R164">
            <v>0</v>
          </cell>
          <cell r="S164">
            <v>0</v>
          </cell>
          <cell r="T164">
            <v>0</v>
          </cell>
          <cell r="U164">
            <v>0</v>
          </cell>
          <cell r="V164">
            <v>0</v>
          </cell>
          <cell r="W164">
            <v>0</v>
          </cell>
          <cell r="X164">
            <v>0</v>
          </cell>
          <cell r="Y164">
            <v>0</v>
          </cell>
          <cell r="Z164">
            <v>0</v>
          </cell>
          <cell r="AA164">
            <v>0</v>
          </cell>
          <cell r="AB164">
            <v>0</v>
          </cell>
          <cell r="AC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row>
        <row r="165">
          <cell r="I165" t="str">
            <v>Удельный расход условного топлива</v>
          </cell>
          <cell r="J165" t="str">
            <v>Кгут/Гкал</v>
          </cell>
          <cell r="K165">
            <v>320.8</v>
          </cell>
          <cell r="L165">
            <v>296</v>
          </cell>
          <cell r="M165">
            <v>320.8</v>
          </cell>
          <cell r="O165">
            <v>0</v>
          </cell>
          <cell r="R165">
            <v>0</v>
          </cell>
          <cell r="S165">
            <v>0</v>
          </cell>
          <cell r="T165">
            <v>0</v>
          </cell>
          <cell r="U165">
            <v>0</v>
          </cell>
          <cell r="V165">
            <v>0</v>
          </cell>
          <cell r="W165">
            <v>0</v>
          </cell>
          <cell r="X165">
            <v>0</v>
          </cell>
          <cell r="Y165">
            <v>0</v>
          </cell>
          <cell r="Z165">
            <v>0</v>
          </cell>
          <cell r="AA165">
            <v>0</v>
          </cell>
          <cell r="AB165">
            <v>0</v>
          </cell>
          <cell r="AC165">
            <v>0</v>
          </cell>
          <cell r="AE165">
            <v>296</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row>
        <row r="166">
          <cell r="I166" t="str">
            <v>Расход условного топлива на производство теплоэнергии</v>
          </cell>
          <cell r="J166" t="str">
            <v>Т.у.т.</v>
          </cell>
          <cell r="K166">
            <v>590.27200000000005</v>
          </cell>
          <cell r="L166">
            <v>136.16</v>
          </cell>
          <cell r="M166">
            <v>590.27200000000005</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E166">
            <v>136.16</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row>
        <row r="167">
          <cell r="I167" t="str">
            <v>Переводной коэффициент в натуральное топливо</v>
          </cell>
          <cell r="K167">
            <v>0.27</v>
          </cell>
          <cell r="L167">
            <v>7.3999999999999996E-2</v>
          </cell>
          <cell r="M167">
            <v>0.27</v>
          </cell>
          <cell r="O167">
            <v>0</v>
          </cell>
          <cell r="P167">
            <v>0.27</v>
          </cell>
          <cell r="Q167">
            <v>0.27</v>
          </cell>
          <cell r="R167">
            <v>0</v>
          </cell>
          <cell r="S167">
            <v>0.27</v>
          </cell>
          <cell r="T167">
            <v>0.27</v>
          </cell>
          <cell r="U167">
            <v>0</v>
          </cell>
          <cell r="V167">
            <v>0.27</v>
          </cell>
          <cell r="W167">
            <v>0.27</v>
          </cell>
          <cell r="X167">
            <v>0</v>
          </cell>
          <cell r="Y167">
            <v>0.27</v>
          </cell>
          <cell r="Z167">
            <v>0.27</v>
          </cell>
          <cell r="AA167">
            <v>0</v>
          </cell>
          <cell r="AB167">
            <v>0.27</v>
          </cell>
          <cell r="AC167">
            <v>0.27</v>
          </cell>
          <cell r="AE167">
            <v>7.3999999999999996E-2</v>
          </cell>
          <cell r="AF167">
            <v>0</v>
          </cell>
          <cell r="AG167">
            <v>0.27</v>
          </cell>
          <cell r="AH167">
            <v>0.27</v>
          </cell>
          <cell r="AI167">
            <v>0</v>
          </cell>
          <cell r="AJ167">
            <v>0.27</v>
          </cell>
          <cell r="AK167">
            <v>0.27</v>
          </cell>
          <cell r="AL167">
            <v>0</v>
          </cell>
          <cell r="AM167">
            <v>0.27</v>
          </cell>
          <cell r="AN167">
            <v>0.27</v>
          </cell>
          <cell r="AO167">
            <v>0</v>
          </cell>
          <cell r="AP167">
            <v>0.27</v>
          </cell>
          <cell r="AQ167">
            <v>0.27</v>
          </cell>
          <cell r="AR167">
            <v>0</v>
          </cell>
          <cell r="AS167">
            <v>0.27</v>
          </cell>
          <cell r="AT167">
            <v>0.27</v>
          </cell>
        </row>
        <row r="168">
          <cell r="I168" t="str">
            <v>Расход натурального топлива</v>
          </cell>
          <cell r="J168" t="str">
            <v>т</v>
          </cell>
          <cell r="K168">
            <v>2186.1925925925925</v>
          </cell>
          <cell r="L168">
            <v>1840</v>
          </cell>
          <cell r="M168">
            <v>2186.1925925925925</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E168">
            <v>1840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row>
        <row r="169">
          <cell r="I169" t="str">
            <v>Цена единицы натурального топлива</v>
          </cell>
          <cell r="J169" t="str">
            <v>руб /т</v>
          </cell>
          <cell r="K169">
            <v>698.45855040000004</v>
          </cell>
          <cell r="L169">
            <v>159.99999999999997</v>
          </cell>
          <cell r="M169">
            <v>680.11</v>
          </cell>
          <cell r="O169">
            <v>0</v>
          </cell>
          <cell r="R169">
            <v>0</v>
          </cell>
          <cell r="S169">
            <v>0</v>
          </cell>
          <cell r="T169">
            <v>0</v>
          </cell>
          <cell r="U169">
            <v>0</v>
          </cell>
          <cell r="V169">
            <v>0</v>
          </cell>
          <cell r="W169">
            <v>0</v>
          </cell>
          <cell r="X169">
            <v>0</v>
          </cell>
          <cell r="Y169">
            <v>0</v>
          </cell>
          <cell r="Z169">
            <v>0</v>
          </cell>
          <cell r="AA169">
            <v>0</v>
          </cell>
          <cell r="AB169">
            <v>0</v>
          </cell>
          <cell r="AC169">
            <v>0</v>
          </cell>
          <cell r="AE169">
            <v>159.99999999999997</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row>
        <row r="170">
          <cell r="I170" t="str">
            <v>Стоимость топлива</v>
          </cell>
          <cell r="J170" t="str">
            <v xml:space="preserve">Тыс руб </v>
          </cell>
          <cell r="K170">
            <v>1526.9649091174399</v>
          </cell>
          <cell r="L170">
            <v>294.39999999999992</v>
          </cell>
          <cell r="M170">
            <v>1486.8514441481482</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E170">
            <v>294.39999999999992</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row>
        <row r="171">
          <cell r="I171" t="str">
            <v>Стоимость перевозки топлива</v>
          </cell>
          <cell r="J171" t="str">
            <v xml:space="preserve">Тыс руб </v>
          </cell>
          <cell r="O171">
            <v>0</v>
          </cell>
          <cell r="R171">
            <v>0</v>
          </cell>
          <cell r="U171">
            <v>0</v>
          </cell>
          <cell r="X171">
            <v>0</v>
          </cell>
          <cell r="AA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row>
        <row r="172">
          <cell r="I172" t="str">
            <v>Итого затраты по топливу</v>
          </cell>
          <cell r="J172" t="str">
            <v xml:space="preserve">Тыс руб </v>
          </cell>
          <cell r="K172">
            <v>1526.9649091174399</v>
          </cell>
          <cell r="L172">
            <v>294.39999999999992</v>
          </cell>
          <cell r="M172">
            <v>1486.8514441481482</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E172">
            <v>294.39999999999992</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row>
        <row r="173">
          <cell r="I173" t="str">
            <v>Котельная поселок Царицыно Озеро (Щепа)</v>
          </cell>
          <cell r="K173">
            <v>5.0899900000000002</v>
          </cell>
          <cell r="L173">
            <v>4.0217794711000003</v>
          </cell>
          <cell r="M173">
            <v>4.4619999999999997</v>
          </cell>
          <cell r="N173">
            <v>4.26</v>
          </cell>
          <cell r="O173">
            <v>3.8904480748096901</v>
          </cell>
          <cell r="P173">
            <v>2.334268844885814</v>
          </cell>
          <cell r="Q173">
            <v>1.5561792299238761</v>
          </cell>
          <cell r="R173">
            <v>3.8904480748096901</v>
          </cell>
          <cell r="S173">
            <v>2.334268844885814</v>
          </cell>
          <cell r="T173">
            <v>1.5561792299238761</v>
          </cell>
          <cell r="U173">
            <v>3.8904480748096901</v>
          </cell>
          <cell r="V173">
            <v>2.334268844885814</v>
          </cell>
          <cell r="W173">
            <v>1.5561792299238761</v>
          </cell>
          <cell r="X173">
            <v>3.8904480748096901</v>
          </cell>
          <cell r="Y173">
            <v>2.334268844885814</v>
          </cell>
          <cell r="Z173">
            <v>1.5561792299238761</v>
          </cell>
          <cell r="AA173">
            <v>3.8904480748096901</v>
          </cell>
          <cell r="AB173">
            <v>2.334268844885814</v>
          </cell>
          <cell r="AC173">
            <v>1.5561792299238761</v>
          </cell>
          <cell r="AE173">
            <v>4.0217794711000003</v>
          </cell>
          <cell r="AF173">
            <v>3.8904480748096901</v>
          </cell>
          <cell r="AG173">
            <v>2.334268844885814</v>
          </cell>
          <cell r="AH173">
            <v>1.5561792299238761</v>
          </cell>
          <cell r="AI173">
            <v>3.8904480748096901</v>
          </cell>
          <cell r="AJ173">
            <v>2.334268844885814</v>
          </cell>
          <cell r="AK173">
            <v>1.5561792299238761</v>
          </cell>
          <cell r="AL173">
            <v>3.8904480748096901</v>
          </cell>
          <cell r="AM173">
            <v>2.334268844885814</v>
          </cell>
          <cell r="AN173">
            <v>1.5561792299238761</v>
          </cell>
          <cell r="AO173">
            <v>3.8904480748096901</v>
          </cell>
          <cell r="AP173">
            <v>2.334268844885814</v>
          </cell>
          <cell r="AQ173">
            <v>1.5561792299238761</v>
          </cell>
          <cell r="AR173">
            <v>3.8904480748096901</v>
          </cell>
          <cell r="AS173">
            <v>2.334268844885814</v>
          </cell>
          <cell r="AT173">
            <v>1.5561792299238761</v>
          </cell>
        </row>
        <row r="174">
          <cell r="I174" t="str">
            <v>Выработка тепловой энергии</v>
          </cell>
          <cell r="J174" t="str">
            <v>Тыс Гкал</v>
          </cell>
          <cell r="K174">
            <v>5.0899900000000002</v>
          </cell>
          <cell r="L174">
            <v>4.0217794711000003</v>
          </cell>
          <cell r="M174">
            <v>4.4619999999999997</v>
          </cell>
          <cell r="N174">
            <v>4.26</v>
          </cell>
          <cell r="O174">
            <v>3.8904480748096901</v>
          </cell>
          <cell r="P174">
            <v>2.334268844885814</v>
          </cell>
          <cell r="Q174">
            <v>1.5561792299238761</v>
          </cell>
          <cell r="R174">
            <v>3.8904480748096901</v>
          </cell>
          <cell r="S174">
            <v>2.334268844885814</v>
          </cell>
          <cell r="T174">
            <v>1.5561792299238761</v>
          </cell>
          <cell r="U174">
            <v>3.8904480748096901</v>
          </cell>
          <cell r="V174">
            <v>2.334268844885814</v>
          </cell>
          <cell r="W174">
            <v>1.5561792299238761</v>
          </cell>
          <cell r="X174">
            <v>3.8904480748096901</v>
          </cell>
          <cell r="Y174">
            <v>2.334268844885814</v>
          </cell>
          <cell r="Z174">
            <v>1.5561792299238761</v>
          </cell>
          <cell r="AA174">
            <v>3.8904480748096901</v>
          </cell>
          <cell r="AB174">
            <v>2.334268844885814</v>
          </cell>
          <cell r="AC174">
            <v>1.5561792299238761</v>
          </cell>
          <cell r="AE174">
            <v>4.0217794711000003</v>
          </cell>
          <cell r="AF174">
            <v>3.8904480748096901</v>
          </cell>
          <cell r="AG174">
            <v>2.334268844885814</v>
          </cell>
          <cell r="AH174">
            <v>1.5561792299238761</v>
          </cell>
          <cell r="AI174">
            <v>3.8904480748096901</v>
          </cell>
          <cell r="AJ174">
            <v>2.334268844885814</v>
          </cell>
          <cell r="AK174">
            <v>1.5561792299238761</v>
          </cell>
          <cell r="AL174">
            <v>3.8904480748096901</v>
          </cell>
          <cell r="AM174">
            <v>2.334268844885814</v>
          </cell>
          <cell r="AN174">
            <v>1.5561792299238761</v>
          </cell>
          <cell r="AO174">
            <v>3.8904480748096901</v>
          </cell>
          <cell r="AP174">
            <v>2.334268844885814</v>
          </cell>
          <cell r="AQ174">
            <v>1.5561792299238761</v>
          </cell>
          <cell r="AR174">
            <v>3.8904480748096901</v>
          </cell>
          <cell r="AS174">
            <v>2.334268844885814</v>
          </cell>
          <cell r="AT174">
            <v>1.5561792299238761</v>
          </cell>
        </row>
        <row r="175">
          <cell r="I175" t="str">
            <v>Товарная тепловая энергия, в том числе:</v>
          </cell>
          <cell r="J175" t="str">
            <v>Тыс Гкал</v>
          </cell>
          <cell r="K175">
            <v>3.8900000000000006</v>
          </cell>
          <cell r="L175">
            <v>1.3992719999999998</v>
          </cell>
          <cell r="M175">
            <v>3.8900000000000006</v>
          </cell>
          <cell r="N175">
            <v>3.8337279999999998</v>
          </cell>
          <cell r="O175">
            <v>3.2332063307242302</v>
          </cell>
          <cell r="P175">
            <v>1.78820633072423</v>
          </cell>
          <cell r="Q175">
            <v>1.4450000000000001</v>
          </cell>
          <cell r="R175">
            <v>3.2332063307242302</v>
          </cell>
          <cell r="S175">
            <v>1.78820633072423</v>
          </cell>
          <cell r="T175">
            <v>1.4450000000000001</v>
          </cell>
          <cell r="U175">
            <v>3.2332063307242302</v>
          </cell>
          <cell r="V175">
            <v>1.78820633072423</v>
          </cell>
          <cell r="W175">
            <v>1.4450000000000001</v>
          </cell>
          <cell r="X175">
            <v>3.2332063307242302</v>
          </cell>
          <cell r="Y175">
            <v>1.78820633072423</v>
          </cell>
          <cell r="Z175">
            <v>1.4450000000000001</v>
          </cell>
          <cell r="AA175">
            <v>3.2332063307242302</v>
          </cell>
          <cell r="AB175">
            <v>1.78820633072423</v>
          </cell>
          <cell r="AC175">
            <v>1.4450000000000001</v>
          </cell>
          <cell r="AE175">
            <v>1.3992719999999998</v>
          </cell>
          <cell r="AF175">
            <v>3.2332063307242302</v>
          </cell>
          <cell r="AG175">
            <v>1.78820633072423</v>
          </cell>
          <cell r="AH175">
            <v>1.4450000000000001</v>
          </cell>
          <cell r="AI175">
            <v>3.2332063307242302</v>
          </cell>
          <cell r="AJ175">
            <v>1.78820633072423</v>
          </cell>
          <cell r="AK175">
            <v>1.4450000000000001</v>
          </cell>
          <cell r="AL175">
            <v>3.2332063307242302</v>
          </cell>
          <cell r="AM175">
            <v>1.78820633072423</v>
          </cell>
          <cell r="AN175">
            <v>1.4450000000000001</v>
          </cell>
          <cell r="AO175">
            <v>3.2332063307242302</v>
          </cell>
          <cell r="AP175">
            <v>1.78820633072423</v>
          </cell>
          <cell r="AQ175">
            <v>1.4450000000000001</v>
          </cell>
          <cell r="AR175">
            <v>3.2332063307242302</v>
          </cell>
          <cell r="AS175">
            <v>1.78820633072423</v>
          </cell>
          <cell r="AT175">
            <v>1.4450000000000001</v>
          </cell>
        </row>
        <row r="176">
          <cell r="I176" t="str">
            <v>На отопление</v>
          </cell>
          <cell r="J176" t="str">
            <v>Тыс Гкал</v>
          </cell>
          <cell r="K176">
            <v>3.2862720000000003</v>
          </cell>
          <cell r="L176">
            <v>1.3992719999999998</v>
          </cell>
          <cell r="M176">
            <v>3.2862720000000003</v>
          </cell>
          <cell r="N176">
            <v>3.23</v>
          </cell>
          <cell r="O176">
            <v>3.2332063307242302</v>
          </cell>
          <cell r="P176">
            <v>1.78820633072423</v>
          </cell>
          <cell r="Q176">
            <v>1.4450000000000001</v>
          </cell>
          <cell r="R176">
            <v>3.2332063307242302</v>
          </cell>
          <cell r="S176">
            <v>1.78820633072423</v>
          </cell>
          <cell r="T176">
            <v>1.4450000000000001</v>
          </cell>
          <cell r="U176">
            <v>3.2332063307242302</v>
          </cell>
          <cell r="V176">
            <v>1.78820633072423</v>
          </cell>
          <cell r="W176">
            <v>1.4450000000000001</v>
          </cell>
          <cell r="X176">
            <v>3.2332063307242302</v>
          </cell>
          <cell r="Y176">
            <v>1.78820633072423</v>
          </cell>
          <cell r="Z176">
            <v>1.4450000000000001</v>
          </cell>
          <cell r="AA176">
            <v>3.2332063307242302</v>
          </cell>
          <cell r="AB176">
            <v>1.78820633072423</v>
          </cell>
          <cell r="AC176">
            <v>1.4450000000000001</v>
          </cell>
          <cell r="AE176">
            <v>1.3992719999999998</v>
          </cell>
          <cell r="AF176">
            <v>3.2332063307242302</v>
          </cell>
          <cell r="AG176">
            <v>1.78820633072423</v>
          </cell>
          <cell r="AH176">
            <v>1.4450000000000001</v>
          </cell>
          <cell r="AI176">
            <v>3.2332063307242302</v>
          </cell>
          <cell r="AJ176">
            <v>1.78820633072423</v>
          </cell>
          <cell r="AK176">
            <v>1.4450000000000001</v>
          </cell>
          <cell r="AL176">
            <v>3.2332063307242302</v>
          </cell>
          <cell r="AM176">
            <v>1.78820633072423</v>
          </cell>
          <cell r="AN176">
            <v>1.4450000000000001</v>
          </cell>
          <cell r="AO176">
            <v>3.2332063307242302</v>
          </cell>
          <cell r="AP176">
            <v>1.78820633072423</v>
          </cell>
          <cell r="AQ176">
            <v>1.4450000000000001</v>
          </cell>
          <cell r="AR176">
            <v>3.2332063307242302</v>
          </cell>
          <cell r="AS176">
            <v>1.78820633072423</v>
          </cell>
          <cell r="AT176">
            <v>1.4450000000000001</v>
          </cell>
        </row>
        <row r="177">
          <cell r="I177" t="str">
            <v>На ГВС</v>
          </cell>
          <cell r="J177" t="str">
            <v>Тыс Гкал</v>
          </cell>
          <cell r="K177">
            <v>0.60372800000000004</v>
          </cell>
          <cell r="M177">
            <v>0.60372800000000004</v>
          </cell>
          <cell r="N177">
            <v>0.60372800000000004</v>
          </cell>
          <cell r="O177">
            <v>0</v>
          </cell>
          <cell r="R177">
            <v>0</v>
          </cell>
          <cell r="S177">
            <v>0</v>
          </cell>
          <cell r="T177">
            <v>0</v>
          </cell>
          <cell r="U177">
            <v>0</v>
          </cell>
          <cell r="V177">
            <v>0</v>
          </cell>
          <cell r="W177">
            <v>0</v>
          </cell>
          <cell r="X177">
            <v>0</v>
          </cell>
          <cell r="Y177">
            <v>0</v>
          </cell>
          <cell r="Z177">
            <v>0</v>
          </cell>
          <cell r="AA177">
            <v>0</v>
          </cell>
          <cell r="AB177">
            <v>0</v>
          </cell>
          <cell r="AC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row>
        <row r="178">
          <cell r="I178" t="str">
            <v>Удельный расход условного топлива</v>
          </cell>
          <cell r="J178" t="str">
            <v>Кгут/Гкал</v>
          </cell>
          <cell r="K178">
            <v>254.5</v>
          </cell>
          <cell r="L178">
            <v>245.6427576646297</v>
          </cell>
          <cell r="M178">
            <v>254.5</v>
          </cell>
          <cell r="N178">
            <v>259.89999999999998</v>
          </cell>
          <cell r="O178">
            <v>259.89999999999998</v>
          </cell>
          <cell r="P178">
            <v>259.89999999999998</v>
          </cell>
          <cell r="Q178">
            <v>259.89999999999998</v>
          </cell>
          <cell r="R178">
            <v>259.89999999999998</v>
          </cell>
          <cell r="S178">
            <v>259.89999999999998</v>
          </cell>
          <cell r="T178">
            <v>259.89999999999998</v>
          </cell>
          <cell r="U178">
            <v>259.89999999999998</v>
          </cell>
          <cell r="V178">
            <v>259.89999999999998</v>
          </cell>
          <cell r="W178">
            <v>259.89999999999998</v>
          </cell>
          <cell r="X178">
            <v>259.89999999999998</v>
          </cell>
          <cell r="Y178">
            <v>259.89999999999998</v>
          </cell>
          <cell r="Z178">
            <v>259.89999999999998</v>
          </cell>
          <cell r="AA178">
            <v>259.89999999999998</v>
          </cell>
          <cell r="AB178">
            <v>259.89999999999998</v>
          </cell>
          <cell r="AC178">
            <v>259.89999999999998</v>
          </cell>
          <cell r="AE178">
            <v>245.6427576646297</v>
          </cell>
          <cell r="AF178">
            <v>259.89999999999998</v>
          </cell>
          <cell r="AG178">
            <v>259.89999999999998</v>
          </cell>
          <cell r="AH178">
            <v>259.89999999999998</v>
          </cell>
          <cell r="AI178">
            <v>259.89999999999998</v>
          </cell>
          <cell r="AJ178">
            <v>259.89999999999998</v>
          </cell>
          <cell r="AK178">
            <v>259.89999999999998</v>
          </cell>
          <cell r="AL178">
            <v>259.89999999999998</v>
          </cell>
          <cell r="AM178">
            <v>259.89999999999998</v>
          </cell>
          <cell r="AN178">
            <v>259.89999999999998</v>
          </cell>
          <cell r="AO178">
            <v>259.89999999999998</v>
          </cell>
          <cell r="AP178">
            <v>259.89999999999998</v>
          </cell>
          <cell r="AQ178">
            <v>259.89999999999998</v>
          </cell>
          <cell r="AR178">
            <v>259.89999999999998</v>
          </cell>
          <cell r="AS178">
            <v>259.89999999999998</v>
          </cell>
          <cell r="AT178">
            <v>259.89999999999998</v>
          </cell>
        </row>
        <row r="179">
          <cell r="I179" t="str">
            <v>Расход условного топлива на производство теплоэнергии</v>
          </cell>
          <cell r="J179" t="str">
            <v>Т.у.т.</v>
          </cell>
          <cell r="K179">
            <v>1295.4024550000001</v>
          </cell>
          <cell r="L179">
            <v>987.92099999999994</v>
          </cell>
          <cell r="M179">
            <v>1135.579</v>
          </cell>
          <cell r="N179">
            <v>1107.1739999999998</v>
          </cell>
          <cell r="O179">
            <v>1011.1274546430384</v>
          </cell>
          <cell r="P179">
            <v>606.67647278582297</v>
          </cell>
          <cell r="Q179">
            <v>404.45098185721537</v>
          </cell>
          <cell r="R179">
            <v>1011.1274546430384</v>
          </cell>
          <cell r="S179">
            <v>606.67647278582297</v>
          </cell>
          <cell r="T179">
            <v>404.45098185721537</v>
          </cell>
          <cell r="U179">
            <v>1011.1274546430384</v>
          </cell>
          <cell r="V179">
            <v>606.67647278582297</v>
          </cell>
          <cell r="W179">
            <v>404.45098185721537</v>
          </cell>
          <cell r="X179">
            <v>1011.1274546430384</v>
          </cell>
          <cell r="Y179">
            <v>606.67647278582297</v>
          </cell>
          <cell r="Z179">
            <v>404.45098185721537</v>
          </cell>
          <cell r="AA179">
            <v>1011.1274546430384</v>
          </cell>
          <cell r="AB179">
            <v>606.67647278582297</v>
          </cell>
          <cell r="AC179">
            <v>404.45098185721537</v>
          </cell>
          <cell r="AE179">
            <v>987.92099999999994</v>
          </cell>
          <cell r="AF179">
            <v>1011.1274546430384</v>
          </cell>
          <cell r="AG179">
            <v>606.67647278582297</v>
          </cell>
          <cell r="AH179">
            <v>404.45098185721537</v>
          </cell>
          <cell r="AI179">
            <v>1011.1274546430384</v>
          </cell>
          <cell r="AJ179">
            <v>606.67647278582297</v>
          </cell>
          <cell r="AK179">
            <v>404.45098185721537</v>
          </cell>
          <cell r="AL179">
            <v>1011.1274546430384</v>
          </cell>
          <cell r="AM179">
            <v>606.67647278582297</v>
          </cell>
          <cell r="AN179">
            <v>404.45098185721537</v>
          </cell>
          <cell r="AO179">
            <v>1011.1274546430384</v>
          </cell>
          <cell r="AP179">
            <v>606.67647278582297</v>
          </cell>
          <cell r="AQ179">
            <v>404.45098185721537</v>
          </cell>
          <cell r="AR179">
            <v>1011.1274546430384</v>
          </cell>
          <cell r="AS179">
            <v>606.67647278582297</v>
          </cell>
          <cell r="AT179">
            <v>404.45098185721537</v>
          </cell>
        </row>
        <row r="180">
          <cell r="I180" t="str">
            <v>Переводной коэффициент в натуральное топливо</v>
          </cell>
          <cell r="K180">
            <v>0.1061</v>
          </cell>
          <cell r="L180">
            <v>0.10999999999999999</v>
          </cell>
          <cell r="M180">
            <v>0.1061</v>
          </cell>
          <cell r="N180">
            <v>0.11000000000000001</v>
          </cell>
          <cell r="O180">
            <v>0.11000000000000003</v>
          </cell>
          <cell r="P180">
            <v>0.11000000000000001</v>
          </cell>
          <cell r="Q180">
            <v>0.11000000000000001</v>
          </cell>
          <cell r="R180">
            <v>0.11000000000000003</v>
          </cell>
          <cell r="S180">
            <v>0.11000000000000001</v>
          </cell>
          <cell r="T180">
            <v>0.11000000000000001</v>
          </cell>
          <cell r="U180">
            <v>0.11000000000000003</v>
          </cell>
          <cell r="V180">
            <v>0.11000000000000001</v>
          </cell>
          <cell r="W180">
            <v>0.11000000000000001</v>
          </cell>
          <cell r="X180">
            <v>0.11000000000000003</v>
          </cell>
          <cell r="Y180">
            <v>0.11000000000000001</v>
          </cell>
          <cell r="Z180">
            <v>0.11000000000000001</v>
          </cell>
          <cell r="AA180">
            <v>0.11000000000000003</v>
          </cell>
          <cell r="AB180">
            <v>0.11000000000000001</v>
          </cell>
          <cell r="AC180">
            <v>0.11000000000000001</v>
          </cell>
          <cell r="AE180">
            <v>0.10999999999999999</v>
          </cell>
          <cell r="AF180">
            <v>0.11000000000000003</v>
          </cell>
          <cell r="AG180">
            <v>0.11000000000000001</v>
          </cell>
          <cell r="AH180">
            <v>0.11000000000000001</v>
          </cell>
          <cell r="AI180">
            <v>0.11000000000000003</v>
          </cell>
          <cell r="AJ180">
            <v>0.11000000000000001</v>
          </cell>
          <cell r="AK180">
            <v>0.11000000000000001</v>
          </cell>
          <cell r="AL180">
            <v>0.11000000000000003</v>
          </cell>
          <cell r="AM180">
            <v>0.11000000000000001</v>
          </cell>
          <cell r="AN180">
            <v>0.11000000000000001</v>
          </cell>
          <cell r="AO180">
            <v>0.11000000000000003</v>
          </cell>
          <cell r="AP180">
            <v>0.11000000000000001</v>
          </cell>
          <cell r="AQ180">
            <v>0.11000000000000001</v>
          </cell>
          <cell r="AR180">
            <v>0.11000000000000003</v>
          </cell>
          <cell r="AS180">
            <v>0.11000000000000001</v>
          </cell>
          <cell r="AT180">
            <v>0.11000000000000001</v>
          </cell>
        </row>
        <row r="181">
          <cell r="I181" t="str">
            <v>Расход натурального топлива</v>
          </cell>
          <cell r="J181" t="str">
            <v>м3</v>
          </cell>
          <cell r="K181">
            <v>12209.25970782281</v>
          </cell>
          <cell r="L181">
            <v>8981.1</v>
          </cell>
          <cell r="M181">
            <v>10702.912346842601</v>
          </cell>
          <cell r="N181">
            <v>10065.218181818178</v>
          </cell>
          <cell r="O181">
            <v>9192.0677694821643</v>
          </cell>
          <cell r="P181">
            <v>5515.2406616892986</v>
          </cell>
          <cell r="Q181">
            <v>3676.8271077928666</v>
          </cell>
          <cell r="R181">
            <v>9192.0677694821643</v>
          </cell>
          <cell r="S181">
            <v>5515.2406616892986</v>
          </cell>
          <cell r="T181">
            <v>3676.8271077928666</v>
          </cell>
          <cell r="U181">
            <v>9192.0677694821643</v>
          </cell>
          <cell r="V181">
            <v>5515.2406616892986</v>
          </cell>
          <cell r="W181">
            <v>3676.8271077928666</v>
          </cell>
          <cell r="X181">
            <v>9192.0677694821643</v>
          </cell>
          <cell r="Y181">
            <v>5515.2406616892986</v>
          </cell>
          <cell r="Z181">
            <v>3676.8271077928666</v>
          </cell>
          <cell r="AA181">
            <v>9192.0677694821643</v>
          </cell>
          <cell r="AB181">
            <v>5515.2406616892986</v>
          </cell>
          <cell r="AC181">
            <v>3676.8271077928666</v>
          </cell>
          <cell r="AE181">
            <v>8981.1</v>
          </cell>
          <cell r="AF181">
            <v>9192.0677694821643</v>
          </cell>
          <cell r="AG181">
            <v>5515.2406616892986</v>
          </cell>
          <cell r="AH181">
            <v>3676.8271077928666</v>
          </cell>
          <cell r="AI181">
            <v>9192.0677694821643</v>
          </cell>
          <cell r="AJ181">
            <v>5515.2406616892986</v>
          </cell>
          <cell r="AK181">
            <v>3676.8271077928666</v>
          </cell>
          <cell r="AL181">
            <v>9192.0677694821643</v>
          </cell>
          <cell r="AM181">
            <v>5515.2406616892986</v>
          </cell>
          <cell r="AN181">
            <v>3676.8271077928666</v>
          </cell>
          <cell r="AO181">
            <v>9192.0677694821643</v>
          </cell>
          <cell r="AP181">
            <v>5515.2406616892986</v>
          </cell>
          <cell r="AQ181">
            <v>3676.8271077928666</v>
          </cell>
          <cell r="AR181">
            <v>9192.0677694821643</v>
          </cell>
          <cell r="AS181">
            <v>5515.2406616892986</v>
          </cell>
          <cell r="AT181">
            <v>3676.8271077928666</v>
          </cell>
        </row>
        <row r="182">
          <cell r="I182" t="str">
            <v>Цена единицы натурального топлива</v>
          </cell>
          <cell r="J182" t="str">
            <v>руб /м3</v>
          </cell>
          <cell r="K182">
            <v>442.3570819200001</v>
          </cell>
          <cell r="L182">
            <v>350.00002449588601</v>
          </cell>
          <cell r="M182">
            <v>430.68</v>
          </cell>
          <cell r="N182">
            <v>706.77</v>
          </cell>
          <cell r="O182">
            <v>873.67647520000003</v>
          </cell>
          <cell r="P182">
            <v>864.41</v>
          </cell>
          <cell r="Q182">
            <v>887.57618799999989</v>
          </cell>
          <cell r="R182">
            <v>904.08510509680002</v>
          </cell>
          <cell r="S182">
            <v>887.57618799999989</v>
          </cell>
          <cell r="T182">
            <v>928.84848074199988</v>
          </cell>
          <cell r="U182">
            <v>934.97888071489706</v>
          </cell>
          <cell r="V182">
            <v>928.84848074199988</v>
          </cell>
          <cell r="W182">
            <v>944.17448067424289</v>
          </cell>
          <cell r="X182">
            <v>964.19097966453705</v>
          </cell>
          <cell r="Y182">
            <v>944.17448067424289</v>
          </cell>
          <cell r="Z182">
            <v>994.21572814997774</v>
          </cell>
          <cell r="AA182">
            <v>992.79360000000008</v>
          </cell>
          <cell r="AB182">
            <v>992</v>
          </cell>
          <cell r="AC182">
            <v>993.98400000000004</v>
          </cell>
          <cell r="AE182">
            <v>350.00002449588601</v>
          </cell>
          <cell r="AF182">
            <v>873.67647520000003</v>
          </cell>
          <cell r="AG182">
            <v>864.41</v>
          </cell>
          <cell r="AH182">
            <v>887.57618799999989</v>
          </cell>
          <cell r="AI182">
            <v>904.08510509680002</v>
          </cell>
          <cell r="AJ182">
            <v>887.57618799999989</v>
          </cell>
          <cell r="AK182">
            <v>928.84848074199988</v>
          </cell>
          <cell r="AL182">
            <v>934.97888071489706</v>
          </cell>
          <cell r="AM182">
            <v>928.84848074199988</v>
          </cell>
          <cell r="AN182">
            <v>944.17448067424289</v>
          </cell>
          <cell r="AO182">
            <v>964.19097966453705</v>
          </cell>
          <cell r="AP182">
            <v>944.17448067424289</v>
          </cell>
          <cell r="AQ182">
            <v>994.21572814997774</v>
          </cell>
          <cell r="AR182">
            <v>992.79360000000008</v>
          </cell>
          <cell r="AS182">
            <v>992</v>
          </cell>
          <cell r="AT182">
            <v>993.98400000000004</v>
          </cell>
        </row>
        <row r="183">
          <cell r="I183" t="str">
            <v>Стоимость топлива</v>
          </cell>
          <cell r="J183" t="str">
            <v xml:space="preserve">Тыс руб </v>
          </cell>
          <cell r="K183">
            <v>5400.8524967559315</v>
          </cell>
          <cell r="L183">
            <v>3143.3852200000019</v>
          </cell>
          <cell r="M183">
            <v>4609.530289538171</v>
          </cell>
          <cell r="N183">
            <v>7113.7942543636336</v>
          </cell>
          <cell r="O183">
            <v>8030.8933686407036</v>
          </cell>
          <cell r="P183">
            <v>4767.4291803708466</v>
          </cell>
          <cell r="Q183">
            <v>3263.4641882698575</v>
          </cell>
          <cell r="R183">
            <v>8310.4115554291911</v>
          </cell>
          <cell r="S183">
            <v>4895.1962824047851</v>
          </cell>
          <cell r="T183">
            <v>3415.2152730244056</v>
          </cell>
          <cell r="U183">
            <v>8594.3892345659151</v>
          </cell>
          <cell r="V183">
            <v>5122.8229095366078</v>
          </cell>
          <cell r="W183">
            <v>3471.5663250293082</v>
          </cell>
          <cell r="X183">
            <v>8862.9088277998235</v>
          </cell>
          <cell r="Y183">
            <v>5207.349487543961</v>
          </cell>
          <cell r="Z183">
            <v>3655.5593402558616</v>
          </cell>
          <cell r="AA183">
            <v>9125.8260523081681</v>
          </cell>
          <cell r="AB183">
            <v>5471.1187363957833</v>
          </cell>
          <cell r="AC183">
            <v>3654.7073159123852</v>
          </cell>
          <cell r="AE183">
            <v>3143.3852200000019</v>
          </cell>
          <cell r="AF183">
            <v>8030.8933686407036</v>
          </cell>
          <cell r="AG183">
            <v>4767.4291803708466</v>
          </cell>
          <cell r="AH183">
            <v>3263.4641882698575</v>
          </cell>
          <cell r="AI183">
            <v>8310.4115554291911</v>
          </cell>
          <cell r="AJ183">
            <v>4895.1962824047851</v>
          </cell>
          <cell r="AK183">
            <v>3415.2152730244056</v>
          </cell>
          <cell r="AL183">
            <v>8594.3892345659151</v>
          </cell>
          <cell r="AM183">
            <v>5122.8229095366078</v>
          </cell>
          <cell r="AN183">
            <v>3471.5663250293082</v>
          </cell>
          <cell r="AO183">
            <v>8862.9088277998235</v>
          </cell>
          <cell r="AP183">
            <v>5207.349487543961</v>
          </cell>
          <cell r="AQ183">
            <v>3655.5593402558616</v>
          </cell>
          <cell r="AR183">
            <v>9125.8260523081681</v>
          </cell>
          <cell r="AS183">
            <v>5471.1187363957833</v>
          </cell>
          <cell r="AT183">
            <v>3654.7073159123852</v>
          </cell>
        </row>
        <row r="184">
          <cell r="I184" t="str">
            <v>Стоимость перевозки топлива</v>
          </cell>
          <cell r="J184" t="str">
            <v xml:space="preserve">Тыс руб </v>
          </cell>
          <cell r="O184">
            <v>0</v>
          </cell>
          <cell r="R184">
            <v>0</v>
          </cell>
          <cell r="U184">
            <v>0</v>
          </cell>
          <cell r="X184">
            <v>0</v>
          </cell>
          <cell r="AA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row>
        <row r="185">
          <cell r="I185" t="str">
            <v>Итого затраты по топливу</v>
          </cell>
          <cell r="J185" t="str">
            <v xml:space="preserve">Тыс руб </v>
          </cell>
          <cell r="K185">
            <v>5400.8524967559315</v>
          </cell>
          <cell r="L185">
            <v>3143.3852200000019</v>
          </cell>
          <cell r="M185">
            <v>4609.530289538171</v>
          </cell>
          <cell r="N185">
            <v>7113.7942543636336</v>
          </cell>
          <cell r="O185">
            <v>8030.8933686407036</v>
          </cell>
          <cell r="P185">
            <v>4767.4291803708466</v>
          </cell>
          <cell r="Q185">
            <v>3263.4641882698575</v>
          </cell>
          <cell r="R185">
            <v>8310.4115554291911</v>
          </cell>
          <cell r="S185">
            <v>4895.1962824047851</v>
          </cell>
          <cell r="T185">
            <v>3415.2152730244056</v>
          </cell>
          <cell r="U185">
            <v>8594.3892345659151</v>
          </cell>
          <cell r="V185">
            <v>5122.8229095366078</v>
          </cell>
          <cell r="W185">
            <v>3471.5663250293082</v>
          </cell>
          <cell r="X185">
            <v>8862.9088277998235</v>
          </cell>
          <cell r="Y185">
            <v>5207.349487543961</v>
          </cell>
          <cell r="Z185">
            <v>3655.5593402558616</v>
          </cell>
          <cell r="AA185">
            <v>9125.8260523081681</v>
          </cell>
          <cell r="AB185">
            <v>5471.1187363957833</v>
          </cell>
          <cell r="AC185">
            <v>3654.7073159123852</v>
          </cell>
          <cell r="AE185">
            <v>3143.3852200000019</v>
          </cell>
          <cell r="AF185">
            <v>8030.8933686407036</v>
          </cell>
          <cell r="AG185">
            <v>4767.4291803708466</v>
          </cell>
          <cell r="AH185">
            <v>3263.4641882698575</v>
          </cell>
          <cell r="AI185">
            <v>8310.4115554291911</v>
          </cell>
          <cell r="AJ185">
            <v>4895.1962824047851</v>
          </cell>
          <cell r="AK185">
            <v>3415.2152730244056</v>
          </cell>
          <cell r="AL185">
            <v>8594.3892345659151</v>
          </cell>
          <cell r="AM185">
            <v>5122.8229095366078</v>
          </cell>
          <cell r="AN185">
            <v>3471.5663250293082</v>
          </cell>
          <cell r="AO185">
            <v>8862.9088277998235</v>
          </cell>
          <cell r="AP185">
            <v>5207.349487543961</v>
          </cell>
          <cell r="AQ185">
            <v>3655.5593402558616</v>
          </cell>
          <cell r="AR185">
            <v>9125.8260523081681</v>
          </cell>
          <cell r="AS185">
            <v>5471.1187363957833</v>
          </cell>
          <cell r="AT185">
            <v>3654.7073159123852</v>
          </cell>
        </row>
        <row r="186">
          <cell r="I186" t="str">
            <v>Котельная водогрейная автоматизированная модульная КВАМ-05 ЛЖ (Дизельное топливо)</v>
          </cell>
          <cell r="K186">
            <v>0</v>
          </cell>
          <cell r="L186">
            <v>1.514</v>
          </cell>
          <cell r="M186">
            <v>0</v>
          </cell>
          <cell r="N186">
            <v>0.21786299999999997</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E186">
            <v>1.514</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row>
        <row r="187">
          <cell r="I187" t="str">
            <v>Выработка тепловой энергии</v>
          </cell>
          <cell r="J187" t="str">
            <v>Тыс Гкал</v>
          </cell>
          <cell r="L187">
            <v>1.514</v>
          </cell>
          <cell r="N187">
            <v>0.21786299999999997</v>
          </cell>
          <cell r="O187">
            <v>0</v>
          </cell>
          <cell r="R187">
            <v>0</v>
          </cell>
          <cell r="S187">
            <v>0</v>
          </cell>
          <cell r="T187">
            <v>0</v>
          </cell>
          <cell r="U187">
            <v>0</v>
          </cell>
          <cell r="V187">
            <v>0</v>
          </cell>
          <cell r="W187">
            <v>0</v>
          </cell>
          <cell r="X187">
            <v>0</v>
          </cell>
          <cell r="Y187">
            <v>0</v>
          </cell>
          <cell r="Z187">
            <v>0</v>
          </cell>
          <cell r="AA187">
            <v>0</v>
          </cell>
          <cell r="AB187">
            <v>0</v>
          </cell>
          <cell r="AC187">
            <v>0</v>
          </cell>
          <cell r="AE187">
            <v>1.514</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row>
        <row r="188">
          <cell r="I188" t="str">
            <v>Товарная тепловая энергия, в том числе:</v>
          </cell>
          <cell r="J188" t="str">
            <v>Тыс Гкал</v>
          </cell>
          <cell r="K188">
            <v>0</v>
          </cell>
          <cell r="L188">
            <v>1.1000000000000001</v>
          </cell>
          <cell r="M188">
            <v>0</v>
          </cell>
          <cell r="N188">
            <v>0.19284000000000001</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E188">
            <v>1.1000000000000001</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row>
        <row r="189">
          <cell r="I189" t="str">
            <v>На отопление</v>
          </cell>
          <cell r="J189" t="str">
            <v>Тыс Гкал</v>
          </cell>
          <cell r="L189">
            <v>1.1000000000000001</v>
          </cell>
          <cell r="N189">
            <v>0.19284000000000001</v>
          </cell>
          <cell r="O189">
            <v>0</v>
          </cell>
          <cell r="R189">
            <v>0</v>
          </cell>
          <cell r="U189">
            <v>0</v>
          </cell>
          <cell r="X189">
            <v>0</v>
          </cell>
          <cell r="AA189">
            <v>0</v>
          </cell>
          <cell r="AE189">
            <v>1.1000000000000001</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row>
        <row r="190">
          <cell r="I190" t="str">
            <v>На ГВС</v>
          </cell>
          <cell r="J190" t="str">
            <v>Тыс Гкал</v>
          </cell>
          <cell r="O190">
            <v>0</v>
          </cell>
          <cell r="R190">
            <v>0</v>
          </cell>
          <cell r="U190">
            <v>0</v>
          </cell>
          <cell r="X190">
            <v>0</v>
          </cell>
          <cell r="AA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row>
        <row r="191">
          <cell r="I191" t="str">
            <v>Удельный расход условного топлива</v>
          </cell>
          <cell r="J191" t="str">
            <v>Кгут/Гкал</v>
          </cell>
          <cell r="L191">
            <v>167.01830000000001</v>
          </cell>
          <cell r="N191">
            <v>265.36444921808663</v>
          </cell>
          <cell r="O191">
            <v>0</v>
          </cell>
          <cell r="R191">
            <v>0</v>
          </cell>
          <cell r="S191">
            <v>0</v>
          </cell>
          <cell r="T191">
            <v>0</v>
          </cell>
          <cell r="U191">
            <v>0</v>
          </cell>
          <cell r="V191">
            <v>0</v>
          </cell>
          <cell r="W191">
            <v>0</v>
          </cell>
          <cell r="X191">
            <v>0</v>
          </cell>
          <cell r="Y191">
            <v>0</v>
          </cell>
          <cell r="Z191">
            <v>0</v>
          </cell>
          <cell r="AA191">
            <v>0</v>
          </cell>
          <cell r="AB191">
            <v>0</v>
          </cell>
          <cell r="AC191">
            <v>0</v>
          </cell>
          <cell r="AE191">
            <v>167.01830000000001</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row>
        <row r="192">
          <cell r="I192" t="str">
            <v>Расход условного топлива на производство теплоэнергии</v>
          </cell>
          <cell r="J192" t="str">
            <v>Т.у.т.</v>
          </cell>
          <cell r="K192">
            <v>0</v>
          </cell>
          <cell r="L192">
            <v>252.86570620000001</v>
          </cell>
          <cell r="M192">
            <v>0</v>
          </cell>
          <cell r="N192">
            <v>57.813095000000004</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E192">
            <v>252.86570620000001</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row>
        <row r="193">
          <cell r="I193" t="str">
            <v>Переводной коэффициент в натуральное топливо</v>
          </cell>
          <cell r="L193">
            <v>1.4500000000000002</v>
          </cell>
          <cell r="N193">
            <v>1.45</v>
          </cell>
          <cell r="O193">
            <v>0</v>
          </cell>
          <cell r="P193">
            <v>1.4500000000000002</v>
          </cell>
          <cell r="Q193">
            <v>1.4500000000000002</v>
          </cell>
          <cell r="R193">
            <v>0</v>
          </cell>
          <cell r="S193">
            <v>1.4500000000000002</v>
          </cell>
          <cell r="T193">
            <v>1.4500000000000002</v>
          </cell>
          <cell r="U193">
            <v>0</v>
          </cell>
          <cell r="V193">
            <v>1.4500000000000002</v>
          </cell>
          <cell r="W193">
            <v>1.4500000000000002</v>
          </cell>
          <cell r="X193">
            <v>0</v>
          </cell>
          <cell r="Y193">
            <v>1.4500000000000002</v>
          </cell>
          <cell r="Z193">
            <v>1.4500000000000002</v>
          </cell>
          <cell r="AA193">
            <v>0</v>
          </cell>
          <cell r="AB193">
            <v>1.4500000000000002</v>
          </cell>
          <cell r="AC193">
            <v>1.4500000000000002</v>
          </cell>
          <cell r="AE193">
            <v>1.4500000000000002</v>
          </cell>
          <cell r="AF193">
            <v>0</v>
          </cell>
          <cell r="AG193">
            <v>1.4500000000000002</v>
          </cell>
          <cell r="AH193">
            <v>1.4500000000000002</v>
          </cell>
          <cell r="AI193">
            <v>0</v>
          </cell>
          <cell r="AJ193">
            <v>1.4500000000000002</v>
          </cell>
          <cell r="AK193">
            <v>1.4500000000000002</v>
          </cell>
          <cell r="AL193">
            <v>0</v>
          </cell>
          <cell r="AM193">
            <v>1.4500000000000002</v>
          </cell>
          <cell r="AN193">
            <v>1.4500000000000002</v>
          </cell>
          <cell r="AO193">
            <v>0</v>
          </cell>
          <cell r="AP193">
            <v>1.4500000000000002</v>
          </cell>
          <cell r="AQ193">
            <v>1.4500000000000002</v>
          </cell>
          <cell r="AR193">
            <v>0</v>
          </cell>
          <cell r="AS193">
            <v>1.4500000000000002</v>
          </cell>
          <cell r="AT193">
            <v>1.4500000000000002</v>
          </cell>
        </row>
        <row r="194">
          <cell r="I194" t="str">
            <v>Расход натурального топлива</v>
          </cell>
          <cell r="J194" t="str">
            <v>т</v>
          </cell>
          <cell r="K194">
            <v>0</v>
          </cell>
          <cell r="L194">
            <v>174.39014220689654</v>
          </cell>
          <cell r="M194">
            <v>0</v>
          </cell>
          <cell r="N194">
            <v>39.871100000000006</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E194">
            <v>174.39014220689654</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row>
        <row r="195">
          <cell r="I195" t="str">
            <v>Цена единицы натурального топлива</v>
          </cell>
          <cell r="J195" t="str">
            <v>руб /т</v>
          </cell>
          <cell r="L195">
            <v>31464.132117600006</v>
          </cell>
          <cell r="N195">
            <v>46158</v>
          </cell>
          <cell r="O195">
            <v>0</v>
          </cell>
          <cell r="R195">
            <v>0</v>
          </cell>
          <cell r="S195">
            <v>0</v>
          </cell>
          <cell r="T195">
            <v>0</v>
          </cell>
          <cell r="U195">
            <v>0</v>
          </cell>
          <cell r="V195">
            <v>0</v>
          </cell>
          <cell r="W195">
            <v>0</v>
          </cell>
          <cell r="X195">
            <v>0</v>
          </cell>
          <cell r="Y195">
            <v>0</v>
          </cell>
          <cell r="Z195">
            <v>0</v>
          </cell>
          <cell r="AA195">
            <v>0</v>
          </cell>
          <cell r="AB195">
            <v>0</v>
          </cell>
          <cell r="AC195">
            <v>0</v>
          </cell>
          <cell r="AE195">
            <v>31464.132117600006</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row>
        <row r="196">
          <cell r="I196" t="str">
            <v>Стоимость топлива</v>
          </cell>
          <cell r="J196" t="str">
            <v xml:space="preserve">Тыс руб </v>
          </cell>
          <cell r="K196">
            <v>0</v>
          </cell>
          <cell r="L196">
            <v>5487.0344744048452</v>
          </cell>
          <cell r="M196">
            <v>0</v>
          </cell>
          <cell r="N196">
            <v>1840.3702338000003</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E196">
            <v>5487.0344744048452</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row>
        <row r="197">
          <cell r="I197" t="str">
            <v>Стоимость перевозки топлива</v>
          </cell>
          <cell r="J197" t="str">
            <v xml:space="preserve">Тыс руб </v>
          </cell>
          <cell r="O197">
            <v>0</v>
          </cell>
          <cell r="R197">
            <v>0</v>
          </cell>
          <cell r="U197">
            <v>0</v>
          </cell>
          <cell r="X197">
            <v>0</v>
          </cell>
          <cell r="AA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row>
        <row r="198">
          <cell r="I198" t="str">
            <v>Итого затраты по топливу</v>
          </cell>
          <cell r="J198" t="str">
            <v xml:space="preserve">Тыс руб </v>
          </cell>
          <cell r="K198">
            <v>0</v>
          </cell>
          <cell r="L198">
            <v>5487.0344744048452</v>
          </cell>
          <cell r="M198">
            <v>0</v>
          </cell>
          <cell r="N198">
            <v>1840.3702338000003</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E198">
            <v>5487.0344744048452</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row>
        <row r="199">
          <cell r="I199" t="str">
            <v>Котельная поселок Красава (Пилеты)</v>
          </cell>
          <cell r="K199">
            <v>0</v>
          </cell>
          <cell r="L199">
            <v>7.6733488175</v>
          </cell>
          <cell r="M199">
            <v>0</v>
          </cell>
          <cell r="N199">
            <v>10.663475808449649</v>
          </cell>
          <cell r="O199">
            <v>8.1330946421636501</v>
          </cell>
          <cell r="P199">
            <v>4.8798567852981902</v>
          </cell>
          <cell r="Q199">
            <v>3.2532378568654603</v>
          </cell>
          <cell r="R199">
            <v>8.1330946421636501</v>
          </cell>
          <cell r="S199">
            <v>4.8798567852981902</v>
          </cell>
          <cell r="T199">
            <v>3.2532378568654603</v>
          </cell>
          <cell r="U199">
            <v>8.1330946421636501</v>
          </cell>
          <cell r="V199">
            <v>4.8798567852981902</v>
          </cell>
          <cell r="W199">
            <v>3.2532378568654603</v>
          </cell>
          <cell r="X199">
            <v>8.1330946421636501</v>
          </cell>
          <cell r="Y199">
            <v>4.8798567852981902</v>
          </cell>
          <cell r="Z199">
            <v>3.2532378568654603</v>
          </cell>
          <cell r="AA199">
            <v>8.1330946421636501</v>
          </cell>
          <cell r="AB199">
            <v>4.8798567852981902</v>
          </cell>
          <cell r="AC199">
            <v>3.2532378568654603</v>
          </cell>
          <cell r="AE199">
            <v>7.6733488175</v>
          </cell>
          <cell r="AF199">
            <v>8.1330946421636501</v>
          </cell>
          <cell r="AG199">
            <v>4.8798567852981902</v>
          </cell>
          <cell r="AH199">
            <v>3.2532378568654603</v>
          </cell>
          <cell r="AI199">
            <v>8.1330946421636501</v>
          </cell>
          <cell r="AJ199">
            <v>4.8798567852981902</v>
          </cell>
          <cell r="AK199">
            <v>3.2532378568654603</v>
          </cell>
          <cell r="AL199">
            <v>8.1330946421636501</v>
          </cell>
          <cell r="AM199">
            <v>4.8798567852981902</v>
          </cell>
          <cell r="AN199">
            <v>3.2532378568654603</v>
          </cell>
          <cell r="AO199">
            <v>8.1330946421636501</v>
          </cell>
          <cell r="AP199">
            <v>4.8798567852981902</v>
          </cell>
          <cell r="AQ199">
            <v>3.2532378568654603</v>
          </cell>
          <cell r="AR199">
            <v>8.1330946421636501</v>
          </cell>
          <cell r="AS199">
            <v>4.8798567852981902</v>
          </cell>
          <cell r="AT199">
            <v>3.2532378568654603</v>
          </cell>
        </row>
        <row r="200">
          <cell r="I200" t="str">
            <v>Выработка тепловой энергии</v>
          </cell>
          <cell r="J200" t="str">
            <v>Тыс Гкал</v>
          </cell>
          <cell r="L200">
            <v>7.6733488175</v>
          </cell>
          <cell r="N200">
            <v>10.663475808449649</v>
          </cell>
          <cell r="O200">
            <v>8.1330946421636501</v>
          </cell>
          <cell r="P200">
            <v>4.8798567852981902</v>
          </cell>
          <cell r="Q200">
            <v>3.2532378568654603</v>
          </cell>
          <cell r="R200">
            <v>8.1330946421636501</v>
          </cell>
          <cell r="S200">
            <v>4.8798567852981902</v>
          </cell>
          <cell r="T200">
            <v>3.2532378568654603</v>
          </cell>
          <cell r="U200">
            <v>8.1330946421636501</v>
          </cell>
          <cell r="V200">
            <v>4.8798567852981902</v>
          </cell>
          <cell r="W200">
            <v>3.2532378568654603</v>
          </cell>
          <cell r="X200">
            <v>8.1330946421636501</v>
          </cell>
          <cell r="Y200">
            <v>4.8798567852981902</v>
          </cell>
          <cell r="Z200">
            <v>3.2532378568654603</v>
          </cell>
          <cell r="AA200">
            <v>8.1330946421636501</v>
          </cell>
          <cell r="AB200">
            <v>4.8798567852981902</v>
          </cell>
          <cell r="AC200">
            <v>3.2532378568654603</v>
          </cell>
          <cell r="AE200">
            <v>7.6733488175</v>
          </cell>
          <cell r="AF200">
            <v>8.1330946421636501</v>
          </cell>
          <cell r="AG200">
            <v>4.8798567852981902</v>
          </cell>
          <cell r="AH200">
            <v>3.2532378568654603</v>
          </cell>
          <cell r="AI200">
            <v>8.1330946421636501</v>
          </cell>
          <cell r="AJ200">
            <v>4.8798567852981902</v>
          </cell>
          <cell r="AK200">
            <v>3.2532378568654603</v>
          </cell>
          <cell r="AL200">
            <v>8.1330946421636501</v>
          </cell>
          <cell r="AM200">
            <v>4.8798567852981902</v>
          </cell>
          <cell r="AN200">
            <v>3.2532378568654603</v>
          </cell>
          <cell r="AO200">
            <v>8.1330946421636501</v>
          </cell>
          <cell r="AP200">
            <v>4.8798567852981902</v>
          </cell>
          <cell r="AQ200">
            <v>3.2532378568654603</v>
          </cell>
          <cell r="AR200">
            <v>8.1330946421636501</v>
          </cell>
          <cell r="AS200">
            <v>4.8798567852981902</v>
          </cell>
          <cell r="AT200">
            <v>3.2532378568654603</v>
          </cell>
        </row>
        <row r="201">
          <cell r="I201" t="str">
            <v>Товарная тепловая энергия, в том числе:</v>
          </cell>
          <cell r="J201" t="str">
            <v>Тыс Гкал</v>
          </cell>
          <cell r="K201">
            <v>0</v>
          </cell>
          <cell r="L201">
            <v>0</v>
          </cell>
          <cell r="M201">
            <v>0</v>
          </cell>
          <cell r="N201">
            <v>5.079916950628184</v>
          </cell>
          <cell r="O201">
            <v>5.0801333643214726</v>
          </cell>
          <cell r="P201">
            <v>2.9391333643214721</v>
          </cell>
          <cell r="Q201">
            <v>2.141</v>
          </cell>
          <cell r="R201">
            <v>5.0801333643214726</v>
          </cell>
          <cell r="S201">
            <v>2.9391333643214721</v>
          </cell>
          <cell r="T201">
            <v>2.141</v>
          </cell>
          <cell r="U201">
            <v>5.0801333643214726</v>
          </cell>
          <cell r="V201">
            <v>2.9391333643214721</v>
          </cell>
          <cell r="W201">
            <v>2.141</v>
          </cell>
          <cell r="X201">
            <v>5.0801333643214726</v>
          </cell>
          <cell r="Y201">
            <v>2.9391333643214721</v>
          </cell>
          <cell r="Z201">
            <v>2.141</v>
          </cell>
          <cell r="AA201">
            <v>5.0801333643214726</v>
          </cell>
          <cell r="AB201">
            <v>2.9391333643214721</v>
          </cell>
          <cell r="AC201">
            <v>2.141</v>
          </cell>
          <cell r="AE201">
            <v>0</v>
          </cell>
          <cell r="AF201">
            <v>5.0801333643214726</v>
          </cell>
          <cell r="AG201">
            <v>2.9391333643214721</v>
          </cell>
          <cell r="AH201">
            <v>2.141</v>
          </cell>
          <cell r="AI201">
            <v>5.0801333643214726</v>
          </cell>
          <cell r="AJ201">
            <v>2.9391333643214721</v>
          </cell>
          <cell r="AK201">
            <v>2.141</v>
          </cell>
          <cell r="AL201">
            <v>5.0801333643214726</v>
          </cell>
          <cell r="AM201">
            <v>2.9391333643214721</v>
          </cell>
          <cell r="AN201">
            <v>2.141</v>
          </cell>
          <cell r="AO201">
            <v>5.0801333643214726</v>
          </cell>
          <cell r="AP201">
            <v>2.9391333643214721</v>
          </cell>
          <cell r="AQ201">
            <v>2.141</v>
          </cell>
          <cell r="AR201">
            <v>5.0801333643214726</v>
          </cell>
          <cell r="AS201">
            <v>2.9391333643214721</v>
          </cell>
          <cell r="AT201">
            <v>2.141</v>
          </cell>
        </row>
        <row r="202">
          <cell r="I202" t="str">
            <v>На отопление</v>
          </cell>
          <cell r="J202" t="str">
            <v>Тыс Гкал</v>
          </cell>
          <cell r="N202">
            <v>5.079916950628184</v>
          </cell>
          <cell r="O202">
            <v>5.0801333643214726</v>
          </cell>
          <cell r="P202">
            <v>2.9391333643214721</v>
          </cell>
          <cell r="Q202">
            <v>2.141</v>
          </cell>
          <cell r="R202">
            <v>5.0801333643214726</v>
          </cell>
          <cell r="S202">
            <v>2.9391333643214721</v>
          </cell>
          <cell r="T202">
            <v>2.141</v>
          </cell>
          <cell r="U202">
            <v>5.0801333643214726</v>
          </cell>
          <cell r="V202">
            <v>2.9391333643214721</v>
          </cell>
          <cell r="W202">
            <v>2.141</v>
          </cell>
          <cell r="X202">
            <v>5.0801333643214726</v>
          </cell>
          <cell r="Y202">
            <v>2.9391333643214721</v>
          </cell>
          <cell r="Z202">
            <v>2.141</v>
          </cell>
          <cell r="AA202">
            <v>5.0801333643214726</v>
          </cell>
          <cell r="AB202">
            <v>2.9391333643214721</v>
          </cell>
          <cell r="AC202">
            <v>2.141</v>
          </cell>
          <cell r="AE202">
            <v>0</v>
          </cell>
          <cell r="AF202">
            <v>5.0801333643214726</v>
          </cell>
          <cell r="AG202">
            <v>2.9391333643214721</v>
          </cell>
          <cell r="AH202">
            <v>2.141</v>
          </cell>
          <cell r="AI202">
            <v>5.0801333643214726</v>
          </cell>
          <cell r="AJ202">
            <v>2.9391333643214721</v>
          </cell>
          <cell r="AK202">
            <v>2.141</v>
          </cell>
          <cell r="AL202">
            <v>5.0801333643214726</v>
          </cell>
          <cell r="AM202">
            <v>2.9391333643214721</v>
          </cell>
          <cell r="AN202">
            <v>2.141</v>
          </cell>
          <cell r="AO202">
            <v>5.0801333643214726</v>
          </cell>
          <cell r="AP202">
            <v>2.9391333643214721</v>
          </cell>
          <cell r="AQ202">
            <v>2.141</v>
          </cell>
          <cell r="AR202">
            <v>5.0801333643214726</v>
          </cell>
          <cell r="AS202">
            <v>2.9391333643214721</v>
          </cell>
          <cell r="AT202">
            <v>2.141</v>
          </cell>
        </row>
        <row r="203">
          <cell r="I203" t="str">
            <v>На ГВС</v>
          </cell>
          <cell r="J203" t="str">
            <v>Тыс Гкал</v>
          </cell>
          <cell r="O203">
            <v>0</v>
          </cell>
          <cell r="R203">
            <v>0</v>
          </cell>
          <cell r="U203">
            <v>0</v>
          </cell>
          <cell r="X203">
            <v>0</v>
          </cell>
          <cell r="AA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row>
        <row r="204">
          <cell r="I204" t="str">
            <v>Удельный расход условного топлива</v>
          </cell>
          <cell r="J204" t="str">
            <v>Кгут/Гкал</v>
          </cell>
          <cell r="L204">
            <v>248.4751</v>
          </cell>
          <cell r="N204">
            <v>235.73</v>
          </cell>
          <cell r="O204">
            <v>235.73</v>
          </cell>
          <cell r="P204">
            <v>235.73</v>
          </cell>
          <cell r="Q204">
            <v>235.73</v>
          </cell>
          <cell r="R204">
            <v>235.73</v>
          </cell>
          <cell r="S204">
            <v>235.73</v>
          </cell>
          <cell r="T204">
            <v>235.73</v>
          </cell>
          <cell r="U204">
            <v>235.73</v>
          </cell>
          <cell r="V204">
            <v>235.73</v>
          </cell>
          <cell r="W204">
            <v>235.73</v>
          </cell>
          <cell r="X204">
            <v>235.73</v>
          </cell>
          <cell r="Y204">
            <v>235.73</v>
          </cell>
          <cell r="Z204">
            <v>235.73</v>
          </cell>
          <cell r="AA204">
            <v>235.73</v>
          </cell>
          <cell r="AB204">
            <v>235.73</v>
          </cell>
          <cell r="AC204">
            <v>235.73</v>
          </cell>
          <cell r="AE204">
            <v>248.4751</v>
          </cell>
          <cell r="AF204">
            <v>235.73</v>
          </cell>
          <cell r="AG204">
            <v>235.73</v>
          </cell>
          <cell r="AH204">
            <v>235.73</v>
          </cell>
          <cell r="AI204">
            <v>235.73</v>
          </cell>
          <cell r="AJ204">
            <v>235.73</v>
          </cell>
          <cell r="AK204">
            <v>235.73</v>
          </cell>
          <cell r="AL204">
            <v>235.73</v>
          </cell>
          <cell r="AM204">
            <v>235.73</v>
          </cell>
          <cell r="AN204">
            <v>235.73</v>
          </cell>
          <cell r="AO204">
            <v>235.73</v>
          </cell>
          <cell r="AP204">
            <v>235.73</v>
          </cell>
          <cell r="AQ204">
            <v>235.73</v>
          </cell>
          <cell r="AR204">
            <v>235.73</v>
          </cell>
          <cell r="AS204">
            <v>235.73</v>
          </cell>
          <cell r="AT204">
            <v>235.73</v>
          </cell>
        </row>
        <row r="205">
          <cell r="I205" t="str">
            <v>Расход условного топлива на производство теплоэнергии</v>
          </cell>
          <cell r="J205" t="str">
            <v>Т.у.т.</v>
          </cell>
          <cell r="K205">
            <v>0</v>
          </cell>
          <cell r="L205">
            <v>1906.6361147631942</v>
          </cell>
          <cell r="M205">
            <v>0</v>
          </cell>
          <cell r="N205">
            <v>2513.7011523258357</v>
          </cell>
          <cell r="O205">
            <v>1917.2143999972373</v>
          </cell>
          <cell r="P205">
            <v>1150.3286399983424</v>
          </cell>
          <cell r="Q205">
            <v>766.88575999889497</v>
          </cell>
          <cell r="R205">
            <v>1917.2143999972373</v>
          </cell>
          <cell r="S205">
            <v>1150.3286399983424</v>
          </cell>
          <cell r="T205">
            <v>766.88575999889497</v>
          </cell>
          <cell r="U205">
            <v>1917.2143999972373</v>
          </cell>
          <cell r="V205">
            <v>1150.3286399983424</v>
          </cell>
          <cell r="W205">
            <v>766.88575999889497</v>
          </cell>
          <cell r="X205">
            <v>1917.2143999972373</v>
          </cell>
          <cell r="Y205">
            <v>1150.3286399983424</v>
          </cell>
          <cell r="Z205">
            <v>766.88575999889497</v>
          </cell>
          <cell r="AA205">
            <v>1917.2143999972373</v>
          </cell>
          <cell r="AB205">
            <v>1150.3286399983424</v>
          </cell>
          <cell r="AC205">
            <v>766.88575999889497</v>
          </cell>
          <cell r="AE205">
            <v>1906.6361147631942</v>
          </cell>
          <cell r="AF205">
            <v>1917.2143999972373</v>
          </cell>
          <cell r="AG205">
            <v>1150.3286399983424</v>
          </cell>
          <cell r="AH205">
            <v>766.88575999889497</v>
          </cell>
          <cell r="AI205">
            <v>1917.2143999972373</v>
          </cell>
          <cell r="AJ205">
            <v>1150.3286399983424</v>
          </cell>
          <cell r="AK205">
            <v>766.88575999889497</v>
          </cell>
          <cell r="AL205">
            <v>1917.2143999972373</v>
          </cell>
          <cell r="AM205">
            <v>1150.3286399983424</v>
          </cell>
          <cell r="AN205">
            <v>766.88575999889497</v>
          </cell>
          <cell r="AO205">
            <v>1917.2143999972373</v>
          </cell>
          <cell r="AP205">
            <v>1150.3286399983424</v>
          </cell>
          <cell r="AQ205">
            <v>766.88575999889497</v>
          </cell>
          <cell r="AR205">
            <v>1917.2143999972373</v>
          </cell>
          <cell r="AS205">
            <v>1150.3286399983424</v>
          </cell>
          <cell r="AT205">
            <v>766.88575999889497</v>
          </cell>
        </row>
        <row r="206">
          <cell r="I206" t="str">
            <v>Переводной коэффициент в натуральное топливо</v>
          </cell>
          <cell r="L206">
            <v>0.60000000000000009</v>
          </cell>
          <cell r="N206">
            <v>0.6</v>
          </cell>
          <cell r="O206">
            <v>0.6</v>
          </cell>
          <cell r="P206">
            <v>0.6</v>
          </cell>
          <cell r="Q206">
            <v>0.6</v>
          </cell>
          <cell r="R206">
            <v>0.6</v>
          </cell>
          <cell r="S206">
            <v>0.6</v>
          </cell>
          <cell r="T206">
            <v>0.6</v>
          </cell>
          <cell r="U206">
            <v>0.6</v>
          </cell>
          <cell r="V206">
            <v>0.6</v>
          </cell>
          <cell r="W206">
            <v>0.6</v>
          </cell>
          <cell r="X206">
            <v>0.6</v>
          </cell>
          <cell r="Y206">
            <v>0.6</v>
          </cell>
          <cell r="Z206">
            <v>0.6</v>
          </cell>
          <cell r="AA206">
            <v>0.6</v>
          </cell>
          <cell r="AB206">
            <v>0.6</v>
          </cell>
          <cell r="AC206">
            <v>0.6</v>
          </cell>
          <cell r="AE206">
            <v>0.60000000000000009</v>
          </cell>
          <cell r="AF206">
            <v>0.6</v>
          </cell>
          <cell r="AG206">
            <v>0.6</v>
          </cell>
          <cell r="AH206">
            <v>0.6</v>
          </cell>
          <cell r="AI206">
            <v>0.6</v>
          </cell>
          <cell r="AJ206">
            <v>0.6</v>
          </cell>
          <cell r="AK206">
            <v>0.6</v>
          </cell>
          <cell r="AL206">
            <v>0.6</v>
          </cell>
          <cell r="AM206">
            <v>0.6</v>
          </cell>
          <cell r="AN206">
            <v>0.6</v>
          </cell>
          <cell r="AO206">
            <v>0.6</v>
          </cell>
          <cell r="AP206">
            <v>0.6</v>
          </cell>
          <cell r="AQ206">
            <v>0.6</v>
          </cell>
          <cell r="AR206">
            <v>0.6</v>
          </cell>
          <cell r="AS206">
            <v>0.6</v>
          </cell>
          <cell r="AT206">
            <v>0.6</v>
          </cell>
        </row>
        <row r="207">
          <cell r="I207" t="str">
            <v>Расход натурального топлива</v>
          </cell>
          <cell r="J207" t="str">
            <v>т</v>
          </cell>
          <cell r="K207">
            <v>0</v>
          </cell>
          <cell r="L207">
            <v>3177.7268579386564</v>
          </cell>
          <cell r="M207">
            <v>0</v>
          </cell>
          <cell r="N207">
            <v>4189.5019205430599</v>
          </cell>
          <cell r="O207">
            <v>3195.3573333287291</v>
          </cell>
          <cell r="P207">
            <v>1917.2143999972375</v>
          </cell>
          <cell r="Q207">
            <v>1278.1429333314916</v>
          </cell>
          <cell r="R207">
            <v>3195.3573333287291</v>
          </cell>
          <cell r="S207">
            <v>1917.2143999972375</v>
          </cell>
          <cell r="T207">
            <v>1278.1429333314916</v>
          </cell>
          <cell r="U207">
            <v>3195.3573333287291</v>
          </cell>
          <cell r="V207">
            <v>1917.2143999972375</v>
          </cell>
          <cell r="W207">
            <v>1278.1429333314916</v>
          </cell>
          <cell r="X207">
            <v>3195.3573333287291</v>
          </cell>
          <cell r="Y207">
            <v>1917.2143999972375</v>
          </cell>
          <cell r="Z207">
            <v>1278.1429333314916</v>
          </cell>
          <cell r="AA207">
            <v>3195.3573333287291</v>
          </cell>
          <cell r="AB207">
            <v>1917.2143999972375</v>
          </cell>
          <cell r="AC207">
            <v>1278.1429333314916</v>
          </cell>
          <cell r="AE207">
            <v>3177.7268579386564</v>
          </cell>
          <cell r="AF207">
            <v>3195.3573333287291</v>
          </cell>
          <cell r="AG207">
            <v>1917.2143999972375</v>
          </cell>
          <cell r="AH207">
            <v>1278.1429333314916</v>
          </cell>
          <cell r="AI207">
            <v>3195.3573333287291</v>
          </cell>
          <cell r="AJ207">
            <v>1917.2143999972375</v>
          </cell>
          <cell r="AK207">
            <v>1278.1429333314916</v>
          </cell>
          <cell r="AL207">
            <v>3195.3573333287291</v>
          </cell>
          <cell r="AM207">
            <v>1917.2143999972375</v>
          </cell>
          <cell r="AN207">
            <v>1278.1429333314916</v>
          </cell>
          <cell r="AO207">
            <v>3195.3573333287291</v>
          </cell>
          <cell r="AP207">
            <v>1917.2143999972375</v>
          </cell>
          <cell r="AQ207">
            <v>1278.1429333314916</v>
          </cell>
          <cell r="AR207">
            <v>3195.3573333287291</v>
          </cell>
          <cell r="AS207">
            <v>1917.2143999972375</v>
          </cell>
          <cell r="AT207">
            <v>1278.1429333314916</v>
          </cell>
        </row>
        <row r="208">
          <cell r="I208" t="str">
            <v>Цена единицы натурального топлива</v>
          </cell>
          <cell r="J208" t="str">
            <v>руб /т</v>
          </cell>
          <cell r="L208">
            <v>5425.0000597911094</v>
          </cell>
          <cell r="N208">
            <v>7888.01</v>
          </cell>
          <cell r="O208">
            <v>11440.68</v>
          </cell>
          <cell r="P208">
            <v>11440.68</v>
          </cell>
          <cell r="Q208">
            <v>11440.68</v>
          </cell>
          <cell r="R208">
            <v>11822.798712</v>
          </cell>
          <cell r="S208">
            <v>11440.68</v>
          </cell>
          <cell r="T208">
            <v>12395.976779999999</v>
          </cell>
          <cell r="U208">
            <v>12405.893561423996</v>
          </cell>
          <cell r="V208">
            <v>12395.976779999999</v>
          </cell>
          <cell r="W208">
            <v>12420.768733559999</v>
          </cell>
          <cell r="X208">
            <v>12619.501033296958</v>
          </cell>
          <cell r="Y208">
            <v>12420.768733559999</v>
          </cell>
          <cell r="Z208">
            <v>12917.599482902398</v>
          </cell>
          <cell r="AA208">
            <v>12984.479999999998</v>
          </cell>
          <cell r="AB208">
            <v>12780</v>
          </cell>
          <cell r="AC208">
            <v>13291.2</v>
          </cell>
          <cell r="AE208">
            <v>5425.0000597911094</v>
          </cell>
          <cell r="AF208">
            <v>11440.68</v>
          </cell>
          <cell r="AG208">
            <v>11440.68</v>
          </cell>
          <cell r="AH208">
            <v>11440.68</v>
          </cell>
          <cell r="AI208">
            <v>11822.798712</v>
          </cell>
          <cell r="AJ208">
            <v>11440.68</v>
          </cell>
          <cell r="AK208">
            <v>12395.976779999999</v>
          </cell>
          <cell r="AL208">
            <v>12405.893561423996</v>
          </cell>
          <cell r="AM208">
            <v>12395.976779999999</v>
          </cell>
          <cell r="AN208">
            <v>12420.768733559999</v>
          </cell>
          <cell r="AO208">
            <v>12619.501033296958</v>
          </cell>
          <cell r="AP208">
            <v>12420.768733559999</v>
          </cell>
          <cell r="AQ208">
            <v>12917.599482902398</v>
          </cell>
          <cell r="AR208">
            <v>12984.479999999998</v>
          </cell>
          <cell r="AS208">
            <v>12780</v>
          </cell>
          <cell r="AT208">
            <v>13291.2</v>
          </cell>
        </row>
        <row r="209">
          <cell r="I209" t="str">
            <v>Стоимость топлива</v>
          </cell>
          <cell r="J209" t="str">
            <v xml:space="preserve">Тыс руб </v>
          </cell>
          <cell r="K209">
            <v>0</v>
          </cell>
          <cell r="L209">
            <v>17239.168394317025</v>
          </cell>
          <cell r="M209">
            <v>0</v>
          </cell>
          <cell r="N209">
            <v>33046.833044262865</v>
          </cell>
          <cell r="O209">
            <v>36557.060736267325</v>
          </cell>
          <cell r="P209">
            <v>21934.236441760393</v>
          </cell>
          <cell r="Q209">
            <v>14622.824294506931</v>
          </cell>
          <cell r="R209">
            <v>37778.066564858651</v>
          </cell>
          <cell r="S209">
            <v>21934.236441760393</v>
          </cell>
          <cell r="T209">
            <v>15843.830123098256</v>
          </cell>
          <cell r="U209">
            <v>39641.262967991832</v>
          </cell>
          <cell r="V209">
            <v>23765.745184647385</v>
          </cell>
          <cell r="W209">
            <v>15875.51778334445</v>
          </cell>
          <cell r="X209">
            <v>40323.815169694906</v>
          </cell>
          <cell r="Y209">
            <v>23813.276675016677</v>
          </cell>
          <cell r="Z209">
            <v>16510.538494678232</v>
          </cell>
          <cell r="AA209">
            <v>41490.053387460212</v>
          </cell>
          <cell r="AB209">
            <v>24502.000031964693</v>
          </cell>
          <cell r="AC209">
            <v>16988.053355495518</v>
          </cell>
          <cell r="AE209">
            <v>17239.168394317025</v>
          </cell>
          <cell r="AF209">
            <v>36557.060736267325</v>
          </cell>
          <cell r="AG209">
            <v>21934.236441760393</v>
          </cell>
          <cell r="AH209">
            <v>14622.824294506931</v>
          </cell>
          <cell r="AI209">
            <v>37778.066564858651</v>
          </cell>
          <cell r="AJ209">
            <v>21934.236441760393</v>
          </cell>
          <cell r="AK209">
            <v>15843.830123098256</v>
          </cell>
          <cell r="AL209">
            <v>39641.262967991832</v>
          </cell>
          <cell r="AM209">
            <v>23765.745184647385</v>
          </cell>
          <cell r="AN209">
            <v>15875.51778334445</v>
          </cell>
          <cell r="AO209">
            <v>40323.815169694906</v>
          </cell>
          <cell r="AP209">
            <v>23813.276675016677</v>
          </cell>
          <cell r="AQ209">
            <v>16510.538494678232</v>
          </cell>
          <cell r="AR209">
            <v>41490.053387460212</v>
          </cell>
          <cell r="AS209">
            <v>24502.000031964693</v>
          </cell>
          <cell r="AT209">
            <v>16988.053355495518</v>
          </cell>
        </row>
        <row r="210">
          <cell r="I210" t="str">
            <v>Стоимость перевозки топлива</v>
          </cell>
          <cell r="J210" t="str">
            <v xml:space="preserve">Тыс руб </v>
          </cell>
          <cell r="O210">
            <v>0</v>
          </cell>
          <cell r="R210">
            <v>0</v>
          </cell>
          <cell r="U210">
            <v>0</v>
          </cell>
          <cell r="X210">
            <v>0</v>
          </cell>
          <cell r="AA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row>
        <row r="211">
          <cell r="I211" t="str">
            <v>Итого затраты по топливу</v>
          </cell>
          <cell r="J211" t="str">
            <v xml:space="preserve">Тыс руб </v>
          </cell>
          <cell r="K211">
            <v>0</v>
          </cell>
          <cell r="L211">
            <v>17239.168394317025</v>
          </cell>
          <cell r="M211">
            <v>0</v>
          </cell>
          <cell r="N211">
            <v>33046.833044262865</v>
          </cell>
          <cell r="O211">
            <v>36557.060736267325</v>
          </cell>
          <cell r="P211">
            <v>21934.236441760393</v>
          </cell>
          <cell r="Q211">
            <v>14622.824294506931</v>
          </cell>
          <cell r="R211">
            <v>37778.066564858651</v>
          </cell>
          <cell r="S211">
            <v>21934.236441760393</v>
          </cell>
          <cell r="T211">
            <v>15843.830123098256</v>
          </cell>
          <cell r="U211">
            <v>39641.262967991832</v>
          </cell>
          <cell r="V211">
            <v>23765.745184647385</v>
          </cell>
          <cell r="W211">
            <v>15875.51778334445</v>
          </cell>
          <cell r="X211">
            <v>40323.815169694906</v>
          </cell>
          <cell r="Y211">
            <v>23813.276675016677</v>
          </cell>
          <cell r="Z211">
            <v>16510.538494678232</v>
          </cell>
          <cell r="AA211">
            <v>41490.053387460212</v>
          </cell>
          <cell r="AB211">
            <v>24502.000031964693</v>
          </cell>
          <cell r="AC211">
            <v>16988.053355495518</v>
          </cell>
          <cell r="AE211">
            <v>17239.168394317025</v>
          </cell>
          <cell r="AF211">
            <v>36557.060736267325</v>
          </cell>
          <cell r="AG211">
            <v>21934.236441760393</v>
          </cell>
          <cell r="AH211">
            <v>14622.824294506931</v>
          </cell>
          <cell r="AI211">
            <v>37778.066564858651</v>
          </cell>
          <cell r="AJ211">
            <v>21934.236441760393</v>
          </cell>
          <cell r="AK211">
            <v>15843.830123098256</v>
          </cell>
          <cell r="AL211">
            <v>39641.262967991832</v>
          </cell>
          <cell r="AM211">
            <v>23765.745184647385</v>
          </cell>
          <cell r="AN211">
            <v>15875.51778334445</v>
          </cell>
          <cell r="AO211">
            <v>40323.815169694906</v>
          </cell>
          <cell r="AP211">
            <v>23813.276675016677</v>
          </cell>
          <cell r="AQ211">
            <v>16510.538494678232</v>
          </cell>
          <cell r="AR211">
            <v>41490.053387460212</v>
          </cell>
          <cell r="AS211">
            <v>24502.000031964693</v>
          </cell>
          <cell r="AT211">
            <v>16988.053355495518</v>
          </cell>
        </row>
        <row r="212">
          <cell r="I212" t="str">
            <v>Котельная № 2 поселок Сарка (Уголь)</v>
          </cell>
          <cell r="K212">
            <v>0</v>
          </cell>
          <cell r="L212">
            <v>0.72245459420000002</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E212">
            <v>0.72245459420000002</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row>
        <row r="213">
          <cell r="I213" t="str">
            <v>Выработка тепловой энергии</v>
          </cell>
          <cell r="J213" t="str">
            <v>Тыс Гкал</v>
          </cell>
          <cell r="L213">
            <v>0.72245459420000002</v>
          </cell>
          <cell r="O213">
            <v>0</v>
          </cell>
          <cell r="R213">
            <v>0</v>
          </cell>
          <cell r="U213">
            <v>0</v>
          </cell>
          <cell r="X213">
            <v>0</v>
          </cell>
          <cell r="AA213">
            <v>0</v>
          </cell>
          <cell r="AE213">
            <v>0.72245459420000002</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row>
        <row r="214">
          <cell r="I214" t="str">
            <v>Товарная тепловая энергия, в том числе:</v>
          </cell>
          <cell r="J214" t="str">
            <v>Тыс Гкал</v>
          </cell>
          <cell r="K214">
            <v>0</v>
          </cell>
          <cell r="L214">
            <v>0.5</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E214">
            <v>0.5</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row>
        <row r="215">
          <cell r="I215" t="str">
            <v>На отопление</v>
          </cell>
          <cell r="J215" t="str">
            <v>Тыс Гкал</v>
          </cell>
          <cell r="L215">
            <v>0.5</v>
          </cell>
          <cell r="O215">
            <v>0</v>
          </cell>
          <cell r="R215">
            <v>0</v>
          </cell>
          <cell r="U215">
            <v>0</v>
          </cell>
          <cell r="X215">
            <v>0</v>
          </cell>
          <cell r="AA215">
            <v>0</v>
          </cell>
          <cell r="AE215">
            <v>0.5</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row>
        <row r="216">
          <cell r="I216" t="str">
            <v>На ГВС</v>
          </cell>
          <cell r="J216" t="str">
            <v>Тыс Гкал</v>
          </cell>
          <cell r="O216">
            <v>0</v>
          </cell>
          <cell r="R216">
            <v>0</v>
          </cell>
          <cell r="U216">
            <v>0</v>
          </cell>
          <cell r="X216">
            <v>0</v>
          </cell>
          <cell r="AA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row>
        <row r="217">
          <cell r="I217" t="str">
            <v>Удельный расход условного топлива</v>
          </cell>
          <cell r="J217" t="str">
            <v>Кгут/Гкал</v>
          </cell>
          <cell r="L217">
            <v>264.93236189043256</v>
          </cell>
          <cell r="O217">
            <v>0</v>
          </cell>
          <cell r="R217">
            <v>0</v>
          </cell>
          <cell r="U217">
            <v>0</v>
          </cell>
          <cell r="X217">
            <v>0</v>
          </cell>
          <cell r="AA217">
            <v>0</v>
          </cell>
          <cell r="AE217">
            <v>264.93236189043256</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row>
        <row r="218">
          <cell r="I218" t="str">
            <v>Расход условного топлива на производство теплоэнергии</v>
          </cell>
          <cell r="J218" t="str">
            <v>Т.у.т.</v>
          </cell>
          <cell r="K218">
            <v>0</v>
          </cell>
          <cell r="L218">
            <v>191.401602</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E218">
            <v>191.401602</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row>
        <row r="219">
          <cell r="I219" t="str">
            <v>Переводной коэффициент в натуральное топливо</v>
          </cell>
          <cell r="L219">
            <v>0.85306236127824597</v>
          </cell>
          <cell r="O219">
            <v>0</v>
          </cell>
          <cell r="R219">
            <v>0</v>
          </cell>
          <cell r="U219">
            <v>0</v>
          </cell>
          <cell r="X219">
            <v>0</v>
          </cell>
          <cell r="AA219">
            <v>0</v>
          </cell>
          <cell r="AE219">
            <v>0.85306236127824597</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row>
        <row r="220">
          <cell r="I220" t="str">
            <v>Расход натурального топлива</v>
          </cell>
          <cell r="J220" t="str">
            <v>т</v>
          </cell>
          <cell r="K220">
            <v>0</v>
          </cell>
          <cell r="L220">
            <v>224.36999999999995</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E220">
            <v>224.36999999999995</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row>
        <row r="221">
          <cell r="I221" t="str">
            <v>Цена единицы натурального топлива</v>
          </cell>
          <cell r="J221" t="str">
            <v>руб /т</v>
          </cell>
          <cell r="L221">
            <v>4131.3771149859504</v>
          </cell>
          <cell r="O221">
            <v>0</v>
          </cell>
          <cell r="R221">
            <v>0</v>
          </cell>
          <cell r="U221">
            <v>0</v>
          </cell>
          <cell r="X221">
            <v>0</v>
          </cell>
          <cell r="AA221">
            <v>0</v>
          </cell>
          <cell r="AE221">
            <v>4131.3771149859504</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row>
        <row r="222">
          <cell r="I222" t="str">
            <v>Стоимость топлива</v>
          </cell>
          <cell r="J222" t="str">
            <v xml:space="preserve">Тыс руб </v>
          </cell>
          <cell r="K222">
            <v>0</v>
          </cell>
          <cell r="L222">
            <v>926.95708328939736</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E222">
            <v>926.95708328939736</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row>
        <row r="223">
          <cell r="I223" t="str">
            <v>Стоимость перевозки топлива</v>
          </cell>
          <cell r="J223" t="str">
            <v xml:space="preserve">Тыс руб </v>
          </cell>
          <cell r="O223">
            <v>0</v>
          </cell>
          <cell r="R223">
            <v>0</v>
          </cell>
          <cell r="U223">
            <v>0</v>
          </cell>
          <cell r="X223">
            <v>0</v>
          </cell>
          <cell r="AA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row>
        <row r="224">
          <cell r="I224" t="str">
            <v>Итого затраты по топливу</v>
          </cell>
          <cell r="J224" t="str">
            <v xml:space="preserve">Тыс руб </v>
          </cell>
          <cell r="K224">
            <v>0</v>
          </cell>
          <cell r="L224">
            <v>926.95708328939736</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E224">
            <v>926.95708328939736</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row>
        <row r="225">
          <cell r="I225" t="str">
            <v>Котельная № 1 поселок Сарка (Уголь)</v>
          </cell>
          <cell r="K225">
            <v>0</v>
          </cell>
          <cell r="L225">
            <v>2.4834354823761471</v>
          </cell>
          <cell r="M225">
            <v>0</v>
          </cell>
          <cell r="N225">
            <v>4.68</v>
          </cell>
          <cell r="O225">
            <v>3.2829999999999999</v>
          </cell>
          <cell r="P225">
            <v>1.9697999999999998</v>
          </cell>
          <cell r="Q225">
            <v>1.3132000000000001</v>
          </cell>
          <cell r="R225">
            <v>3.2829999999999999</v>
          </cell>
          <cell r="S225">
            <v>1.9697999999999998</v>
          </cell>
          <cell r="T225">
            <v>1.3132000000000001</v>
          </cell>
          <cell r="U225">
            <v>3.2829999999999999</v>
          </cell>
          <cell r="V225">
            <v>1.9697999999999998</v>
          </cell>
          <cell r="W225">
            <v>1.3132000000000001</v>
          </cell>
          <cell r="X225">
            <v>3.2829999999999999</v>
          </cell>
          <cell r="Y225">
            <v>1.9697999999999998</v>
          </cell>
          <cell r="Z225">
            <v>1.3132000000000001</v>
          </cell>
          <cell r="AA225">
            <v>3.2829999999999999</v>
          </cell>
          <cell r="AB225">
            <v>1.9697999999999998</v>
          </cell>
          <cell r="AC225">
            <v>1.3132000000000001</v>
          </cell>
          <cell r="AE225">
            <v>2.4834354823761471</v>
          </cell>
          <cell r="AF225">
            <v>3.2829999999999999</v>
          </cell>
          <cell r="AG225">
            <v>1.9697999999999998</v>
          </cell>
          <cell r="AH225">
            <v>1.3132000000000001</v>
          </cell>
          <cell r="AI225">
            <v>3.2829999999999999</v>
          </cell>
          <cell r="AJ225">
            <v>1.9697999999999998</v>
          </cell>
          <cell r="AK225">
            <v>1.3132000000000001</v>
          </cell>
          <cell r="AL225">
            <v>3.2829999999999999</v>
          </cell>
          <cell r="AM225">
            <v>1.9697999999999998</v>
          </cell>
          <cell r="AN225">
            <v>1.3132000000000001</v>
          </cell>
          <cell r="AO225">
            <v>3.2829999999999999</v>
          </cell>
          <cell r="AP225">
            <v>1.9697999999999998</v>
          </cell>
          <cell r="AQ225">
            <v>1.3132000000000001</v>
          </cell>
          <cell r="AR225">
            <v>3.2829999999999999</v>
          </cell>
          <cell r="AS225">
            <v>1.9697999999999998</v>
          </cell>
          <cell r="AT225">
            <v>1.3132000000000001</v>
          </cell>
        </row>
        <row r="226">
          <cell r="I226" t="str">
            <v>Выработка тепловой энергии</v>
          </cell>
          <cell r="J226" t="str">
            <v>Тыс Гкал</v>
          </cell>
          <cell r="L226">
            <v>2.4834354823761471</v>
          </cell>
          <cell r="N226">
            <v>4.68</v>
          </cell>
          <cell r="O226">
            <v>3.2829999999999999</v>
          </cell>
          <cell r="P226">
            <v>1.9697999999999998</v>
          </cell>
          <cell r="Q226">
            <v>1.3132000000000001</v>
          </cell>
          <cell r="R226">
            <v>3.2829999999999999</v>
          </cell>
          <cell r="S226">
            <v>1.9697999999999998</v>
          </cell>
          <cell r="T226">
            <v>1.3132000000000001</v>
          </cell>
          <cell r="U226">
            <v>3.2829999999999999</v>
          </cell>
          <cell r="V226">
            <v>1.9697999999999998</v>
          </cell>
          <cell r="W226">
            <v>1.3132000000000001</v>
          </cell>
          <cell r="X226">
            <v>3.2829999999999999</v>
          </cell>
          <cell r="Y226">
            <v>1.9697999999999998</v>
          </cell>
          <cell r="Z226">
            <v>1.3132000000000001</v>
          </cell>
          <cell r="AA226">
            <v>3.2829999999999999</v>
          </cell>
          <cell r="AB226">
            <v>1.9697999999999998</v>
          </cell>
          <cell r="AC226">
            <v>1.3132000000000001</v>
          </cell>
          <cell r="AE226">
            <v>2.4834354823761471</v>
          </cell>
          <cell r="AF226">
            <v>3.2829999999999999</v>
          </cell>
          <cell r="AG226">
            <v>1.9697999999999998</v>
          </cell>
          <cell r="AH226">
            <v>1.3132000000000001</v>
          </cell>
          <cell r="AI226">
            <v>3.2829999999999999</v>
          </cell>
          <cell r="AJ226">
            <v>1.9697999999999998</v>
          </cell>
          <cell r="AK226">
            <v>1.3132000000000001</v>
          </cell>
          <cell r="AL226">
            <v>3.2829999999999999</v>
          </cell>
          <cell r="AM226">
            <v>1.9697999999999998</v>
          </cell>
          <cell r="AN226">
            <v>1.3132000000000001</v>
          </cell>
          <cell r="AO226">
            <v>3.2829999999999999</v>
          </cell>
          <cell r="AP226">
            <v>1.9697999999999998</v>
          </cell>
          <cell r="AQ226">
            <v>1.3132000000000001</v>
          </cell>
          <cell r="AR226">
            <v>3.2829999999999999</v>
          </cell>
          <cell r="AS226">
            <v>1.9697999999999998</v>
          </cell>
          <cell r="AT226">
            <v>1.3132000000000001</v>
          </cell>
        </row>
        <row r="227">
          <cell r="I227" t="str">
            <v>Товарная тепловая энергия, в том числе:</v>
          </cell>
          <cell r="J227" t="str">
            <v>Тыс Гкал</v>
          </cell>
          <cell r="K227">
            <v>0</v>
          </cell>
          <cell r="L227">
            <v>1.9</v>
          </cell>
          <cell r="M227">
            <v>0</v>
          </cell>
          <cell r="N227">
            <v>1.5578911131533566</v>
          </cell>
          <cell r="O227">
            <v>1.5579684312125082</v>
          </cell>
          <cell r="P227">
            <v>0.87096843121250811</v>
          </cell>
          <cell r="Q227">
            <v>0.68700000000000006</v>
          </cell>
          <cell r="R227">
            <v>1.5579684312125082</v>
          </cell>
          <cell r="S227">
            <v>0.87096843121250811</v>
          </cell>
          <cell r="T227">
            <v>0.68700000000000006</v>
          </cell>
          <cell r="U227">
            <v>1.5579684312125082</v>
          </cell>
          <cell r="V227">
            <v>0.87096843121250811</v>
          </cell>
          <cell r="W227">
            <v>0.68700000000000006</v>
          </cell>
          <cell r="X227">
            <v>1.5579684312125082</v>
          </cell>
          <cell r="Y227">
            <v>0.87096843121250811</v>
          </cell>
          <cell r="Z227">
            <v>0.68700000000000006</v>
          </cell>
          <cell r="AA227">
            <v>1.5579684312125082</v>
          </cell>
          <cell r="AB227">
            <v>0.87096843121250811</v>
          </cell>
          <cell r="AC227">
            <v>0.68700000000000006</v>
          </cell>
          <cell r="AE227">
            <v>1.9</v>
          </cell>
          <cell r="AF227">
            <v>1.5579684312125082</v>
          </cell>
          <cell r="AG227">
            <v>0.87096843121250811</v>
          </cell>
          <cell r="AH227">
            <v>0.68700000000000006</v>
          </cell>
          <cell r="AI227">
            <v>1.5579684312125082</v>
          </cell>
          <cell r="AJ227">
            <v>0.87096843121250811</v>
          </cell>
          <cell r="AK227">
            <v>0.68700000000000006</v>
          </cell>
          <cell r="AL227">
            <v>1.5579684312125082</v>
          </cell>
          <cell r="AM227">
            <v>0.87096843121250811</v>
          </cell>
          <cell r="AN227">
            <v>0.68700000000000006</v>
          </cell>
          <cell r="AO227">
            <v>1.5579684312125082</v>
          </cell>
          <cell r="AP227">
            <v>0.87096843121250811</v>
          </cell>
          <cell r="AQ227">
            <v>0.68700000000000006</v>
          </cell>
          <cell r="AR227">
            <v>1.5579684312125082</v>
          </cell>
          <cell r="AS227">
            <v>0.87096843121250811</v>
          </cell>
          <cell r="AT227">
            <v>0.68700000000000006</v>
          </cell>
        </row>
        <row r="228">
          <cell r="I228" t="str">
            <v>На отопление</v>
          </cell>
          <cell r="J228" t="str">
            <v>Тыс Гкал</v>
          </cell>
          <cell r="L228">
            <v>1.9</v>
          </cell>
          <cell r="N228">
            <v>1.5578911131533566</v>
          </cell>
          <cell r="O228">
            <v>1.5579684312125082</v>
          </cell>
          <cell r="P228">
            <v>0.87096843121250811</v>
          </cell>
          <cell r="Q228">
            <v>0.68700000000000006</v>
          </cell>
          <cell r="R228">
            <v>1.5579684312125082</v>
          </cell>
          <cell r="S228">
            <v>0.87096843121250811</v>
          </cell>
          <cell r="T228">
            <v>0.68700000000000006</v>
          </cell>
          <cell r="U228">
            <v>1.5579684312125082</v>
          </cell>
          <cell r="V228">
            <v>0.87096843121250811</v>
          </cell>
          <cell r="W228">
            <v>0.68700000000000006</v>
          </cell>
          <cell r="X228">
            <v>1.5579684312125082</v>
          </cell>
          <cell r="Y228">
            <v>0.87096843121250811</v>
          </cell>
          <cell r="Z228">
            <v>0.68700000000000006</v>
          </cell>
          <cell r="AA228">
            <v>1.5579684312125082</v>
          </cell>
          <cell r="AB228">
            <v>0.87096843121250811</v>
          </cell>
          <cell r="AC228">
            <v>0.68700000000000006</v>
          </cell>
          <cell r="AE228">
            <v>1.9</v>
          </cell>
          <cell r="AF228">
            <v>1.5579684312125082</v>
          </cell>
          <cell r="AG228">
            <v>0.87096843121250811</v>
          </cell>
          <cell r="AH228">
            <v>0.68700000000000006</v>
          </cell>
          <cell r="AI228">
            <v>1.5579684312125082</v>
          </cell>
          <cell r="AJ228">
            <v>0.87096843121250811</v>
          </cell>
          <cell r="AK228">
            <v>0.68700000000000006</v>
          </cell>
          <cell r="AL228">
            <v>1.5579684312125082</v>
          </cell>
          <cell r="AM228">
            <v>0.87096843121250811</v>
          </cell>
          <cell r="AN228">
            <v>0.68700000000000006</v>
          </cell>
          <cell r="AO228">
            <v>1.5579684312125082</v>
          </cell>
          <cell r="AP228">
            <v>0.87096843121250811</v>
          </cell>
          <cell r="AQ228">
            <v>0.68700000000000006</v>
          </cell>
          <cell r="AR228">
            <v>1.5579684312125082</v>
          </cell>
          <cell r="AS228">
            <v>0.87096843121250811</v>
          </cell>
          <cell r="AT228">
            <v>0.68700000000000006</v>
          </cell>
        </row>
        <row r="229">
          <cell r="I229" t="str">
            <v>На ГВС</v>
          </cell>
          <cell r="J229" t="str">
            <v>Тыс Гкал</v>
          </cell>
          <cell r="O229">
            <v>0</v>
          </cell>
          <cell r="R229">
            <v>0</v>
          </cell>
          <cell r="U229">
            <v>0</v>
          </cell>
          <cell r="X229">
            <v>0</v>
          </cell>
          <cell r="AA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row>
        <row r="230">
          <cell r="I230" t="str">
            <v>Удельный расход условного топлива</v>
          </cell>
          <cell r="J230" t="str">
            <v>Кгут/Гкал</v>
          </cell>
          <cell r="L230">
            <v>256.39801491758647</v>
          </cell>
          <cell r="N230">
            <v>235.68</v>
          </cell>
          <cell r="O230">
            <v>235.68000000000004</v>
          </cell>
          <cell r="P230">
            <v>235.68</v>
          </cell>
          <cell r="Q230">
            <v>235.68</v>
          </cell>
          <cell r="R230">
            <v>235.68000000000004</v>
          </cell>
          <cell r="S230">
            <v>235.68</v>
          </cell>
          <cell r="T230">
            <v>235.68</v>
          </cell>
          <cell r="U230">
            <v>235.68000000000004</v>
          </cell>
          <cell r="V230">
            <v>235.68</v>
          </cell>
          <cell r="W230">
            <v>235.68</v>
          </cell>
          <cell r="X230">
            <v>235.68000000000004</v>
          </cell>
          <cell r="Y230">
            <v>235.68</v>
          </cell>
          <cell r="Z230">
            <v>235.68</v>
          </cell>
          <cell r="AA230">
            <v>235.68000000000004</v>
          </cell>
          <cell r="AB230">
            <v>235.68</v>
          </cell>
          <cell r="AC230">
            <v>235.68</v>
          </cell>
          <cell r="AE230">
            <v>256.39801491758647</v>
          </cell>
          <cell r="AF230">
            <v>235.68000000000004</v>
          </cell>
          <cell r="AG230">
            <v>235.68</v>
          </cell>
          <cell r="AH230">
            <v>235.68</v>
          </cell>
          <cell r="AI230">
            <v>235.68000000000004</v>
          </cell>
          <cell r="AJ230">
            <v>235.68</v>
          </cell>
          <cell r="AK230">
            <v>235.68</v>
          </cell>
          <cell r="AL230">
            <v>235.68000000000004</v>
          </cell>
          <cell r="AM230">
            <v>235.68</v>
          </cell>
          <cell r="AN230">
            <v>235.68</v>
          </cell>
          <cell r="AO230">
            <v>235.68000000000004</v>
          </cell>
          <cell r="AP230">
            <v>235.68</v>
          </cell>
          <cell r="AQ230">
            <v>235.68</v>
          </cell>
          <cell r="AR230">
            <v>235.68000000000004</v>
          </cell>
          <cell r="AS230">
            <v>235.68</v>
          </cell>
          <cell r="AT230">
            <v>235.68</v>
          </cell>
        </row>
        <row r="231">
          <cell r="I231" t="str">
            <v>Расход условного топлива на производство теплоэнергии</v>
          </cell>
          <cell r="J231" t="str">
            <v>Т.у.т.</v>
          </cell>
          <cell r="K231">
            <v>0</v>
          </cell>
          <cell r="L231">
            <v>636.74792785714294</v>
          </cell>
          <cell r="M231">
            <v>0</v>
          </cell>
          <cell r="N231">
            <v>1102.9823999999999</v>
          </cell>
          <cell r="O231">
            <v>773.73744000000011</v>
          </cell>
          <cell r="P231">
            <v>464.24246399999998</v>
          </cell>
          <cell r="Q231">
            <v>309.49497600000007</v>
          </cell>
          <cell r="R231">
            <v>773.73744000000011</v>
          </cell>
          <cell r="S231">
            <v>464.24246399999998</v>
          </cell>
          <cell r="T231">
            <v>309.49497600000007</v>
          </cell>
          <cell r="U231">
            <v>773.73744000000011</v>
          </cell>
          <cell r="V231">
            <v>464.24246399999998</v>
          </cell>
          <cell r="W231">
            <v>309.49497600000007</v>
          </cell>
          <cell r="X231">
            <v>773.73744000000011</v>
          </cell>
          <cell r="Y231">
            <v>464.24246399999998</v>
          </cell>
          <cell r="Z231">
            <v>309.49497600000007</v>
          </cell>
          <cell r="AA231">
            <v>773.73744000000011</v>
          </cell>
          <cell r="AB231">
            <v>464.24246399999998</v>
          </cell>
          <cell r="AC231">
            <v>309.49497600000007</v>
          </cell>
          <cell r="AE231">
            <v>636.74792785714294</v>
          </cell>
          <cell r="AF231">
            <v>773.73744000000011</v>
          </cell>
          <cell r="AG231">
            <v>464.24246399999998</v>
          </cell>
          <cell r="AH231">
            <v>309.49497600000007</v>
          </cell>
          <cell r="AI231">
            <v>773.73744000000011</v>
          </cell>
          <cell r="AJ231">
            <v>464.24246399999998</v>
          </cell>
          <cell r="AK231">
            <v>309.49497600000007</v>
          </cell>
          <cell r="AL231">
            <v>773.73744000000011</v>
          </cell>
          <cell r="AM231">
            <v>464.24246399999998</v>
          </cell>
          <cell r="AN231">
            <v>309.49497600000007</v>
          </cell>
          <cell r="AO231">
            <v>773.73744000000011</v>
          </cell>
          <cell r="AP231">
            <v>464.24246399999998</v>
          </cell>
          <cell r="AQ231">
            <v>309.49497600000007</v>
          </cell>
          <cell r="AR231">
            <v>773.73744000000011</v>
          </cell>
          <cell r="AS231">
            <v>464.24246399999998</v>
          </cell>
          <cell r="AT231">
            <v>309.49497600000007</v>
          </cell>
        </row>
        <row r="232">
          <cell r="I232" t="str">
            <v>Переводной коэффициент в натуральное топливо</v>
          </cell>
          <cell r="L232">
            <v>0.85246392376617297</v>
          </cell>
          <cell r="N232">
            <v>0.79999999999999993</v>
          </cell>
          <cell r="O232">
            <v>0.8</v>
          </cell>
          <cell r="P232">
            <v>0.79999999999999993</v>
          </cell>
          <cell r="Q232">
            <v>0.79999999999999993</v>
          </cell>
          <cell r="R232">
            <v>0.8</v>
          </cell>
          <cell r="S232">
            <v>0.79999999999999993</v>
          </cell>
          <cell r="T232">
            <v>0.79999999999999993</v>
          </cell>
          <cell r="U232">
            <v>0.8</v>
          </cell>
          <cell r="V232">
            <v>0.79999999999999993</v>
          </cell>
          <cell r="W232">
            <v>0.79999999999999993</v>
          </cell>
          <cell r="X232">
            <v>0.8</v>
          </cell>
          <cell r="Y232">
            <v>0.79999999999999993</v>
          </cell>
          <cell r="Z232">
            <v>0.79999999999999993</v>
          </cell>
          <cell r="AA232">
            <v>0.8</v>
          </cell>
          <cell r="AB232">
            <v>0.79999999999999993</v>
          </cell>
          <cell r="AC232">
            <v>0.79999999999999993</v>
          </cell>
          <cell r="AE232">
            <v>0.85246392376617297</v>
          </cell>
          <cell r="AF232">
            <v>0.8</v>
          </cell>
          <cell r="AG232">
            <v>0.79999999999999993</v>
          </cell>
          <cell r="AH232">
            <v>0.79999999999999993</v>
          </cell>
          <cell r="AI232">
            <v>0.8</v>
          </cell>
          <cell r="AJ232">
            <v>0.79999999999999993</v>
          </cell>
          <cell r="AK232">
            <v>0.79999999999999993</v>
          </cell>
          <cell r="AL232">
            <v>0.8</v>
          </cell>
          <cell r="AM232">
            <v>0.79999999999999993</v>
          </cell>
          <cell r="AN232">
            <v>0.79999999999999993</v>
          </cell>
          <cell r="AO232">
            <v>0.8</v>
          </cell>
          <cell r="AP232">
            <v>0.79999999999999993</v>
          </cell>
          <cell r="AQ232">
            <v>0.79999999999999993</v>
          </cell>
          <cell r="AR232">
            <v>0.8</v>
          </cell>
          <cell r="AS232">
            <v>0.79999999999999993</v>
          </cell>
          <cell r="AT232">
            <v>0.79999999999999993</v>
          </cell>
        </row>
        <row r="233">
          <cell r="I233" t="str">
            <v>Расход натурального топлива</v>
          </cell>
          <cell r="J233" t="str">
            <v>т</v>
          </cell>
          <cell r="K233">
            <v>0</v>
          </cell>
          <cell r="L233">
            <v>746.95</v>
          </cell>
          <cell r="M233">
            <v>0</v>
          </cell>
          <cell r="N233">
            <v>1378.7280000000001</v>
          </cell>
          <cell r="O233">
            <v>967.17180000000008</v>
          </cell>
          <cell r="P233">
            <v>580.30308000000002</v>
          </cell>
          <cell r="Q233">
            <v>386.86872000000011</v>
          </cell>
          <cell r="R233">
            <v>967.17180000000008</v>
          </cell>
          <cell r="S233">
            <v>580.30308000000002</v>
          </cell>
          <cell r="T233">
            <v>386.86872000000011</v>
          </cell>
          <cell r="U233">
            <v>967.17180000000008</v>
          </cell>
          <cell r="V233">
            <v>580.30308000000002</v>
          </cell>
          <cell r="W233">
            <v>386.86872000000011</v>
          </cell>
          <cell r="X233">
            <v>967.17180000000008</v>
          </cell>
          <cell r="Y233">
            <v>580.30308000000002</v>
          </cell>
          <cell r="Z233">
            <v>386.86872000000011</v>
          </cell>
          <cell r="AA233">
            <v>967.17180000000008</v>
          </cell>
          <cell r="AB233">
            <v>580.30308000000002</v>
          </cell>
          <cell r="AC233">
            <v>386.86872000000011</v>
          </cell>
          <cell r="AE233">
            <v>746.95</v>
          </cell>
          <cell r="AF233">
            <v>967.17180000000008</v>
          </cell>
          <cell r="AG233">
            <v>580.30308000000002</v>
          </cell>
          <cell r="AH233">
            <v>386.86872000000011</v>
          </cell>
          <cell r="AI233">
            <v>967.17180000000008</v>
          </cell>
          <cell r="AJ233">
            <v>580.30308000000002</v>
          </cell>
          <cell r="AK233">
            <v>386.86872000000011</v>
          </cell>
          <cell r="AL233">
            <v>967.17180000000008</v>
          </cell>
          <cell r="AM233">
            <v>580.30308000000002</v>
          </cell>
          <cell r="AN233">
            <v>386.86872000000011</v>
          </cell>
          <cell r="AO233">
            <v>967.17180000000008</v>
          </cell>
          <cell r="AP233">
            <v>580.30308000000002</v>
          </cell>
          <cell r="AQ233">
            <v>386.86872000000011</v>
          </cell>
          <cell r="AR233">
            <v>967.17180000000008</v>
          </cell>
          <cell r="AS233">
            <v>580.30308000000002</v>
          </cell>
          <cell r="AT233">
            <v>386.86872000000011</v>
          </cell>
        </row>
        <row r="234">
          <cell r="I234" t="str">
            <v>Цена единицы натурального топлива</v>
          </cell>
          <cell r="J234" t="str">
            <v>руб /т</v>
          </cell>
          <cell r="L234">
            <v>4131.3771149859504</v>
          </cell>
          <cell r="N234">
            <v>4808.8872941772497</v>
          </cell>
          <cell r="O234">
            <v>5297.2760000000007</v>
          </cell>
          <cell r="P234">
            <v>5240</v>
          </cell>
          <cell r="Q234">
            <v>5383.19</v>
          </cell>
          <cell r="R234">
            <v>5480.7334028000005</v>
          </cell>
          <cell r="S234">
            <v>5383.19</v>
          </cell>
          <cell r="T234">
            <v>5627.0485069999986</v>
          </cell>
          <cell r="U234">
            <v>5668.9137478920784</v>
          </cell>
          <cell r="V234">
            <v>5627.0485069999986</v>
          </cell>
          <cell r="W234">
            <v>5731.7116092301985</v>
          </cell>
          <cell r="X234">
            <v>5848.6385260584939</v>
          </cell>
          <cell r="Y234">
            <v>5731.7116092301985</v>
          </cell>
          <cell r="Z234">
            <v>6024.0289013009378</v>
          </cell>
          <cell r="AA234">
            <v>6018.5892000000013</v>
          </cell>
          <cell r="AB234">
            <v>5997</v>
          </cell>
          <cell r="AC234">
            <v>6050.972999999999</v>
          </cell>
          <cell r="AE234">
            <v>4131.3771149859504</v>
          </cell>
          <cell r="AF234">
            <v>5297.2760000000007</v>
          </cell>
          <cell r="AG234">
            <v>5240</v>
          </cell>
          <cell r="AH234">
            <v>5383.19</v>
          </cell>
          <cell r="AI234">
            <v>5480.7334028000005</v>
          </cell>
          <cell r="AJ234">
            <v>5383.19</v>
          </cell>
          <cell r="AK234">
            <v>5627.0485069999986</v>
          </cell>
          <cell r="AL234">
            <v>5668.9137478920784</v>
          </cell>
          <cell r="AM234">
            <v>5627.0485069999986</v>
          </cell>
          <cell r="AN234">
            <v>5731.7116092301985</v>
          </cell>
          <cell r="AO234">
            <v>5848.6385260584939</v>
          </cell>
          <cell r="AP234">
            <v>5731.7116092301985</v>
          </cell>
          <cell r="AQ234">
            <v>6024.0289013009378</v>
          </cell>
          <cell r="AR234">
            <v>6018.5892000000013</v>
          </cell>
          <cell r="AS234">
            <v>5997</v>
          </cell>
          <cell r="AT234">
            <v>6050.972999999999</v>
          </cell>
        </row>
        <row r="235">
          <cell r="I235" t="str">
            <v>Стоимость топлива</v>
          </cell>
          <cell r="J235" t="str">
            <v xml:space="preserve">Тыс руб </v>
          </cell>
          <cell r="K235">
            <v>0</v>
          </cell>
          <cell r="L235">
            <v>3085.9321360387562</v>
          </cell>
          <cell r="M235">
            <v>0</v>
          </cell>
          <cell r="N235">
            <v>6630.147561326412</v>
          </cell>
          <cell r="O235">
            <v>5123.3759640168009</v>
          </cell>
          <cell r="P235">
            <v>3040.7881391999999</v>
          </cell>
          <cell r="Q235">
            <v>2082.5878248168005</v>
          </cell>
          <cell r="R235">
            <v>5300.8107905062016</v>
          </cell>
          <cell r="S235">
            <v>3123.8817372252001</v>
          </cell>
          <cell r="T235">
            <v>2176.9290532810014</v>
          </cell>
          <cell r="U235">
            <v>5482.8135135935281</v>
          </cell>
          <cell r="V235">
            <v>3265.3935799215005</v>
          </cell>
          <cell r="W235">
            <v>2217.4199336720276</v>
          </cell>
          <cell r="X235">
            <v>5656.6382507973412</v>
          </cell>
          <cell r="Y235">
            <v>3326.1299005080405</v>
          </cell>
          <cell r="Z235">
            <v>2330.5083502893012</v>
          </cell>
          <cell r="AA235">
            <v>5821.0097500245611</v>
          </cell>
          <cell r="AB235">
            <v>3480.0775707600001</v>
          </cell>
          <cell r="AC235">
            <v>2340.9321792645605</v>
          </cell>
          <cell r="AE235">
            <v>3085.9321360387562</v>
          </cell>
          <cell r="AF235">
            <v>5123.3759640168009</v>
          </cell>
          <cell r="AG235">
            <v>3040.7881391999999</v>
          </cell>
          <cell r="AH235">
            <v>2082.5878248168005</v>
          </cell>
          <cell r="AI235">
            <v>5300.8107905062016</v>
          </cell>
          <cell r="AJ235">
            <v>3123.8817372252001</v>
          </cell>
          <cell r="AK235">
            <v>2176.9290532810014</v>
          </cell>
          <cell r="AL235">
            <v>5482.8135135935281</v>
          </cell>
          <cell r="AM235">
            <v>3265.3935799215005</v>
          </cell>
          <cell r="AN235">
            <v>2217.4199336720276</v>
          </cell>
          <cell r="AO235">
            <v>5656.6382507973412</v>
          </cell>
          <cell r="AP235">
            <v>3326.1299005080405</v>
          </cell>
          <cell r="AQ235">
            <v>2330.5083502893012</v>
          </cell>
          <cell r="AR235">
            <v>5821.0097500245611</v>
          </cell>
          <cell r="AS235">
            <v>3480.0775707600001</v>
          </cell>
          <cell r="AT235">
            <v>2340.9321792645605</v>
          </cell>
        </row>
        <row r="236">
          <cell r="I236" t="str">
            <v>Стоимость перевозки топлива</v>
          </cell>
          <cell r="J236" t="str">
            <v xml:space="preserve">Тыс руб </v>
          </cell>
          <cell r="O236">
            <v>0</v>
          </cell>
          <cell r="R236">
            <v>0</v>
          </cell>
          <cell r="U236">
            <v>0</v>
          </cell>
          <cell r="X236">
            <v>0</v>
          </cell>
          <cell r="AA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row>
        <row r="237">
          <cell r="I237" t="str">
            <v>Итого затраты по топливу</v>
          </cell>
          <cell r="J237" t="str">
            <v xml:space="preserve">Тыс руб </v>
          </cell>
          <cell r="K237">
            <v>0</v>
          </cell>
          <cell r="L237">
            <v>3085.9321360387562</v>
          </cell>
          <cell r="M237">
            <v>0</v>
          </cell>
          <cell r="N237">
            <v>6630.147561326412</v>
          </cell>
          <cell r="O237">
            <v>5123.3759640168009</v>
          </cell>
          <cell r="P237">
            <v>3040.7881391999999</v>
          </cell>
          <cell r="Q237">
            <v>2082.5878248168005</v>
          </cell>
          <cell r="R237">
            <v>5300.8107905062016</v>
          </cell>
          <cell r="S237">
            <v>3123.8817372252001</v>
          </cell>
          <cell r="T237">
            <v>2176.9290532810014</v>
          </cell>
          <cell r="U237">
            <v>5482.8135135935281</v>
          </cell>
          <cell r="V237">
            <v>3265.3935799215005</v>
          </cell>
          <cell r="W237">
            <v>2217.4199336720276</v>
          </cell>
          <cell r="X237">
            <v>5656.6382507973412</v>
          </cell>
          <cell r="Y237">
            <v>3326.1299005080405</v>
          </cell>
          <cell r="Z237">
            <v>2330.5083502893012</v>
          </cell>
          <cell r="AA237">
            <v>5821.0097500245611</v>
          </cell>
          <cell r="AB237">
            <v>3480.0775707600001</v>
          </cell>
          <cell r="AC237">
            <v>2340.9321792645605</v>
          </cell>
          <cell r="AE237">
            <v>3085.9321360387562</v>
          </cell>
          <cell r="AF237">
            <v>5123.3759640168009</v>
          </cell>
          <cell r="AG237">
            <v>3040.7881391999999</v>
          </cell>
          <cell r="AH237">
            <v>2082.5878248168005</v>
          </cell>
          <cell r="AI237">
            <v>5300.8107905062016</v>
          </cell>
          <cell r="AJ237">
            <v>3123.8817372252001</v>
          </cell>
          <cell r="AK237">
            <v>2176.9290532810014</v>
          </cell>
          <cell r="AL237">
            <v>5482.8135135935281</v>
          </cell>
          <cell r="AM237">
            <v>3265.3935799215005</v>
          </cell>
          <cell r="AN237">
            <v>2217.4199336720276</v>
          </cell>
          <cell r="AO237">
            <v>5656.6382507973412</v>
          </cell>
          <cell r="AP237">
            <v>3326.1299005080405</v>
          </cell>
          <cell r="AQ237">
            <v>2330.5083502893012</v>
          </cell>
          <cell r="AR237">
            <v>5821.0097500245611</v>
          </cell>
          <cell r="AS237">
            <v>3480.0775707600001</v>
          </cell>
          <cell r="AT237">
            <v>2340.9321792645605</v>
          </cell>
        </row>
        <row r="238">
          <cell r="I238" t="str">
            <v>Котельная поселок Березовик-1 (Уголь)</v>
          </cell>
          <cell r="K238">
            <v>0</v>
          </cell>
          <cell r="L238">
            <v>2.3753588218540003</v>
          </cell>
          <cell r="M238">
            <v>0</v>
          </cell>
          <cell r="N238">
            <v>2.8326582021805198</v>
          </cell>
          <cell r="O238">
            <v>2.2461255099276798</v>
          </cell>
          <cell r="P238">
            <v>1.3476753059566078</v>
          </cell>
          <cell r="Q238">
            <v>0.898450203971072</v>
          </cell>
          <cell r="R238">
            <v>2.2461255099276798</v>
          </cell>
          <cell r="S238">
            <v>1.3476753059566078</v>
          </cell>
          <cell r="T238">
            <v>0.898450203971072</v>
          </cell>
          <cell r="U238">
            <v>2.2461255099276798</v>
          </cell>
          <cell r="V238">
            <v>1.3476753059566078</v>
          </cell>
          <cell r="W238">
            <v>0.898450203971072</v>
          </cell>
          <cell r="X238">
            <v>2.2461255099276798</v>
          </cell>
          <cell r="Y238">
            <v>1.3476753059566078</v>
          </cell>
          <cell r="Z238">
            <v>0.898450203971072</v>
          </cell>
          <cell r="AA238">
            <v>2.2461255099276798</v>
          </cell>
          <cell r="AB238">
            <v>1.3476753059566078</v>
          </cell>
          <cell r="AC238">
            <v>0.898450203971072</v>
          </cell>
          <cell r="AE238">
            <v>2.3753588218540003</v>
          </cell>
          <cell r="AF238">
            <v>2.2461255099276798</v>
          </cell>
          <cell r="AG238">
            <v>1.3476753059566078</v>
          </cell>
          <cell r="AH238">
            <v>0.898450203971072</v>
          </cell>
          <cell r="AI238">
            <v>2.2461255099276798</v>
          </cell>
          <cell r="AJ238">
            <v>1.3476753059566078</v>
          </cell>
          <cell r="AK238">
            <v>0.898450203971072</v>
          </cell>
          <cell r="AL238">
            <v>2.2461255099276798</v>
          </cell>
          <cell r="AM238">
            <v>1.3476753059566078</v>
          </cell>
          <cell r="AN238">
            <v>0.898450203971072</v>
          </cell>
          <cell r="AO238">
            <v>2.2461255099276798</v>
          </cell>
          <cell r="AP238">
            <v>1.3476753059566078</v>
          </cell>
          <cell r="AQ238">
            <v>0.898450203971072</v>
          </cell>
          <cell r="AR238">
            <v>2.2461255099276798</v>
          </cell>
          <cell r="AS238">
            <v>1.3476753059566078</v>
          </cell>
          <cell r="AT238">
            <v>0.898450203971072</v>
          </cell>
        </row>
        <row r="239">
          <cell r="I239" t="str">
            <v>Выработка тепловой энергии</v>
          </cell>
          <cell r="J239" t="str">
            <v>Тыс Гкал</v>
          </cell>
          <cell r="L239">
            <v>2.3753588218540003</v>
          </cell>
          <cell r="N239">
            <v>2.8326582021805198</v>
          </cell>
          <cell r="O239">
            <v>2.2461255099276798</v>
          </cell>
          <cell r="P239">
            <v>1.3476753059566078</v>
          </cell>
          <cell r="Q239">
            <v>0.898450203971072</v>
          </cell>
          <cell r="R239">
            <v>2.2461255099276798</v>
          </cell>
          <cell r="S239">
            <v>1.3476753059566078</v>
          </cell>
          <cell r="T239">
            <v>0.898450203971072</v>
          </cell>
          <cell r="U239">
            <v>2.2461255099276798</v>
          </cell>
          <cell r="V239">
            <v>1.3476753059566078</v>
          </cell>
          <cell r="W239">
            <v>0.898450203971072</v>
          </cell>
          <cell r="X239">
            <v>2.2461255099276798</v>
          </cell>
          <cell r="Y239">
            <v>1.3476753059566078</v>
          </cell>
          <cell r="Z239">
            <v>0.898450203971072</v>
          </cell>
          <cell r="AA239">
            <v>2.2461255099276798</v>
          </cell>
          <cell r="AB239">
            <v>1.3476753059566078</v>
          </cell>
          <cell r="AC239">
            <v>0.898450203971072</v>
          </cell>
          <cell r="AE239">
            <v>2.3753588218540003</v>
          </cell>
          <cell r="AF239">
            <v>2.2461255099276798</v>
          </cell>
          <cell r="AG239">
            <v>1.3476753059566078</v>
          </cell>
          <cell r="AH239">
            <v>0.898450203971072</v>
          </cell>
          <cell r="AI239">
            <v>2.2461255099276798</v>
          </cell>
          <cell r="AJ239">
            <v>1.3476753059566078</v>
          </cell>
          <cell r="AK239">
            <v>0.898450203971072</v>
          </cell>
          <cell r="AL239">
            <v>2.2461255099276798</v>
          </cell>
          <cell r="AM239">
            <v>1.3476753059566078</v>
          </cell>
          <cell r="AN239">
            <v>0.898450203971072</v>
          </cell>
          <cell r="AO239">
            <v>2.2461255099276798</v>
          </cell>
          <cell r="AP239">
            <v>1.3476753059566078</v>
          </cell>
          <cell r="AQ239">
            <v>0.898450203971072</v>
          </cell>
          <cell r="AR239">
            <v>2.2461255099276798</v>
          </cell>
          <cell r="AS239">
            <v>1.3476753059566078</v>
          </cell>
          <cell r="AT239">
            <v>0.898450203971072</v>
          </cell>
        </row>
        <row r="240">
          <cell r="I240" t="str">
            <v>Товарная тепловая энергия, в том числе:</v>
          </cell>
          <cell r="J240" t="str">
            <v>Тыс Гкал</v>
          </cell>
          <cell r="K240">
            <v>0</v>
          </cell>
          <cell r="L240">
            <v>1.9</v>
          </cell>
          <cell r="M240">
            <v>0</v>
          </cell>
          <cell r="N240">
            <v>1.4414811481638035</v>
          </cell>
          <cell r="O240">
            <v>1.4417875701244245</v>
          </cell>
          <cell r="P240">
            <v>0.75378757012442454</v>
          </cell>
          <cell r="Q240">
            <v>0.68799999999999994</v>
          </cell>
          <cell r="R240">
            <v>1.4417875701244245</v>
          </cell>
          <cell r="S240">
            <v>0.75378757012442454</v>
          </cell>
          <cell r="T240">
            <v>0.68799999999999994</v>
          </cell>
          <cell r="U240">
            <v>1.4417875701244245</v>
          </cell>
          <cell r="V240">
            <v>0.75378757012442454</v>
          </cell>
          <cell r="W240">
            <v>0.68799999999999994</v>
          </cell>
          <cell r="X240">
            <v>1.4417875701244245</v>
          </cell>
          <cell r="Y240">
            <v>0.75378757012442454</v>
          </cell>
          <cell r="Z240">
            <v>0.68799999999999994</v>
          </cell>
          <cell r="AA240">
            <v>1.4417875701244245</v>
          </cell>
          <cell r="AB240">
            <v>0.75378757012442454</v>
          </cell>
          <cell r="AC240">
            <v>0.68799999999999994</v>
          </cell>
          <cell r="AE240">
            <v>1.9</v>
          </cell>
          <cell r="AF240">
            <v>1.4417875701244245</v>
          </cell>
          <cell r="AG240">
            <v>0.75378757012442454</v>
          </cell>
          <cell r="AH240">
            <v>0.68799999999999994</v>
          </cell>
          <cell r="AI240">
            <v>1.4417875701244245</v>
          </cell>
          <cell r="AJ240">
            <v>0.75378757012442454</v>
          </cell>
          <cell r="AK240">
            <v>0.68799999999999994</v>
          </cell>
          <cell r="AL240">
            <v>1.4417875701244245</v>
          </cell>
          <cell r="AM240">
            <v>0.75378757012442454</v>
          </cell>
          <cell r="AN240">
            <v>0.68799999999999994</v>
          </cell>
          <cell r="AO240">
            <v>1.4417875701244245</v>
          </cell>
          <cell r="AP240">
            <v>0.75378757012442454</v>
          </cell>
          <cell r="AQ240">
            <v>0.68799999999999994</v>
          </cell>
          <cell r="AR240">
            <v>1.4417875701244245</v>
          </cell>
          <cell r="AS240">
            <v>0.75378757012442454</v>
          </cell>
          <cell r="AT240">
            <v>0.68799999999999994</v>
          </cell>
        </row>
        <row r="241">
          <cell r="I241" t="str">
            <v>На отопление</v>
          </cell>
          <cell r="J241" t="str">
            <v>Тыс Гкал</v>
          </cell>
          <cell r="L241">
            <v>1.9</v>
          </cell>
          <cell r="N241">
            <v>1.4414811481638035</v>
          </cell>
          <cell r="O241">
            <v>1.4417875701244245</v>
          </cell>
          <cell r="P241">
            <v>0.75378757012442454</v>
          </cell>
          <cell r="Q241">
            <v>0.68799999999999994</v>
          </cell>
          <cell r="R241">
            <v>1.4417875701244245</v>
          </cell>
          <cell r="S241">
            <v>0.75378757012442454</v>
          </cell>
          <cell r="T241">
            <v>0.68799999999999994</v>
          </cell>
          <cell r="U241">
            <v>1.4417875701244245</v>
          </cell>
          <cell r="V241">
            <v>0.75378757012442454</v>
          </cell>
          <cell r="W241">
            <v>0.68799999999999994</v>
          </cell>
          <cell r="X241">
            <v>1.4417875701244245</v>
          </cell>
          <cell r="Y241">
            <v>0.75378757012442454</v>
          </cell>
          <cell r="Z241">
            <v>0.68799999999999994</v>
          </cell>
          <cell r="AA241">
            <v>1.4417875701244245</v>
          </cell>
          <cell r="AB241">
            <v>0.75378757012442454</v>
          </cell>
          <cell r="AC241">
            <v>0.68799999999999994</v>
          </cell>
          <cell r="AE241">
            <v>1.9</v>
          </cell>
          <cell r="AF241">
            <v>1.4417875701244245</v>
          </cell>
          <cell r="AG241">
            <v>0.75378757012442454</v>
          </cell>
          <cell r="AH241">
            <v>0.68799999999999994</v>
          </cell>
          <cell r="AI241">
            <v>1.4417875701244245</v>
          </cell>
          <cell r="AJ241">
            <v>0.75378757012442454</v>
          </cell>
          <cell r="AK241">
            <v>0.68799999999999994</v>
          </cell>
          <cell r="AL241">
            <v>1.4417875701244245</v>
          </cell>
          <cell r="AM241">
            <v>0.75378757012442454</v>
          </cell>
          <cell r="AN241">
            <v>0.68799999999999994</v>
          </cell>
          <cell r="AO241">
            <v>1.4417875701244245</v>
          </cell>
          <cell r="AP241">
            <v>0.75378757012442454</v>
          </cell>
          <cell r="AQ241">
            <v>0.68799999999999994</v>
          </cell>
          <cell r="AR241">
            <v>1.4417875701244245</v>
          </cell>
          <cell r="AS241">
            <v>0.75378757012442454</v>
          </cell>
          <cell r="AT241">
            <v>0.68799999999999994</v>
          </cell>
        </row>
        <row r="242">
          <cell r="I242" t="str">
            <v>На ГВС</v>
          </cell>
          <cell r="J242" t="str">
            <v>Тыс Гкал</v>
          </cell>
          <cell r="O242">
            <v>0</v>
          </cell>
          <cell r="R242">
            <v>0</v>
          </cell>
          <cell r="U242">
            <v>0</v>
          </cell>
          <cell r="X242">
            <v>0</v>
          </cell>
          <cell r="AA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row>
        <row r="243">
          <cell r="I243" t="str">
            <v>Удельный расход условного топлива</v>
          </cell>
          <cell r="J243" t="str">
            <v>Кгут/Гкал</v>
          </cell>
          <cell r="L243">
            <v>263.51293176594857</v>
          </cell>
          <cell r="N243">
            <v>202.36000000000007</v>
          </cell>
          <cell r="O243">
            <v>202.36000000000007</v>
          </cell>
          <cell r="P243">
            <v>202.36000000000007</v>
          </cell>
          <cell r="Q243">
            <v>202.36000000000007</v>
          </cell>
          <cell r="R243">
            <v>202.36000000000007</v>
          </cell>
          <cell r="S243">
            <v>202.36000000000007</v>
          </cell>
          <cell r="T243">
            <v>202.36000000000007</v>
          </cell>
          <cell r="U243">
            <v>202.36000000000007</v>
          </cell>
          <cell r="V243">
            <v>202.36000000000007</v>
          </cell>
          <cell r="W243">
            <v>202.36000000000007</v>
          </cell>
          <cell r="X243">
            <v>202.36000000000007</v>
          </cell>
          <cell r="Y243">
            <v>202.36000000000007</v>
          </cell>
          <cell r="Z243">
            <v>202.36000000000007</v>
          </cell>
          <cell r="AA243">
            <v>202.36000000000007</v>
          </cell>
          <cell r="AB243">
            <v>202.36000000000007</v>
          </cell>
          <cell r="AC243">
            <v>202.36000000000007</v>
          </cell>
          <cell r="AE243">
            <v>263.51293176594857</v>
          </cell>
          <cell r="AF243">
            <v>202.36000000000007</v>
          </cell>
          <cell r="AG243">
            <v>202.36000000000007</v>
          </cell>
          <cell r="AH243">
            <v>202.36000000000007</v>
          </cell>
          <cell r="AI243">
            <v>202.36000000000007</v>
          </cell>
          <cell r="AJ243">
            <v>202.36000000000007</v>
          </cell>
          <cell r="AK243">
            <v>202.36000000000007</v>
          </cell>
          <cell r="AL243">
            <v>202.36000000000007</v>
          </cell>
          <cell r="AM243">
            <v>202.36000000000007</v>
          </cell>
          <cell r="AN243">
            <v>202.36000000000007</v>
          </cell>
          <cell r="AO243">
            <v>202.36000000000007</v>
          </cell>
          <cell r="AP243">
            <v>202.36000000000007</v>
          </cell>
          <cell r="AQ243">
            <v>202.36000000000007</v>
          </cell>
          <cell r="AR243">
            <v>202.36000000000007</v>
          </cell>
          <cell r="AS243">
            <v>202.36000000000007</v>
          </cell>
          <cell r="AT243">
            <v>202.36000000000007</v>
          </cell>
        </row>
        <row r="244">
          <cell r="I244" t="str">
            <v>Расход условного топлива на производство теплоэнергии</v>
          </cell>
          <cell r="J244" t="str">
            <v>Т.у.т.</v>
          </cell>
          <cell r="K244">
            <v>0</v>
          </cell>
          <cell r="L244">
            <v>625.93776714285718</v>
          </cell>
          <cell r="M244">
            <v>0</v>
          </cell>
          <cell r="N244">
            <v>573.21671379325016</v>
          </cell>
          <cell r="O244">
            <v>454.52595818896543</v>
          </cell>
          <cell r="P244">
            <v>272.71557491337927</v>
          </cell>
          <cell r="Q244">
            <v>181.81038327558619</v>
          </cell>
          <cell r="R244">
            <v>454.52595818896543</v>
          </cell>
          <cell r="S244">
            <v>272.71557491337927</v>
          </cell>
          <cell r="T244">
            <v>181.81038327558619</v>
          </cell>
          <cell r="U244">
            <v>454.52595818896543</v>
          </cell>
          <cell r="V244">
            <v>272.71557491337927</v>
          </cell>
          <cell r="W244">
            <v>181.81038327558619</v>
          </cell>
          <cell r="X244">
            <v>454.52595818896543</v>
          </cell>
          <cell r="Y244">
            <v>272.71557491337927</v>
          </cell>
          <cell r="Z244">
            <v>181.81038327558619</v>
          </cell>
          <cell r="AA244">
            <v>454.52595818896543</v>
          </cell>
          <cell r="AB244">
            <v>272.71557491337927</v>
          </cell>
          <cell r="AC244">
            <v>181.81038327558619</v>
          </cell>
          <cell r="AE244">
            <v>625.93776714285718</v>
          </cell>
          <cell r="AF244">
            <v>454.52595818896543</v>
          </cell>
          <cell r="AG244">
            <v>272.71557491337927</v>
          </cell>
          <cell r="AH244">
            <v>181.81038327558619</v>
          </cell>
          <cell r="AI244">
            <v>454.52595818896543</v>
          </cell>
          <cell r="AJ244">
            <v>272.71557491337927</v>
          </cell>
          <cell r="AK244">
            <v>181.81038327558619</v>
          </cell>
          <cell r="AL244">
            <v>454.52595818896543</v>
          </cell>
          <cell r="AM244">
            <v>272.71557491337927</v>
          </cell>
          <cell r="AN244">
            <v>181.81038327558619</v>
          </cell>
          <cell r="AO244">
            <v>454.52595818896543</v>
          </cell>
          <cell r="AP244">
            <v>272.71557491337927</v>
          </cell>
          <cell r="AQ244">
            <v>181.81038327558619</v>
          </cell>
          <cell r="AR244">
            <v>454.52595818896543</v>
          </cell>
          <cell r="AS244">
            <v>272.71557491337927</v>
          </cell>
          <cell r="AT244">
            <v>181.81038327558619</v>
          </cell>
        </row>
        <row r="245">
          <cell r="I245" t="str">
            <v>Переводной коэффициент в натуральное топливо</v>
          </cell>
          <cell r="L245">
            <v>0.84985847925766744</v>
          </cell>
          <cell r="N245">
            <v>0.80000000000000027</v>
          </cell>
          <cell r="O245">
            <v>0.80000000000000016</v>
          </cell>
          <cell r="P245">
            <v>0.80000000000000027</v>
          </cell>
          <cell r="Q245">
            <v>0.80000000000000027</v>
          </cell>
          <cell r="R245">
            <v>0.80000000000000016</v>
          </cell>
          <cell r="S245">
            <v>0.80000000000000027</v>
          </cell>
          <cell r="T245">
            <v>0.80000000000000027</v>
          </cell>
          <cell r="U245">
            <v>0.80000000000000016</v>
          </cell>
          <cell r="V245">
            <v>0.80000000000000027</v>
          </cell>
          <cell r="W245">
            <v>0.80000000000000027</v>
          </cell>
          <cell r="X245">
            <v>0.80000000000000016</v>
          </cell>
          <cell r="Y245">
            <v>0.80000000000000027</v>
          </cell>
          <cell r="Z245">
            <v>0.80000000000000027</v>
          </cell>
          <cell r="AA245">
            <v>0.80000000000000016</v>
          </cell>
          <cell r="AB245">
            <v>0.80000000000000027</v>
          </cell>
          <cell r="AC245">
            <v>0.80000000000000027</v>
          </cell>
          <cell r="AE245">
            <v>0.84985847925766744</v>
          </cell>
          <cell r="AF245">
            <v>0.80000000000000016</v>
          </cell>
          <cell r="AG245">
            <v>0.80000000000000027</v>
          </cell>
          <cell r="AH245">
            <v>0.80000000000000027</v>
          </cell>
          <cell r="AI245">
            <v>0.80000000000000016</v>
          </cell>
          <cell r="AJ245">
            <v>0.80000000000000027</v>
          </cell>
          <cell r="AK245">
            <v>0.80000000000000027</v>
          </cell>
          <cell r="AL245">
            <v>0.80000000000000016</v>
          </cell>
          <cell r="AM245">
            <v>0.80000000000000027</v>
          </cell>
          <cell r="AN245">
            <v>0.80000000000000027</v>
          </cell>
          <cell r="AO245">
            <v>0.80000000000000016</v>
          </cell>
          <cell r="AP245">
            <v>0.80000000000000027</v>
          </cell>
          <cell r="AQ245">
            <v>0.80000000000000027</v>
          </cell>
          <cell r="AR245">
            <v>0.80000000000000016</v>
          </cell>
          <cell r="AS245">
            <v>0.80000000000000027</v>
          </cell>
          <cell r="AT245">
            <v>0.80000000000000027</v>
          </cell>
        </row>
        <row r="246">
          <cell r="I246" t="str">
            <v>Расход натурального топлива</v>
          </cell>
          <cell r="J246" t="str">
            <v>т</v>
          </cell>
          <cell r="K246">
            <v>0</v>
          </cell>
          <cell r="L246">
            <v>736.52</v>
          </cell>
          <cell r="M246">
            <v>0</v>
          </cell>
          <cell r="N246">
            <v>716.52089224156248</v>
          </cell>
          <cell r="O246">
            <v>568.15744773620668</v>
          </cell>
          <cell r="P246">
            <v>340.89446864172396</v>
          </cell>
          <cell r="Q246">
            <v>227.26297909448266</v>
          </cell>
          <cell r="R246">
            <v>568.15744773620668</v>
          </cell>
          <cell r="S246">
            <v>340.89446864172396</v>
          </cell>
          <cell r="T246">
            <v>227.26297909448266</v>
          </cell>
          <cell r="U246">
            <v>568.15744773620668</v>
          </cell>
          <cell r="V246">
            <v>340.89446864172396</v>
          </cell>
          <cell r="W246">
            <v>227.26297909448266</v>
          </cell>
          <cell r="X246">
            <v>568.15744773620668</v>
          </cell>
          <cell r="Y246">
            <v>340.89446864172396</v>
          </cell>
          <cell r="Z246">
            <v>227.26297909448266</v>
          </cell>
          <cell r="AA246">
            <v>568.15744773620668</v>
          </cell>
          <cell r="AB246">
            <v>340.89446864172396</v>
          </cell>
          <cell r="AC246">
            <v>227.26297909448266</v>
          </cell>
          <cell r="AE246">
            <v>736.52</v>
          </cell>
          <cell r="AF246">
            <v>568.15744773620668</v>
          </cell>
          <cell r="AG246">
            <v>340.89446864172396</v>
          </cell>
          <cell r="AH246">
            <v>227.26297909448266</v>
          </cell>
          <cell r="AI246">
            <v>568.15744773620668</v>
          </cell>
          <cell r="AJ246">
            <v>340.89446864172396</v>
          </cell>
          <cell r="AK246">
            <v>227.26297909448266</v>
          </cell>
          <cell r="AL246">
            <v>568.15744773620668</v>
          </cell>
          <cell r="AM246">
            <v>340.89446864172396</v>
          </cell>
          <cell r="AN246">
            <v>227.26297909448266</v>
          </cell>
          <cell r="AO246">
            <v>568.15744773620668</v>
          </cell>
          <cell r="AP246">
            <v>340.89446864172396</v>
          </cell>
          <cell r="AQ246">
            <v>227.26297909448266</v>
          </cell>
          <cell r="AR246">
            <v>568.15744773620668</v>
          </cell>
          <cell r="AS246">
            <v>340.89446864172396</v>
          </cell>
          <cell r="AT246">
            <v>227.26297909448266</v>
          </cell>
        </row>
        <row r="247">
          <cell r="I247" t="str">
            <v>Цена единицы натурального топлива</v>
          </cell>
          <cell r="J247" t="str">
            <v>руб /т</v>
          </cell>
          <cell r="L247">
            <v>4131.3771149859504</v>
          </cell>
          <cell r="N247">
            <v>4808.8872941772497</v>
          </cell>
          <cell r="O247">
            <v>5297.2759999999989</v>
          </cell>
          <cell r="P247">
            <v>5240</v>
          </cell>
          <cell r="Q247">
            <v>5383.19</v>
          </cell>
          <cell r="R247">
            <v>5480.7334027999977</v>
          </cell>
          <cell r="S247">
            <v>5383.19</v>
          </cell>
          <cell r="T247">
            <v>5627.0485069999986</v>
          </cell>
          <cell r="U247">
            <v>5668.9137478920766</v>
          </cell>
          <cell r="V247">
            <v>5627.0485069999986</v>
          </cell>
          <cell r="W247">
            <v>5731.7116092301985</v>
          </cell>
          <cell r="X247">
            <v>5848.6385260584939</v>
          </cell>
          <cell r="Y247">
            <v>5731.7116092301985</v>
          </cell>
          <cell r="Z247">
            <v>6024.0289013009378</v>
          </cell>
          <cell r="AA247">
            <v>6018.5891999999994</v>
          </cell>
          <cell r="AB247">
            <v>5997</v>
          </cell>
          <cell r="AC247">
            <v>6050.972999999999</v>
          </cell>
          <cell r="AE247">
            <v>4131.3771149859504</v>
          </cell>
          <cell r="AF247">
            <v>5297.2759999999989</v>
          </cell>
          <cell r="AG247">
            <v>5240</v>
          </cell>
          <cell r="AH247">
            <v>5383.19</v>
          </cell>
          <cell r="AI247">
            <v>5480.7334027999977</v>
          </cell>
          <cell r="AJ247">
            <v>5383.19</v>
          </cell>
          <cell r="AK247">
            <v>5627.0485069999986</v>
          </cell>
          <cell r="AL247">
            <v>5668.9137478920766</v>
          </cell>
          <cell r="AM247">
            <v>5627.0485069999986</v>
          </cell>
          <cell r="AN247">
            <v>5731.7116092301985</v>
          </cell>
          <cell r="AO247">
            <v>5848.6385260584939</v>
          </cell>
          <cell r="AP247">
            <v>5731.7116092301985</v>
          </cell>
          <cell r="AQ247">
            <v>6024.0289013009378</v>
          </cell>
          <cell r="AR247">
            <v>6018.5891999999994</v>
          </cell>
          <cell r="AS247">
            <v>5997</v>
          </cell>
          <cell r="AT247">
            <v>6050.972999999999</v>
          </cell>
        </row>
        <row r="248">
          <cell r="I248" t="str">
            <v>Стоимость топлива</v>
          </cell>
          <cell r="J248" t="str">
            <v xml:space="preserve">Тыс руб </v>
          </cell>
          <cell r="K248">
            <v>0</v>
          </cell>
          <cell r="L248">
            <v>3042.841872729452</v>
          </cell>
          <cell r="M248">
            <v>0</v>
          </cell>
          <cell r="N248">
            <v>3445.6682147129959</v>
          </cell>
          <cell r="O248">
            <v>3009.6868121142616</v>
          </cell>
          <cell r="P248">
            <v>1786.2870156826334</v>
          </cell>
          <cell r="Q248">
            <v>1223.3997964316281</v>
          </cell>
          <cell r="R248">
            <v>3113.9195018574219</v>
          </cell>
          <cell r="S248">
            <v>1835.0996946474418</v>
          </cell>
          <cell r="T248">
            <v>1278.8198072099804</v>
          </cell>
          <cell r="U248">
            <v>3220.8355664390565</v>
          </cell>
          <cell r="V248">
            <v>1918.2297108149705</v>
          </cell>
          <cell r="W248">
            <v>1302.6058556240862</v>
          </cell>
          <cell r="X248">
            <v>3322.9475376970436</v>
          </cell>
          <cell r="Y248">
            <v>1953.9087834361292</v>
          </cell>
          <cell r="Z248">
            <v>1369.0387542609144</v>
          </cell>
          <cell r="AA248">
            <v>3419.5062788446976</v>
          </cell>
          <cell r="AB248">
            <v>2044.3441284444186</v>
          </cell>
          <cell r="AC248">
            <v>1375.162150400279</v>
          </cell>
          <cell r="AE248">
            <v>3042.841872729452</v>
          </cell>
          <cell r="AF248">
            <v>3009.6868121142616</v>
          </cell>
          <cell r="AG248">
            <v>1786.2870156826334</v>
          </cell>
          <cell r="AH248">
            <v>1223.3997964316281</v>
          </cell>
          <cell r="AI248">
            <v>3113.9195018574219</v>
          </cell>
          <cell r="AJ248">
            <v>1835.0996946474418</v>
          </cell>
          <cell r="AK248">
            <v>1278.8198072099804</v>
          </cell>
          <cell r="AL248">
            <v>3220.8355664390565</v>
          </cell>
          <cell r="AM248">
            <v>1918.2297108149705</v>
          </cell>
          <cell r="AN248">
            <v>1302.6058556240862</v>
          </cell>
          <cell r="AO248">
            <v>3322.9475376970436</v>
          </cell>
          <cell r="AP248">
            <v>1953.9087834361292</v>
          </cell>
          <cell r="AQ248">
            <v>1369.0387542609144</v>
          </cell>
          <cell r="AR248">
            <v>3419.5062788446976</v>
          </cell>
          <cell r="AS248">
            <v>2044.3441284444186</v>
          </cell>
          <cell r="AT248">
            <v>1375.162150400279</v>
          </cell>
        </row>
        <row r="249">
          <cell r="I249" t="str">
            <v>Стоимость перевозки топлива</v>
          </cell>
          <cell r="J249" t="str">
            <v xml:space="preserve">Тыс руб </v>
          </cell>
          <cell r="O249">
            <v>0</v>
          </cell>
          <cell r="R249">
            <v>0</v>
          </cell>
          <cell r="U249">
            <v>0</v>
          </cell>
          <cell r="X249">
            <v>0</v>
          </cell>
          <cell r="AA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row>
        <row r="250">
          <cell r="I250" t="str">
            <v>Итого затраты по топливу</v>
          </cell>
          <cell r="J250" t="str">
            <v xml:space="preserve">Тыс руб </v>
          </cell>
          <cell r="K250">
            <v>0</v>
          </cell>
          <cell r="L250">
            <v>3042.841872729452</v>
          </cell>
          <cell r="M250">
            <v>0</v>
          </cell>
          <cell r="N250">
            <v>3445.6682147129959</v>
          </cell>
          <cell r="O250">
            <v>3009.6868121142616</v>
          </cell>
          <cell r="P250">
            <v>1786.2870156826334</v>
          </cell>
          <cell r="Q250">
            <v>1223.3997964316281</v>
          </cell>
          <cell r="R250">
            <v>3113.9195018574219</v>
          </cell>
          <cell r="S250">
            <v>1835.0996946474418</v>
          </cell>
          <cell r="T250">
            <v>1278.8198072099804</v>
          </cell>
          <cell r="U250">
            <v>3220.8355664390565</v>
          </cell>
          <cell r="V250">
            <v>1918.2297108149705</v>
          </cell>
          <cell r="W250">
            <v>1302.6058556240862</v>
          </cell>
          <cell r="X250">
            <v>3322.9475376970436</v>
          </cell>
          <cell r="Y250">
            <v>1953.9087834361292</v>
          </cell>
          <cell r="Z250">
            <v>1369.0387542609144</v>
          </cell>
          <cell r="AA250">
            <v>3419.5062788446976</v>
          </cell>
          <cell r="AB250">
            <v>2044.3441284444186</v>
          </cell>
          <cell r="AC250">
            <v>1375.162150400279</v>
          </cell>
          <cell r="AE250">
            <v>3042.841872729452</v>
          </cell>
          <cell r="AF250">
            <v>3009.6868121142616</v>
          </cell>
          <cell r="AG250">
            <v>1786.2870156826334</v>
          </cell>
          <cell r="AH250">
            <v>1223.3997964316281</v>
          </cell>
          <cell r="AI250">
            <v>3113.9195018574219</v>
          </cell>
          <cell r="AJ250">
            <v>1835.0996946474418</v>
          </cell>
          <cell r="AK250">
            <v>1278.8198072099804</v>
          </cell>
          <cell r="AL250">
            <v>3220.8355664390565</v>
          </cell>
          <cell r="AM250">
            <v>1918.2297108149705</v>
          </cell>
          <cell r="AN250">
            <v>1302.6058556240862</v>
          </cell>
          <cell r="AO250">
            <v>3322.9475376970436</v>
          </cell>
          <cell r="AP250">
            <v>1953.9087834361292</v>
          </cell>
          <cell r="AQ250">
            <v>1369.0387542609144</v>
          </cell>
          <cell r="AR250">
            <v>3419.5062788446976</v>
          </cell>
          <cell r="AS250">
            <v>2044.3441284444186</v>
          </cell>
          <cell r="AT250">
            <v>1375.162150400279</v>
          </cell>
        </row>
        <row r="251">
          <cell r="I251" t="str">
            <v>Котельная поселок Березовик-2 (Уголь)</v>
          </cell>
          <cell r="K251">
            <v>0</v>
          </cell>
          <cell r="L251">
            <v>0.43188807456800005</v>
          </cell>
          <cell r="M251">
            <v>0</v>
          </cell>
          <cell r="N251">
            <v>0.97422414399999979</v>
          </cell>
          <cell r="O251">
            <v>0.83316584653844705</v>
          </cell>
          <cell r="P251">
            <v>0.4998995079230682</v>
          </cell>
          <cell r="Q251">
            <v>0.33326633861537885</v>
          </cell>
          <cell r="R251">
            <v>0.83316584653844705</v>
          </cell>
          <cell r="S251">
            <v>0.4998995079230682</v>
          </cell>
          <cell r="T251">
            <v>0.33326633861537885</v>
          </cell>
          <cell r="U251">
            <v>0.83316584653844705</v>
          </cell>
          <cell r="V251">
            <v>0.4998995079230682</v>
          </cell>
          <cell r="W251">
            <v>0.33326633861537885</v>
          </cell>
          <cell r="X251">
            <v>0.83316584653844705</v>
          </cell>
          <cell r="Y251">
            <v>0.4998995079230682</v>
          </cell>
          <cell r="Z251">
            <v>0.33326633861537885</v>
          </cell>
          <cell r="AA251">
            <v>0.83316584653844705</v>
          </cell>
          <cell r="AB251">
            <v>0.4998995079230682</v>
          </cell>
          <cell r="AC251">
            <v>0.33326633861537885</v>
          </cell>
          <cell r="AE251">
            <v>0.43188807456800005</v>
          </cell>
          <cell r="AF251">
            <v>0.83316584653844705</v>
          </cell>
          <cell r="AG251">
            <v>0.4998995079230682</v>
          </cell>
          <cell r="AH251">
            <v>0.33326633861537885</v>
          </cell>
          <cell r="AI251">
            <v>0.83316584653844705</v>
          </cell>
          <cell r="AJ251">
            <v>0.4998995079230682</v>
          </cell>
          <cell r="AK251">
            <v>0.33326633861537885</v>
          </cell>
          <cell r="AL251">
            <v>0.83316584653844705</v>
          </cell>
          <cell r="AM251">
            <v>0.4998995079230682</v>
          </cell>
          <cell r="AN251">
            <v>0.33326633861537885</v>
          </cell>
          <cell r="AO251">
            <v>0.83316584653844705</v>
          </cell>
          <cell r="AP251">
            <v>0.4998995079230682</v>
          </cell>
          <cell r="AQ251">
            <v>0.33326633861537885</v>
          </cell>
          <cell r="AR251">
            <v>0.83316584653844705</v>
          </cell>
          <cell r="AS251">
            <v>0.4998995079230682</v>
          </cell>
          <cell r="AT251">
            <v>0.33326633861537885</v>
          </cell>
        </row>
        <row r="252">
          <cell r="I252" t="str">
            <v>Выработка тепловой энергии</v>
          </cell>
          <cell r="J252" t="str">
            <v>Тыс Гкал</v>
          </cell>
          <cell r="L252">
            <v>0.43188807456800005</v>
          </cell>
          <cell r="N252">
            <v>0.97422414399999979</v>
          </cell>
          <cell r="O252">
            <v>0.83316584653844705</v>
          </cell>
          <cell r="P252">
            <v>0.4998995079230682</v>
          </cell>
          <cell r="Q252">
            <v>0.33326633861537885</v>
          </cell>
          <cell r="R252">
            <v>0.83316584653844705</v>
          </cell>
          <cell r="S252">
            <v>0.4998995079230682</v>
          </cell>
          <cell r="T252">
            <v>0.33326633861537885</v>
          </cell>
          <cell r="U252">
            <v>0.83316584653844705</v>
          </cell>
          <cell r="V252">
            <v>0.4998995079230682</v>
          </cell>
          <cell r="W252">
            <v>0.33326633861537885</v>
          </cell>
          <cell r="X252">
            <v>0.83316584653844705</v>
          </cell>
          <cell r="Y252">
            <v>0.4998995079230682</v>
          </cell>
          <cell r="Z252">
            <v>0.33326633861537885</v>
          </cell>
          <cell r="AA252">
            <v>0.83316584653844705</v>
          </cell>
          <cell r="AB252">
            <v>0.4998995079230682</v>
          </cell>
          <cell r="AC252">
            <v>0.33326633861537885</v>
          </cell>
          <cell r="AE252">
            <v>0.43188807456800005</v>
          </cell>
          <cell r="AF252">
            <v>0.83316584653844705</v>
          </cell>
          <cell r="AG252">
            <v>0.4998995079230682</v>
          </cell>
          <cell r="AH252">
            <v>0.33326633861537885</v>
          </cell>
          <cell r="AI252">
            <v>0.83316584653844705</v>
          </cell>
          <cell r="AJ252">
            <v>0.4998995079230682</v>
          </cell>
          <cell r="AK252">
            <v>0.33326633861537885</v>
          </cell>
          <cell r="AL252">
            <v>0.83316584653844705</v>
          </cell>
          <cell r="AM252">
            <v>0.4998995079230682</v>
          </cell>
          <cell r="AN252">
            <v>0.33326633861537885</v>
          </cell>
          <cell r="AO252">
            <v>0.83316584653844705</v>
          </cell>
          <cell r="AP252">
            <v>0.4998995079230682</v>
          </cell>
          <cell r="AQ252">
            <v>0.33326633861537885</v>
          </cell>
          <cell r="AR252">
            <v>0.83316584653844705</v>
          </cell>
          <cell r="AS252">
            <v>0.4998995079230682</v>
          </cell>
          <cell r="AT252">
            <v>0.33326633861537885</v>
          </cell>
        </row>
        <row r="253">
          <cell r="I253" t="str">
            <v>Товарная тепловая энергия, в том числе:</v>
          </cell>
          <cell r="J253" t="str">
            <v>Тыс Гкал</v>
          </cell>
          <cell r="K253">
            <v>0</v>
          </cell>
          <cell r="L253">
            <v>0.3</v>
          </cell>
          <cell r="M253">
            <v>0</v>
          </cell>
          <cell r="N253">
            <v>0.72559521599999988</v>
          </cell>
          <cell r="O253">
            <v>0.72559314399999986</v>
          </cell>
          <cell r="P253">
            <v>0.44745333999999992</v>
          </cell>
          <cell r="Q253">
            <v>0.27813980399999993</v>
          </cell>
          <cell r="R253">
            <v>0.72559314399999986</v>
          </cell>
          <cell r="S253">
            <v>0.44745333999999992</v>
          </cell>
          <cell r="T253">
            <v>0.27813980399999993</v>
          </cell>
          <cell r="U253">
            <v>0.72559314399999986</v>
          </cell>
          <cell r="V253">
            <v>0.44745333999999992</v>
          </cell>
          <cell r="W253">
            <v>0.27813980399999993</v>
          </cell>
          <cell r="X253">
            <v>0.72559314399999986</v>
          </cell>
          <cell r="Y253">
            <v>0.44745333999999992</v>
          </cell>
          <cell r="Z253">
            <v>0.27813980399999993</v>
          </cell>
          <cell r="AA253">
            <v>0.72559314399999986</v>
          </cell>
          <cell r="AB253">
            <v>0.44745333999999992</v>
          </cell>
          <cell r="AC253">
            <v>0.27813980399999993</v>
          </cell>
          <cell r="AE253">
            <v>0.3</v>
          </cell>
          <cell r="AF253">
            <v>0.72559314399999986</v>
          </cell>
          <cell r="AG253">
            <v>0.44745333999999992</v>
          </cell>
          <cell r="AH253">
            <v>0.27813980399999993</v>
          </cell>
          <cell r="AI253">
            <v>0.72559314399999986</v>
          </cell>
          <cell r="AJ253">
            <v>0.44745333999999992</v>
          </cell>
          <cell r="AK253">
            <v>0.27813980399999993</v>
          </cell>
          <cell r="AL253">
            <v>0.72559314399999986</v>
          </cell>
          <cell r="AM253">
            <v>0.44745333999999992</v>
          </cell>
          <cell r="AN253">
            <v>0.27813980399999993</v>
          </cell>
          <cell r="AO253">
            <v>0.72559314399999986</v>
          </cell>
          <cell r="AP253">
            <v>0.44745333999999992</v>
          </cell>
          <cell r="AQ253">
            <v>0.27813980399999993</v>
          </cell>
          <cell r="AR253">
            <v>0.72559314399999986</v>
          </cell>
          <cell r="AS253">
            <v>0.44745333999999992</v>
          </cell>
          <cell r="AT253">
            <v>0.27813980399999993</v>
          </cell>
        </row>
        <row r="254">
          <cell r="I254" t="str">
            <v>На отопление</v>
          </cell>
          <cell r="J254" t="str">
            <v>Тыс Гкал</v>
          </cell>
          <cell r="L254">
            <v>0.3</v>
          </cell>
          <cell r="N254">
            <v>0.72559521599999988</v>
          </cell>
          <cell r="O254">
            <v>0.72559314399999986</v>
          </cell>
          <cell r="P254">
            <v>0.44745333999999992</v>
          </cell>
          <cell r="Q254">
            <v>0.27813980399999993</v>
          </cell>
          <cell r="R254">
            <v>0.72559314399999986</v>
          </cell>
          <cell r="S254">
            <v>0.44745333999999992</v>
          </cell>
          <cell r="T254">
            <v>0.27813980399999993</v>
          </cell>
          <cell r="U254">
            <v>0.72559314399999986</v>
          </cell>
          <cell r="V254">
            <v>0.44745333999999992</v>
          </cell>
          <cell r="W254">
            <v>0.27813980399999993</v>
          </cell>
          <cell r="X254">
            <v>0.72559314399999986</v>
          </cell>
          <cell r="Y254">
            <v>0.44745333999999992</v>
          </cell>
          <cell r="Z254">
            <v>0.27813980399999993</v>
          </cell>
          <cell r="AA254">
            <v>0.72559314399999986</v>
          </cell>
          <cell r="AB254">
            <v>0.44745333999999992</v>
          </cell>
          <cell r="AC254">
            <v>0.27813980399999993</v>
          </cell>
          <cell r="AE254">
            <v>0.3</v>
          </cell>
          <cell r="AF254">
            <v>0.72559314399999986</v>
          </cell>
          <cell r="AG254">
            <v>0.44745333999999992</v>
          </cell>
          <cell r="AH254">
            <v>0.27813980399999993</v>
          </cell>
          <cell r="AI254">
            <v>0.72559314399999986</v>
          </cell>
          <cell r="AJ254">
            <v>0.44745333999999992</v>
          </cell>
          <cell r="AK254">
            <v>0.27813980399999993</v>
          </cell>
          <cell r="AL254">
            <v>0.72559314399999986</v>
          </cell>
          <cell r="AM254">
            <v>0.44745333999999992</v>
          </cell>
          <cell r="AN254">
            <v>0.27813980399999993</v>
          </cell>
          <cell r="AO254">
            <v>0.72559314399999986</v>
          </cell>
          <cell r="AP254">
            <v>0.44745333999999992</v>
          </cell>
          <cell r="AQ254">
            <v>0.27813980399999993</v>
          </cell>
          <cell r="AR254">
            <v>0.72559314399999986</v>
          </cell>
          <cell r="AS254">
            <v>0.44745333999999992</v>
          </cell>
          <cell r="AT254">
            <v>0.27813980399999993</v>
          </cell>
        </row>
        <row r="255">
          <cell r="I255" t="str">
            <v>На ГВС</v>
          </cell>
          <cell r="J255" t="str">
            <v>Тыс Гкал</v>
          </cell>
          <cell r="O255">
            <v>0</v>
          </cell>
          <cell r="R255">
            <v>0</v>
          </cell>
          <cell r="U255">
            <v>0</v>
          </cell>
          <cell r="X255">
            <v>0</v>
          </cell>
          <cell r="AA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row>
        <row r="256">
          <cell r="I256" t="str">
            <v>Удельный расход условного топлива</v>
          </cell>
          <cell r="J256" t="str">
            <v>Кгут/Гкал</v>
          </cell>
          <cell r="L256">
            <v>218.80401724175655</v>
          </cell>
          <cell r="N256">
            <v>209.19</v>
          </cell>
          <cell r="O256">
            <v>209.19</v>
          </cell>
          <cell r="P256">
            <v>209.19</v>
          </cell>
          <cell r="Q256">
            <v>209.19</v>
          </cell>
          <cell r="R256">
            <v>209.19</v>
          </cell>
          <cell r="S256">
            <v>209.19</v>
          </cell>
          <cell r="T256">
            <v>209.19</v>
          </cell>
          <cell r="U256">
            <v>209.19</v>
          </cell>
          <cell r="V256">
            <v>209.19</v>
          </cell>
          <cell r="W256">
            <v>209.19</v>
          </cell>
          <cell r="X256">
            <v>209.19</v>
          </cell>
          <cell r="Y256">
            <v>209.19</v>
          </cell>
          <cell r="Z256">
            <v>209.19</v>
          </cell>
          <cell r="AA256">
            <v>209.19</v>
          </cell>
          <cell r="AB256">
            <v>209.19</v>
          </cell>
          <cell r="AC256">
            <v>209.19</v>
          </cell>
          <cell r="AE256">
            <v>218.80401724175655</v>
          </cell>
          <cell r="AF256">
            <v>209.19</v>
          </cell>
          <cell r="AG256">
            <v>209.19</v>
          </cell>
          <cell r="AH256">
            <v>209.19</v>
          </cell>
          <cell r="AI256">
            <v>209.19</v>
          </cell>
          <cell r="AJ256">
            <v>209.19</v>
          </cell>
          <cell r="AK256">
            <v>209.19</v>
          </cell>
          <cell r="AL256">
            <v>209.19</v>
          </cell>
          <cell r="AM256">
            <v>209.19</v>
          </cell>
          <cell r="AN256">
            <v>209.19</v>
          </cell>
          <cell r="AO256">
            <v>209.19</v>
          </cell>
          <cell r="AP256">
            <v>209.19</v>
          </cell>
          <cell r="AQ256">
            <v>209.19</v>
          </cell>
          <cell r="AR256">
            <v>209.19</v>
          </cell>
          <cell r="AS256">
            <v>209.19</v>
          </cell>
          <cell r="AT256">
            <v>209.19</v>
          </cell>
        </row>
        <row r="257">
          <cell r="I257" t="str">
            <v>Расход условного топлива на производство теплоэнергии</v>
          </cell>
          <cell r="J257" t="str">
            <v>Т.у.т.</v>
          </cell>
          <cell r="K257">
            <v>0</v>
          </cell>
          <cell r="L257">
            <v>94.498845714285721</v>
          </cell>
          <cell r="M257">
            <v>0</v>
          </cell>
          <cell r="N257">
            <v>203.79794868335995</v>
          </cell>
          <cell r="O257">
            <v>174.28996343737774</v>
          </cell>
          <cell r="P257">
            <v>104.57397806242663</v>
          </cell>
          <cell r="Q257">
            <v>69.715985374951103</v>
          </cell>
          <cell r="R257">
            <v>174.28996343737774</v>
          </cell>
          <cell r="S257">
            <v>104.57397806242663</v>
          </cell>
          <cell r="T257">
            <v>69.715985374951103</v>
          </cell>
          <cell r="U257">
            <v>174.28996343737774</v>
          </cell>
          <cell r="V257">
            <v>104.57397806242663</v>
          </cell>
          <cell r="W257">
            <v>69.715985374951103</v>
          </cell>
          <cell r="X257">
            <v>174.28996343737774</v>
          </cell>
          <cell r="Y257">
            <v>104.57397806242663</v>
          </cell>
          <cell r="Z257">
            <v>69.715985374951103</v>
          </cell>
          <cell r="AA257">
            <v>174.28996343737774</v>
          </cell>
          <cell r="AB257">
            <v>104.57397806242663</v>
          </cell>
          <cell r="AC257">
            <v>69.715985374951103</v>
          </cell>
          <cell r="AE257">
            <v>94.498845714285721</v>
          </cell>
          <cell r="AF257">
            <v>174.28996343737774</v>
          </cell>
          <cell r="AG257">
            <v>104.57397806242663</v>
          </cell>
          <cell r="AH257">
            <v>69.715985374951103</v>
          </cell>
          <cell r="AI257">
            <v>174.28996343737774</v>
          </cell>
          <cell r="AJ257">
            <v>104.57397806242663</v>
          </cell>
          <cell r="AK257">
            <v>69.715985374951103</v>
          </cell>
          <cell r="AL257">
            <v>174.28996343737774</v>
          </cell>
          <cell r="AM257">
            <v>104.57397806242663</v>
          </cell>
          <cell r="AN257">
            <v>69.715985374951103</v>
          </cell>
          <cell r="AO257">
            <v>174.28996343737774</v>
          </cell>
          <cell r="AP257">
            <v>104.57397806242663</v>
          </cell>
          <cell r="AQ257">
            <v>69.715985374951103</v>
          </cell>
          <cell r="AR257">
            <v>174.28996343737774</v>
          </cell>
          <cell r="AS257">
            <v>104.57397806242663</v>
          </cell>
          <cell r="AT257">
            <v>69.715985374951103</v>
          </cell>
        </row>
        <row r="258">
          <cell r="I258" t="str">
            <v>Переводной коэффициент в натуральное топливо</v>
          </cell>
          <cell r="L258">
            <v>0.85341683115944833</v>
          </cell>
          <cell r="N258">
            <v>0.8</v>
          </cell>
          <cell r="O258">
            <v>0.8</v>
          </cell>
          <cell r="P258">
            <v>0.8</v>
          </cell>
          <cell r="Q258">
            <v>0.8</v>
          </cell>
          <cell r="R258">
            <v>0.8</v>
          </cell>
          <cell r="S258">
            <v>0.8</v>
          </cell>
          <cell r="T258">
            <v>0.8</v>
          </cell>
          <cell r="U258">
            <v>0.8</v>
          </cell>
          <cell r="V258">
            <v>0.8</v>
          </cell>
          <cell r="W258">
            <v>0.8</v>
          </cell>
          <cell r="X258">
            <v>0.8</v>
          </cell>
          <cell r="Y258">
            <v>0.8</v>
          </cell>
          <cell r="Z258">
            <v>0.8</v>
          </cell>
          <cell r="AA258">
            <v>0.8</v>
          </cell>
          <cell r="AB258">
            <v>0.8</v>
          </cell>
          <cell r="AC258">
            <v>0.8</v>
          </cell>
          <cell r="AE258">
            <v>0.85341683115944833</v>
          </cell>
          <cell r="AF258">
            <v>0.8</v>
          </cell>
          <cell r="AG258">
            <v>0.8</v>
          </cell>
          <cell r="AH258">
            <v>0.8</v>
          </cell>
          <cell r="AI258">
            <v>0.8</v>
          </cell>
          <cell r="AJ258">
            <v>0.8</v>
          </cell>
          <cell r="AK258">
            <v>0.8</v>
          </cell>
          <cell r="AL258">
            <v>0.8</v>
          </cell>
          <cell r="AM258">
            <v>0.8</v>
          </cell>
          <cell r="AN258">
            <v>0.8</v>
          </cell>
          <cell r="AO258">
            <v>0.8</v>
          </cell>
          <cell r="AP258">
            <v>0.8</v>
          </cell>
          <cell r="AQ258">
            <v>0.8</v>
          </cell>
          <cell r="AR258">
            <v>0.8</v>
          </cell>
          <cell r="AS258">
            <v>0.8</v>
          </cell>
          <cell r="AT258">
            <v>0.8</v>
          </cell>
        </row>
        <row r="259">
          <cell r="I259" t="str">
            <v>Расход натурального топлива</v>
          </cell>
          <cell r="J259" t="str">
            <v>т</v>
          </cell>
          <cell r="K259">
            <v>0</v>
          </cell>
          <cell r="L259">
            <v>110.73</v>
          </cell>
          <cell r="M259">
            <v>0</v>
          </cell>
          <cell r="N259">
            <v>254.74743585419992</v>
          </cell>
          <cell r="O259">
            <v>217.86245429672215</v>
          </cell>
          <cell r="P259">
            <v>130.71747257803329</v>
          </cell>
          <cell r="Q259">
            <v>87.144981718688868</v>
          </cell>
          <cell r="R259">
            <v>217.86245429672215</v>
          </cell>
          <cell r="S259">
            <v>130.71747257803329</v>
          </cell>
          <cell r="T259">
            <v>87.144981718688868</v>
          </cell>
          <cell r="U259">
            <v>217.86245429672215</v>
          </cell>
          <cell r="V259">
            <v>130.71747257803329</v>
          </cell>
          <cell r="W259">
            <v>87.144981718688868</v>
          </cell>
          <cell r="X259">
            <v>217.86245429672215</v>
          </cell>
          <cell r="Y259">
            <v>130.71747257803329</v>
          </cell>
          <cell r="Z259">
            <v>87.144981718688868</v>
          </cell>
          <cell r="AA259">
            <v>217.86245429672215</v>
          </cell>
          <cell r="AB259">
            <v>130.71747257803329</v>
          </cell>
          <cell r="AC259">
            <v>87.144981718688868</v>
          </cell>
          <cell r="AE259">
            <v>110.73</v>
          </cell>
          <cell r="AF259">
            <v>217.86245429672215</v>
          </cell>
          <cell r="AG259">
            <v>130.71747257803329</v>
          </cell>
          <cell r="AH259">
            <v>87.144981718688868</v>
          </cell>
          <cell r="AI259">
            <v>217.86245429672215</v>
          </cell>
          <cell r="AJ259">
            <v>130.71747257803329</v>
          </cell>
          <cell r="AK259">
            <v>87.144981718688868</v>
          </cell>
          <cell r="AL259">
            <v>217.86245429672215</v>
          </cell>
          <cell r="AM259">
            <v>130.71747257803329</v>
          </cell>
          <cell r="AN259">
            <v>87.144981718688868</v>
          </cell>
          <cell r="AO259">
            <v>217.86245429672215</v>
          </cell>
          <cell r="AP259">
            <v>130.71747257803329</v>
          </cell>
          <cell r="AQ259">
            <v>87.144981718688868</v>
          </cell>
          <cell r="AR259">
            <v>217.86245429672215</v>
          </cell>
          <cell r="AS259">
            <v>130.71747257803329</v>
          </cell>
          <cell r="AT259">
            <v>87.144981718688868</v>
          </cell>
        </row>
        <row r="260">
          <cell r="I260" t="str">
            <v>Цена единицы натурального топлива</v>
          </cell>
          <cell r="J260" t="str">
            <v>руб /т</v>
          </cell>
          <cell r="L260">
            <v>4131.3771149859504</v>
          </cell>
          <cell r="N260">
            <v>4808.8872941772497</v>
          </cell>
          <cell r="O260">
            <v>5297.2759999999989</v>
          </cell>
          <cell r="P260">
            <v>5240</v>
          </cell>
          <cell r="Q260">
            <v>5383.19</v>
          </cell>
          <cell r="R260">
            <v>5480.7334027999996</v>
          </cell>
          <cell r="S260">
            <v>5383.19</v>
          </cell>
          <cell r="T260">
            <v>5627.0485069999986</v>
          </cell>
          <cell r="U260">
            <v>5668.9137478920784</v>
          </cell>
          <cell r="V260">
            <v>5627.0485069999986</v>
          </cell>
          <cell r="W260">
            <v>5731.7116092301985</v>
          </cell>
          <cell r="X260">
            <v>5848.6385260584948</v>
          </cell>
          <cell r="Y260">
            <v>5731.7116092301985</v>
          </cell>
          <cell r="Z260">
            <v>6024.0289013009378</v>
          </cell>
          <cell r="AA260">
            <v>6018.5892000000003</v>
          </cell>
          <cell r="AB260">
            <v>5997</v>
          </cell>
          <cell r="AC260">
            <v>6050.972999999999</v>
          </cell>
          <cell r="AE260">
            <v>4131.3771149859504</v>
          </cell>
          <cell r="AF260">
            <v>5297.2759999999989</v>
          </cell>
          <cell r="AG260">
            <v>5240</v>
          </cell>
          <cell r="AH260">
            <v>5383.19</v>
          </cell>
          <cell r="AI260">
            <v>5480.7334027999996</v>
          </cell>
          <cell r="AJ260">
            <v>5383.19</v>
          </cell>
          <cell r="AK260">
            <v>5627.0485069999986</v>
          </cell>
          <cell r="AL260">
            <v>5668.9137478920784</v>
          </cell>
          <cell r="AM260">
            <v>5627.0485069999986</v>
          </cell>
          <cell r="AN260">
            <v>5731.7116092301985</v>
          </cell>
          <cell r="AO260">
            <v>5848.6385260584948</v>
          </cell>
          <cell r="AP260">
            <v>5731.7116092301985</v>
          </cell>
          <cell r="AQ260">
            <v>6024.0289013009378</v>
          </cell>
          <cell r="AR260">
            <v>6018.5892000000003</v>
          </cell>
          <cell r="AS260">
            <v>5997</v>
          </cell>
          <cell r="AT260">
            <v>6050.972999999999</v>
          </cell>
        </row>
        <row r="261">
          <cell r="I261" t="str">
            <v>Стоимость топлива</v>
          </cell>
          <cell r="J261" t="str">
            <v xml:space="preserve">Тыс руб </v>
          </cell>
          <cell r="K261">
            <v>0</v>
          </cell>
          <cell r="L261">
            <v>457.46738794239428</v>
          </cell>
          <cell r="M261">
            <v>0</v>
          </cell>
          <cell r="N261">
            <v>1225.0517075034959</v>
          </cell>
          <cell r="O261">
            <v>1154.077550447123</v>
          </cell>
          <cell r="P261">
            <v>684.95955630889443</v>
          </cell>
          <cell r="Q261">
            <v>469.11799413822871</v>
          </cell>
          <cell r="R261">
            <v>1194.0460304800333</v>
          </cell>
          <cell r="S261">
            <v>703.67699120734289</v>
          </cell>
          <cell r="T261">
            <v>490.36903927269037</v>
          </cell>
          <cell r="U261">
            <v>1235.0434623121978</v>
          </cell>
          <cell r="V261">
            <v>735.55355890903547</v>
          </cell>
          <cell r="W261">
            <v>499.48990340316237</v>
          </cell>
          <cell r="X261">
            <v>1274.1987435814672</v>
          </cell>
          <cell r="Y261">
            <v>749.23485510474359</v>
          </cell>
          <cell r="Z261">
            <v>524.96388847672358</v>
          </cell>
          <cell r="AA261">
            <v>1311.2246145157455</v>
          </cell>
          <cell r="AB261">
            <v>783.9126830504656</v>
          </cell>
          <cell r="AC261">
            <v>527.31193146527994</v>
          </cell>
          <cell r="AE261">
            <v>457.46738794239428</v>
          </cell>
          <cell r="AF261">
            <v>1154.077550447123</v>
          </cell>
          <cell r="AG261">
            <v>684.95955630889443</v>
          </cell>
          <cell r="AH261">
            <v>469.11799413822871</v>
          </cell>
          <cell r="AI261">
            <v>1194.0460304800333</v>
          </cell>
          <cell r="AJ261">
            <v>703.67699120734289</v>
          </cell>
          <cell r="AK261">
            <v>490.36903927269037</v>
          </cell>
          <cell r="AL261">
            <v>1235.0434623121978</v>
          </cell>
          <cell r="AM261">
            <v>735.55355890903547</v>
          </cell>
          <cell r="AN261">
            <v>499.48990340316237</v>
          </cell>
          <cell r="AO261">
            <v>1274.1987435814672</v>
          </cell>
          <cell r="AP261">
            <v>749.23485510474359</v>
          </cell>
          <cell r="AQ261">
            <v>524.96388847672358</v>
          </cell>
          <cell r="AR261">
            <v>1311.2246145157455</v>
          </cell>
          <cell r="AS261">
            <v>783.9126830504656</v>
          </cell>
          <cell r="AT261">
            <v>527.31193146527994</v>
          </cell>
        </row>
        <row r="262">
          <cell r="I262" t="str">
            <v>Стоимость перевозки топлива</v>
          </cell>
          <cell r="J262" t="str">
            <v xml:space="preserve">Тыс руб </v>
          </cell>
          <cell r="O262">
            <v>0</v>
          </cell>
          <cell r="R262">
            <v>0</v>
          </cell>
          <cell r="U262">
            <v>0</v>
          </cell>
          <cell r="X262">
            <v>0</v>
          </cell>
          <cell r="AA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row>
        <row r="263">
          <cell r="I263" t="str">
            <v>Итого затраты по топливу</v>
          </cell>
          <cell r="J263" t="str">
            <v xml:space="preserve">Тыс руб </v>
          </cell>
          <cell r="K263">
            <v>0</v>
          </cell>
          <cell r="L263">
            <v>457.46738794239428</v>
          </cell>
          <cell r="M263">
            <v>0</v>
          </cell>
          <cell r="N263">
            <v>1225.0517075034959</v>
          </cell>
          <cell r="O263">
            <v>1154.077550447123</v>
          </cell>
          <cell r="P263">
            <v>684.95955630889443</v>
          </cell>
          <cell r="Q263">
            <v>469.11799413822871</v>
          </cell>
          <cell r="R263">
            <v>1194.0460304800333</v>
          </cell>
          <cell r="S263">
            <v>703.67699120734289</v>
          </cell>
          <cell r="T263">
            <v>490.36903927269037</v>
          </cell>
          <cell r="U263">
            <v>1235.0434623121978</v>
          </cell>
          <cell r="V263">
            <v>735.55355890903547</v>
          </cell>
          <cell r="W263">
            <v>499.48990340316237</v>
          </cell>
          <cell r="X263">
            <v>1274.1987435814672</v>
          </cell>
          <cell r="Y263">
            <v>749.23485510474359</v>
          </cell>
          <cell r="Z263">
            <v>524.96388847672358</v>
          </cell>
          <cell r="AA263">
            <v>1311.2246145157455</v>
          </cell>
          <cell r="AB263">
            <v>783.9126830504656</v>
          </cell>
          <cell r="AC263">
            <v>527.31193146527994</v>
          </cell>
          <cell r="AE263">
            <v>457.46738794239428</v>
          </cell>
          <cell r="AF263">
            <v>1154.077550447123</v>
          </cell>
          <cell r="AG263">
            <v>684.95955630889443</v>
          </cell>
          <cell r="AH263">
            <v>469.11799413822871</v>
          </cell>
          <cell r="AI263">
            <v>1194.0460304800333</v>
          </cell>
          <cell r="AJ263">
            <v>703.67699120734289</v>
          </cell>
          <cell r="AK263">
            <v>490.36903927269037</v>
          </cell>
          <cell r="AL263">
            <v>1235.0434623121978</v>
          </cell>
          <cell r="AM263">
            <v>735.55355890903547</v>
          </cell>
          <cell r="AN263">
            <v>499.48990340316237</v>
          </cell>
          <cell r="AO263">
            <v>1274.1987435814672</v>
          </cell>
          <cell r="AP263">
            <v>749.23485510474359</v>
          </cell>
          <cell r="AQ263">
            <v>524.96388847672358</v>
          </cell>
          <cell r="AR263">
            <v>1311.2246145157455</v>
          </cell>
          <cell r="AS263">
            <v>783.9126830504656</v>
          </cell>
          <cell r="AT263">
            <v>527.31193146527994</v>
          </cell>
        </row>
        <row r="264">
          <cell r="I264" t="str">
            <v>Котельная № 1 г.Тихвин (Природный газ)</v>
          </cell>
          <cell r="K264">
            <v>0</v>
          </cell>
          <cell r="L264">
            <v>0</v>
          </cell>
          <cell r="M264">
            <v>0</v>
          </cell>
          <cell r="N264">
            <v>0</v>
          </cell>
          <cell r="O264">
            <v>19.7726328</v>
          </cell>
          <cell r="P264">
            <v>11.863579679999999</v>
          </cell>
          <cell r="Q264">
            <v>7.9090531200000003</v>
          </cell>
          <cell r="R264">
            <v>19.7726328</v>
          </cell>
          <cell r="S264">
            <v>11.863579679999999</v>
          </cell>
          <cell r="T264">
            <v>7.9090531200000003</v>
          </cell>
          <cell r="U264">
            <v>19.7726328</v>
          </cell>
          <cell r="V264">
            <v>11.863579679999999</v>
          </cell>
          <cell r="W264">
            <v>7.9090531200000003</v>
          </cell>
          <cell r="X264">
            <v>19.7726328</v>
          </cell>
          <cell r="Y264">
            <v>11.863579679999999</v>
          </cell>
          <cell r="Z264">
            <v>7.9090531200000003</v>
          </cell>
          <cell r="AA264">
            <v>19.7726328</v>
          </cell>
          <cell r="AB264">
            <v>11.863579679999999</v>
          </cell>
          <cell r="AC264">
            <v>7.9090531200000003</v>
          </cell>
          <cell r="AE264">
            <v>0</v>
          </cell>
          <cell r="AF264">
            <v>19.7726328</v>
          </cell>
          <cell r="AG264">
            <v>11.863579679999999</v>
          </cell>
          <cell r="AH264">
            <v>7.9090531200000003</v>
          </cell>
          <cell r="AI264">
            <v>19.7726328</v>
          </cell>
          <cell r="AJ264">
            <v>11.863579679999999</v>
          </cell>
          <cell r="AK264">
            <v>7.9090531200000003</v>
          </cell>
          <cell r="AL264">
            <v>19.7726328</v>
          </cell>
          <cell r="AM264">
            <v>11.863579679999999</v>
          </cell>
          <cell r="AN264">
            <v>7.9090531200000003</v>
          </cell>
          <cell r="AO264">
            <v>19.7726328</v>
          </cell>
          <cell r="AP264">
            <v>11.863579679999999</v>
          </cell>
          <cell r="AQ264">
            <v>7.9090531200000003</v>
          </cell>
          <cell r="AR264">
            <v>19.7726328</v>
          </cell>
          <cell r="AS264">
            <v>11.863579679999999</v>
          </cell>
          <cell r="AT264">
            <v>7.9090531200000003</v>
          </cell>
        </row>
        <row r="265">
          <cell r="I265" t="str">
            <v>Выработка тепловой энергии</v>
          </cell>
          <cell r="J265" t="str">
            <v>Тыс Гкал</v>
          </cell>
          <cell r="O265">
            <v>19.7726328</v>
          </cell>
          <cell r="P265">
            <v>11.863579679999999</v>
          </cell>
          <cell r="Q265">
            <v>7.9090531200000003</v>
          </cell>
          <cell r="R265">
            <v>19.7726328</v>
          </cell>
          <cell r="S265">
            <v>11.863579679999999</v>
          </cell>
          <cell r="T265">
            <v>7.9090531200000003</v>
          </cell>
          <cell r="U265">
            <v>19.7726328</v>
          </cell>
          <cell r="V265">
            <v>11.863579679999999</v>
          </cell>
          <cell r="W265">
            <v>7.9090531200000003</v>
          </cell>
          <cell r="X265">
            <v>19.7726328</v>
          </cell>
          <cell r="Y265">
            <v>11.863579679999999</v>
          </cell>
          <cell r="Z265">
            <v>7.9090531200000003</v>
          </cell>
          <cell r="AA265">
            <v>19.7726328</v>
          </cell>
          <cell r="AB265">
            <v>11.863579679999999</v>
          </cell>
          <cell r="AC265">
            <v>7.9090531200000003</v>
          </cell>
          <cell r="AE265">
            <v>0</v>
          </cell>
          <cell r="AF265">
            <v>19.7726328</v>
          </cell>
          <cell r="AG265">
            <v>11.863579679999999</v>
          </cell>
          <cell r="AH265">
            <v>7.9090531200000003</v>
          </cell>
          <cell r="AI265">
            <v>19.7726328</v>
          </cell>
          <cell r="AJ265">
            <v>11.863579679999999</v>
          </cell>
          <cell r="AK265">
            <v>7.9090531200000003</v>
          </cell>
          <cell r="AL265">
            <v>19.7726328</v>
          </cell>
          <cell r="AM265">
            <v>11.863579679999999</v>
          </cell>
          <cell r="AN265">
            <v>7.9090531200000003</v>
          </cell>
          <cell r="AO265">
            <v>19.7726328</v>
          </cell>
          <cell r="AP265">
            <v>11.863579679999999</v>
          </cell>
          <cell r="AQ265">
            <v>7.9090531200000003</v>
          </cell>
          <cell r="AR265">
            <v>19.7726328</v>
          </cell>
          <cell r="AS265">
            <v>11.863579679999999</v>
          </cell>
          <cell r="AT265">
            <v>7.9090531200000003</v>
          </cell>
        </row>
        <row r="266">
          <cell r="I266" t="str">
            <v>Товарная тепловая энергия, в том числе:</v>
          </cell>
          <cell r="J266" t="str">
            <v>Тыс Гкал</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row>
        <row r="267">
          <cell r="I267" t="str">
            <v>На отопление</v>
          </cell>
          <cell r="J267" t="str">
            <v>Тыс Гкал</v>
          </cell>
          <cell r="O267">
            <v>0</v>
          </cell>
          <cell r="R267">
            <v>0</v>
          </cell>
          <cell r="U267">
            <v>0</v>
          </cell>
          <cell r="X267">
            <v>0</v>
          </cell>
          <cell r="AA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row>
        <row r="268">
          <cell r="I268" t="str">
            <v>На ГВС</v>
          </cell>
          <cell r="J268" t="str">
            <v>Тыс Гкал</v>
          </cell>
          <cell r="O268">
            <v>0</v>
          </cell>
          <cell r="R268">
            <v>0</v>
          </cell>
          <cell r="U268">
            <v>0</v>
          </cell>
          <cell r="X268">
            <v>0</v>
          </cell>
          <cell r="AA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row>
        <row r="269">
          <cell r="I269" t="str">
            <v>Удельный расход условного топлива</v>
          </cell>
          <cell r="J269" t="str">
            <v>Кгут/Гкал</v>
          </cell>
          <cell r="O269">
            <v>154.49999999999997</v>
          </cell>
          <cell r="P269">
            <v>154.5</v>
          </cell>
          <cell r="Q269">
            <v>154.5</v>
          </cell>
          <cell r="R269">
            <v>154.49999999999997</v>
          </cell>
          <cell r="S269">
            <v>154.5</v>
          </cell>
          <cell r="T269">
            <v>154.5</v>
          </cell>
          <cell r="U269">
            <v>154.49999999999997</v>
          </cell>
          <cell r="V269">
            <v>154.5</v>
          </cell>
          <cell r="W269">
            <v>154.5</v>
          </cell>
          <cell r="X269">
            <v>154.49999999999997</v>
          </cell>
          <cell r="Y269">
            <v>154.5</v>
          </cell>
          <cell r="Z269">
            <v>154.5</v>
          </cell>
          <cell r="AA269">
            <v>154.49999999999997</v>
          </cell>
          <cell r="AB269">
            <v>154.5</v>
          </cell>
          <cell r="AC269">
            <v>154.5</v>
          </cell>
          <cell r="AE269">
            <v>0</v>
          </cell>
          <cell r="AF269">
            <v>154.49999999999997</v>
          </cell>
          <cell r="AG269">
            <v>154.5</v>
          </cell>
          <cell r="AH269">
            <v>154.5</v>
          </cell>
          <cell r="AI269">
            <v>154.49999999999997</v>
          </cell>
          <cell r="AJ269">
            <v>154.5</v>
          </cell>
          <cell r="AK269">
            <v>154.5</v>
          </cell>
          <cell r="AL269">
            <v>154.49999999999997</v>
          </cell>
          <cell r="AM269">
            <v>154.5</v>
          </cell>
          <cell r="AN269">
            <v>154.5</v>
          </cell>
          <cell r="AO269">
            <v>154.49999999999997</v>
          </cell>
          <cell r="AP269">
            <v>154.5</v>
          </cell>
          <cell r="AQ269">
            <v>154.5</v>
          </cell>
          <cell r="AR269">
            <v>154.49999999999997</v>
          </cell>
          <cell r="AS269">
            <v>154.5</v>
          </cell>
          <cell r="AT269">
            <v>154.5</v>
          </cell>
        </row>
        <row r="270">
          <cell r="I270" t="str">
            <v>Расход условного топлива на производство теплоэнергии</v>
          </cell>
          <cell r="J270" t="str">
            <v>Т.у.т.</v>
          </cell>
          <cell r="K270">
            <v>0</v>
          </cell>
          <cell r="L270">
            <v>0</v>
          </cell>
          <cell r="M270">
            <v>0</v>
          </cell>
          <cell r="N270">
            <v>0</v>
          </cell>
          <cell r="O270">
            <v>3054.8717675999997</v>
          </cell>
          <cell r="P270">
            <v>1832.9230605599998</v>
          </cell>
          <cell r="Q270">
            <v>1221.94870704</v>
          </cell>
          <cell r="R270">
            <v>3054.8717675999997</v>
          </cell>
          <cell r="S270">
            <v>1832.9230605599998</v>
          </cell>
          <cell r="T270">
            <v>1221.94870704</v>
          </cell>
          <cell r="U270">
            <v>3054.8717675999997</v>
          </cell>
          <cell r="V270">
            <v>1832.9230605599998</v>
          </cell>
          <cell r="W270">
            <v>1221.94870704</v>
          </cell>
          <cell r="X270">
            <v>3054.8717675999997</v>
          </cell>
          <cell r="Y270">
            <v>1832.9230605599998</v>
          </cell>
          <cell r="Z270">
            <v>1221.94870704</v>
          </cell>
          <cell r="AA270">
            <v>3054.8717675999997</v>
          </cell>
          <cell r="AB270">
            <v>1832.9230605599998</v>
          </cell>
          <cell r="AC270">
            <v>1221.94870704</v>
          </cell>
          <cell r="AE270">
            <v>0</v>
          </cell>
          <cell r="AF270">
            <v>3054.8717675999997</v>
          </cell>
          <cell r="AG270">
            <v>1832.9230605599998</v>
          </cell>
          <cell r="AH270">
            <v>1221.94870704</v>
          </cell>
          <cell r="AI270">
            <v>3054.8717675999997</v>
          </cell>
          <cell r="AJ270">
            <v>1832.9230605599998</v>
          </cell>
          <cell r="AK270">
            <v>1221.94870704</v>
          </cell>
          <cell r="AL270">
            <v>3054.8717675999997</v>
          </cell>
          <cell r="AM270">
            <v>1832.9230605599998</v>
          </cell>
          <cell r="AN270">
            <v>1221.94870704</v>
          </cell>
          <cell r="AO270">
            <v>3054.8717675999997</v>
          </cell>
          <cell r="AP270">
            <v>1832.9230605599998</v>
          </cell>
          <cell r="AQ270">
            <v>1221.94870704</v>
          </cell>
          <cell r="AR270">
            <v>3054.8717675999997</v>
          </cell>
          <cell r="AS270">
            <v>1832.9230605599998</v>
          </cell>
          <cell r="AT270">
            <v>1221.94870704</v>
          </cell>
        </row>
        <row r="271">
          <cell r="I271" t="str">
            <v>Переводной коэффициент в натуральное топливо</v>
          </cell>
          <cell r="O271">
            <v>1.1399999999999997</v>
          </cell>
          <cell r="P271">
            <v>1.1399999999999999</v>
          </cell>
          <cell r="Q271">
            <v>1.1399999999999999</v>
          </cell>
          <cell r="R271">
            <v>1.1399999999999997</v>
          </cell>
          <cell r="S271">
            <v>1.1399999999999999</v>
          </cell>
          <cell r="T271">
            <v>1.1399999999999999</v>
          </cell>
          <cell r="U271">
            <v>1.1399999999999997</v>
          </cell>
          <cell r="V271">
            <v>1.1399999999999999</v>
          </cell>
          <cell r="W271">
            <v>1.1399999999999999</v>
          </cell>
          <cell r="X271">
            <v>1.1399999999999997</v>
          </cell>
          <cell r="Y271">
            <v>1.1399999999999999</v>
          </cell>
          <cell r="Z271">
            <v>1.1399999999999999</v>
          </cell>
          <cell r="AA271">
            <v>1.1399999999999997</v>
          </cell>
          <cell r="AB271">
            <v>1.1399999999999999</v>
          </cell>
          <cell r="AC271">
            <v>1.1399999999999999</v>
          </cell>
          <cell r="AE271">
            <v>0</v>
          </cell>
          <cell r="AF271">
            <v>1.1399999999999997</v>
          </cell>
          <cell r="AG271">
            <v>1.1399999999999999</v>
          </cell>
          <cell r="AH271">
            <v>1.1399999999999999</v>
          </cell>
          <cell r="AI271">
            <v>1.1399999999999997</v>
          </cell>
          <cell r="AJ271">
            <v>1.1399999999999999</v>
          </cell>
          <cell r="AK271">
            <v>1.1399999999999999</v>
          </cell>
          <cell r="AL271">
            <v>1.1399999999999997</v>
          </cell>
          <cell r="AM271">
            <v>1.1399999999999999</v>
          </cell>
          <cell r="AN271">
            <v>1.1399999999999999</v>
          </cell>
          <cell r="AO271">
            <v>1.1399999999999997</v>
          </cell>
          <cell r="AP271">
            <v>1.1399999999999999</v>
          </cell>
          <cell r="AQ271">
            <v>1.1399999999999999</v>
          </cell>
          <cell r="AR271">
            <v>1.1399999999999997</v>
          </cell>
          <cell r="AS271">
            <v>1.1399999999999999</v>
          </cell>
          <cell r="AT271">
            <v>1.1399999999999999</v>
          </cell>
        </row>
        <row r="272">
          <cell r="I272" t="str">
            <v>Расход натурального топлива</v>
          </cell>
          <cell r="J272" t="str">
            <v>тыс м3</v>
          </cell>
          <cell r="K272">
            <v>0</v>
          </cell>
          <cell r="L272">
            <v>0</v>
          </cell>
          <cell r="M272">
            <v>0</v>
          </cell>
          <cell r="N272">
            <v>0</v>
          </cell>
          <cell r="O272">
            <v>2679.7120768421055</v>
          </cell>
          <cell r="P272">
            <v>1607.8272461052632</v>
          </cell>
          <cell r="Q272">
            <v>1071.8848307368423</v>
          </cell>
          <cell r="R272">
            <v>2679.7120768421055</v>
          </cell>
          <cell r="S272">
            <v>1607.8272461052632</v>
          </cell>
          <cell r="T272">
            <v>1071.8848307368423</v>
          </cell>
          <cell r="U272">
            <v>2679.7120768421055</v>
          </cell>
          <cell r="V272">
            <v>1607.8272461052632</v>
          </cell>
          <cell r="W272">
            <v>1071.8848307368423</v>
          </cell>
          <cell r="X272">
            <v>2679.7120768421055</v>
          </cell>
          <cell r="Y272">
            <v>1607.8272461052632</v>
          </cell>
          <cell r="Z272">
            <v>1071.8848307368423</v>
          </cell>
          <cell r="AA272">
            <v>2679.7120768421055</v>
          </cell>
          <cell r="AB272">
            <v>1607.8272461052632</v>
          </cell>
          <cell r="AC272">
            <v>1071.8848307368423</v>
          </cell>
          <cell r="AE272">
            <v>0</v>
          </cell>
          <cell r="AF272">
            <v>2679.7120768421055</v>
          </cell>
          <cell r="AG272">
            <v>1607.8272461052632</v>
          </cell>
          <cell r="AH272">
            <v>1071.8848307368423</v>
          </cell>
          <cell r="AI272">
            <v>2679.7120768421055</v>
          </cell>
          <cell r="AJ272">
            <v>1607.8272461052632</v>
          </cell>
          <cell r="AK272">
            <v>1071.8848307368423</v>
          </cell>
          <cell r="AL272">
            <v>2679.7120768421055</v>
          </cell>
          <cell r="AM272">
            <v>1607.8272461052632</v>
          </cell>
          <cell r="AN272">
            <v>1071.8848307368423</v>
          </cell>
          <cell r="AO272">
            <v>2679.7120768421055</v>
          </cell>
          <cell r="AP272">
            <v>1607.8272461052632</v>
          </cell>
          <cell r="AQ272">
            <v>1071.8848307368423</v>
          </cell>
          <cell r="AR272">
            <v>2679.7120768421055</v>
          </cell>
          <cell r="AS272">
            <v>1607.8272461052632</v>
          </cell>
          <cell r="AT272">
            <v>1071.8848307368423</v>
          </cell>
        </row>
        <row r="273">
          <cell r="I273" t="str">
            <v>Цена единицы натурального топлива</v>
          </cell>
          <cell r="J273" t="str">
            <v>руб /тыс м3</v>
          </cell>
          <cell r="O273">
            <v>5327.6841320000012</v>
          </cell>
          <cell r="P273">
            <v>5262.43</v>
          </cell>
          <cell r="Q273">
            <v>5425.5653299999994</v>
          </cell>
          <cell r="R273">
            <v>5677.5298979999998</v>
          </cell>
          <cell r="S273">
            <v>5559.665</v>
          </cell>
          <cell r="T273">
            <v>5854.3272449999995</v>
          </cell>
          <cell r="U273">
            <v>6027.8453143999996</v>
          </cell>
          <cell r="V273">
            <v>5975.2629999999999</v>
          </cell>
          <cell r="W273">
            <v>6106.7187860000004</v>
          </cell>
          <cell r="X273">
            <v>6349.8863007999998</v>
          </cell>
          <cell r="Y273">
            <v>6186.32</v>
          </cell>
          <cell r="Z273">
            <v>6595.2357519999996</v>
          </cell>
          <cell r="AA273">
            <v>6627.9177280000004</v>
          </cell>
          <cell r="AB273">
            <v>6617.33</v>
          </cell>
          <cell r="AC273">
            <v>6643.7993200000001</v>
          </cell>
          <cell r="AE273">
            <v>0</v>
          </cell>
          <cell r="AF273">
            <v>5327.6841320000012</v>
          </cell>
          <cell r="AG273">
            <v>5262.43</v>
          </cell>
          <cell r="AH273">
            <v>5425.5653299999994</v>
          </cell>
          <cell r="AI273">
            <v>5677.5298979999998</v>
          </cell>
          <cell r="AJ273">
            <v>5559.665</v>
          </cell>
          <cell r="AK273">
            <v>5854.3272449999995</v>
          </cell>
          <cell r="AL273">
            <v>6027.8453143999996</v>
          </cell>
          <cell r="AM273">
            <v>5975.2629999999999</v>
          </cell>
          <cell r="AN273">
            <v>6106.7187860000004</v>
          </cell>
          <cell r="AO273">
            <v>6349.8863007999998</v>
          </cell>
          <cell r="AP273">
            <v>6186.32</v>
          </cell>
          <cell r="AQ273">
            <v>6595.2357519999996</v>
          </cell>
          <cell r="AR273">
            <v>6627.9177280000004</v>
          </cell>
          <cell r="AS273">
            <v>6617.33</v>
          </cell>
          <cell r="AT273">
            <v>6643.7993200000001</v>
          </cell>
        </row>
        <row r="274">
          <cell r="I274" t="str">
            <v>Стоимость топлива</v>
          </cell>
          <cell r="J274" t="str">
            <v xml:space="preserve">Тыс руб </v>
          </cell>
          <cell r="K274">
            <v>0</v>
          </cell>
          <cell r="L274">
            <v>0</v>
          </cell>
          <cell r="M274">
            <v>0</v>
          </cell>
          <cell r="N274">
            <v>0</v>
          </cell>
          <cell r="O274">
            <v>14276.659510120451</v>
          </cell>
          <cell r="P274">
            <v>8461.0783347217202</v>
          </cell>
          <cell r="Q274">
            <v>5815.58117539873</v>
          </cell>
          <cell r="R274">
            <v>15214.145434302727</v>
          </cell>
          <cell r="S274">
            <v>8938.9808662178184</v>
          </cell>
          <cell r="T274">
            <v>6275.1645680849088</v>
          </cell>
          <cell r="U274">
            <v>16152.889886333778</v>
          </cell>
          <cell r="V274">
            <v>9607.1906540446726</v>
          </cell>
          <cell r="W274">
            <v>6545.6992322891056</v>
          </cell>
          <cell r="X274">
            <v>17015.867006828001</v>
          </cell>
          <cell r="Y274">
            <v>9946.5338491259099</v>
          </cell>
          <cell r="Z274">
            <v>7069.3331577020899</v>
          </cell>
          <cell r="AA274">
            <v>17760.911180037489</v>
          </cell>
          <cell r="AB274">
            <v>10639.523470469741</v>
          </cell>
          <cell r="AC274">
            <v>7121.3877095677481</v>
          </cell>
          <cell r="AE274">
            <v>0</v>
          </cell>
          <cell r="AF274">
            <v>14276.659510120451</v>
          </cell>
          <cell r="AG274">
            <v>8461.0783347217202</v>
          </cell>
          <cell r="AH274">
            <v>5815.58117539873</v>
          </cell>
          <cell r="AI274">
            <v>15214.145434302727</v>
          </cell>
          <cell r="AJ274">
            <v>8938.9808662178184</v>
          </cell>
          <cell r="AK274">
            <v>6275.1645680849088</v>
          </cell>
          <cell r="AL274">
            <v>16152.889886333778</v>
          </cell>
          <cell r="AM274">
            <v>9607.1906540446726</v>
          </cell>
          <cell r="AN274">
            <v>6545.6992322891056</v>
          </cell>
          <cell r="AO274">
            <v>17015.867006828001</v>
          </cell>
          <cell r="AP274">
            <v>9946.5338491259099</v>
          </cell>
          <cell r="AQ274">
            <v>7069.3331577020899</v>
          </cell>
          <cell r="AR274">
            <v>17760.911180037489</v>
          </cell>
          <cell r="AS274">
            <v>10639.523470469741</v>
          </cell>
          <cell r="AT274">
            <v>7121.3877095677481</v>
          </cell>
        </row>
        <row r="275">
          <cell r="I275" t="str">
            <v>Стоимость перевозки топлива</v>
          </cell>
          <cell r="J275" t="str">
            <v xml:space="preserve">Тыс руб </v>
          </cell>
          <cell r="O275">
            <v>0</v>
          </cell>
          <cell r="R275">
            <v>0</v>
          </cell>
          <cell r="U275">
            <v>0</v>
          </cell>
          <cell r="X275">
            <v>0</v>
          </cell>
          <cell r="AA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row>
        <row r="276">
          <cell r="I276" t="str">
            <v>Итого затраты по топливу</v>
          </cell>
          <cell r="J276" t="str">
            <v xml:space="preserve">Тыс руб </v>
          </cell>
          <cell r="K276">
            <v>0</v>
          </cell>
          <cell r="L276">
            <v>0</v>
          </cell>
          <cell r="M276">
            <v>0</v>
          </cell>
          <cell r="N276">
            <v>0</v>
          </cell>
          <cell r="O276">
            <v>14276.659510120451</v>
          </cell>
          <cell r="P276">
            <v>8461.0783347217202</v>
          </cell>
          <cell r="Q276">
            <v>5815.58117539873</v>
          </cell>
          <cell r="R276">
            <v>15214.145434302727</v>
          </cell>
          <cell r="S276">
            <v>8938.9808662178184</v>
          </cell>
          <cell r="T276">
            <v>6275.1645680849088</v>
          </cell>
          <cell r="U276">
            <v>16152.889886333778</v>
          </cell>
          <cell r="V276">
            <v>9607.1906540446726</v>
          </cell>
          <cell r="W276">
            <v>6545.6992322891056</v>
          </cell>
          <cell r="X276">
            <v>17015.867006828001</v>
          </cell>
          <cell r="Y276">
            <v>9946.5338491259099</v>
          </cell>
          <cell r="Z276">
            <v>7069.3331577020899</v>
          </cell>
          <cell r="AA276">
            <v>17760.911180037489</v>
          </cell>
          <cell r="AB276">
            <v>10639.523470469741</v>
          </cell>
          <cell r="AC276">
            <v>7121.3877095677481</v>
          </cell>
          <cell r="AE276">
            <v>0</v>
          </cell>
          <cell r="AF276">
            <v>14276.659510120451</v>
          </cell>
          <cell r="AG276">
            <v>8461.0783347217202</v>
          </cell>
          <cell r="AH276">
            <v>5815.58117539873</v>
          </cell>
          <cell r="AI276">
            <v>15214.145434302727</v>
          </cell>
          <cell r="AJ276">
            <v>8938.9808662178184</v>
          </cell>
          <cell r="AK276">
            <v>6275.1645680849088</v>
          </cell>
          <cell r="AL276">
            <v>16152.889886333778</v>
          </cell>
          <cell r="AM276">
            <v>9607.1906540446726</v>
          </cell>
          <cell r="AN276">
            <v>6545.6992322891056</v>
          </cell>
          <cell r="AO276">
            <v>17015.867006828001</v>
          </cell>
          <cell r="AP276">
            <v>9946.5338491259099</v>
          </cell>
          <cell r="AQ276">
            <v>7069.3331577020899</v>
          </cell>
          <cell r="AR276">
            <v>17760.911180037489</v>
          </cell>
          <cell r="AS276">
            <v>10639.523470469741</v>
          </cell>
          <cell r="AT276">
            <v>7121.3877095677481</v>
          </cell>
        </row>
        <row r="278">
          <cell r="L278">
            <v>342796.827768585</v>
          </cell>
          <cell r="N278">
            <v>350615.39192186459</v>
          </cell>
          <cell r="O278">
            <v>381305.35860928654</v>
          </cell>
          <cell r="P278">
            <v>226265.61509693417</v>
          </cell>
          <cell r="Q278">
            <v>155039.74351235232</v>
          </cell>
          <cell r="R278">
            <v>401834.38055024814</v>
          </cell>
          <cell r="S278">
            <v>235862.90554625611</v>
          </cell>
          <cell r="T278">
            <v>165971.475003992</v>
          </cell>
          <cell r="U278">
            <v>423260.58424262807</v>
          </cell>
          <cell r="V278">
            <v>251948.64868950291</v>
          </cell>
          <cell r="W278">
            <v>171311.93555312516</v>
          </cell>
          <cell r="X278">
            <v>440845.58031846286</v>
          </cell>
          <cell r="Y278">
            <v>257998.18997998463</v>
          </cell>
          <cell r="Z278">
            <v>182847.3903384782</v>
          </cell>
          <cell r="AA278">
            <v>454934.08557464258</v>
          </cell>
          <cell r="AB278">
            <v>272163.92049775348</v>
          </cell>
          <cell r="AC278">
            <v>182770.16507688919</v>
          </cell>
        </row>
      </sheetData>
      <sheetData sheetId="17">
        <row r="13">
          <cell r="H13">
            <v>-2</v>
          </cell>
          <cell r="J13">
            <v>-1</v>
          </cell>
          <cell r="K13">
            <v>0</v>
          </cell>
          <cell r="L13">
            <v>1</v>
          </cell>
          <cell r="M13">
            <v>2</v>
          </cell>
          <cell r="N13">
            <v>3</v>
          </cell>
          <cell r="O13">
            <v>4</v>
          </cell>
        </row>
        <row r="15">
          <cell r="H15" t="str">
            <v>2017 год</v>
          </cell>
          <cell r="J15" t="str">
            <v>2018 год</v>
          </cell>
          <cell r="K15" t="str">
            <v>2019 год</v>
          </cell>
          <cell r="L15" t="str">
            <v>2020 год</v>
          </cell>
          <cell r="M15" t="str">
            <v>2021 год</v>
          </cell>
          <cell r="N15" t="str">
            <v>2022 год</v>
          </cell>
          <cell r="O15" t="str">
            <v>2023 год</v>
          </cell>
        </row>
        <row r="16">
          <cell r="H16" t="str">
            <v>Факт</v>
          </cell>
          <cell r="J16" t="str">
            <v>Ожидаемое</v>
          </cell>
          <cell r="K16" t="str">
            <v xml:space="preserve">План </v>
          </cell>
          <cell r="L16" t="str">
            <v xml:space="preserve">План </v>
          </cell>
          <cell r="M16" t="str">
            <v xml:space="preserve">План </v>
          </cell>
          <cell r="N16" t="str">
            <v xml:space="preserve">План </v>
          </cell>
          <cell r="O16" t="str">
            <v xml:space="preserve">План </v>
          </cell>
        </row>
        <row r="17">
          <cell r="H17">
            <v>5</v>
          </cell>
          <cell r="J17">
            <v>7</v>
          </cell>
          <cell r="K17">
            <v>8</v>
          </cell>
          <cell r="L17">
            <v>9</v>
          </cell>
          <cell r="M17">
            <v>10</v>
          </cell>
          <cell r="N17">
            <v>11</v>
          </cell>
          <cell r="O17">
            <v>12</v>
          </cell>
        </row>
        <row r="19">
          <cell r="H19">
            <v>987.40189512762299</v>
          </cell>
          <cell r="J19">
            <v>3489.7912327593504</v>
          </cell>
          <cell r="K19">
            <v>1339.0996358437342</v>
          </cell>
        </row>
        <row r="20">
          <cell r="H20">
            <v>1869.8</v>
          </cell>
          <cell r="J20">
            <v>7348.6</v>
          </cell>
          <cell r="K20">
            <v>5699.9401892255601</v>
          </cell>
        </row>
        <row r="21">
          <cell r="H21">
            <v>114975.20000000001</v>
          </cell>
          <cell r="J21">
            <v>109676.99999982599</v>
          </cell>
          <cell r="K21">
            <v>109740.99999981299</v>
          </cell>
          <cell r="L21">
            <v>113879.81992088193</v>
          </cell>
          <cell r="M21">
            <v>117921.47166978398</v>
          </cell>
          <cell r="N21">
            <v>121889.77328891857</v>
          </cell>
          <cell r="O21">
            <v>125745.44788578709</v>
          </cell>
        </row>
        <row r="22">
          <cell r="H22">
            <v>114975.20000000001</v>
          </cell>
          <cell r="J22">
            <v>109676.99999982599</v>
          </cell>
          <cell r="K22">
            <v>109740.99999981299</v>
          </cell>
        </row>
        <row r="23">
          <cell r="H23">
            <v>252</v>
          </cell>
          <cell r="J23">
            <v>249.5</v>
          </cell>
          <cell r="K23">
            <v>249.5</v>
          </cell>
        </row>
        <row r="24">
          <cell r="H24">
            <v>38020.899470899472</v>
          </cell>
          <cell r="J24">
            <v>36632.264529</v>
          </cell>
          <cell r="K24">
            <v>36653.6406145</v>
          </cell>
        </row>
        <row r="25">
          <cell r="H25">
            <v>0</v>
          </cell>
          <cell r="J25">
            <v>0</v>
          </cell>
          <cell r="K25">
            <v>0</v>
          </cell>
        </row>
        <row r="26">
          <cell r="H26">
            <v>0</v>
          </cell>
          <cell r="J26">
            <v>0</v>
          </cell>
          <cell r="K26">
            <v>0</v>
          </cell>
        </row>
        <row r="27">
          <cell r="H27">
            <v>0</v>
          </cell>
          <cell r="J27">
            <v>0</v>
          </cell>
          <cell r="K27">
            <v>0</v>
          </cell>
        </row>
        <row r="28">
          <cell r="H28">
            <v>0</v>
          </cell>
          <cell r="J28">
            <v>0</v>
          </cell>
          <cell r="K28">
            <v>0</v>
          </cell>
        </row>
        <row r="31">
          <cell r="H31">
            <v>0</v>
          </cell>
          <cell r="J31">
            <v>0</v>
          </cell>
          <cell r="K31">
            <v>0</v>
          </cell>
        </row>
        <row r="34">
          <cell r="H34">
            <v>949.09832000000006</v>
          </cell>
          <cell r="J34">
            <v>4231.0999999999995</v>
          </cell>
          <cell r="K34">
            <v>4082.7</v>
          </cell>
        </row>
        <row r="35">
          <cell r="H35">
            <v>620.89832000000001</v>
          </cell>
          <cell r="J35">
            <v>585.20000000000005</v>
          </cell>
          <cell r="K35">
            <v>570.5</v>
          </cell>
        </row>
        <row r="36">
          <cell r="H36">
            <v>233</v>
          </cell>
          <cell r="J36">
            <v>3254.7</v>
          </cell>
          <cell r="K36">
            <v>3234.2</v>
          </cell>
        </row>
        <row r="37">
          <cell r="H37">
            <v>95.2</v>
          </cell>
          <cell r="J37">
            <v>391.2</v>
          </cell>
          <cell r="K37">
            <v>278</v>
          </cell>
        </row>
        <row r="39">
          <cell r="H39">
            <v>95.2</v>
          </cell>
          <cell r="J39">
            <v>391.2</v>
          </cell>
          <cell r="K39">
            <v>278</v>
          </cell>
        </row>
        <row r="42">
          <cell r="H42">
            <v>0</v>
          </cell>
          <cell r="J42">
            <v>0</v>
          </cell>
          <cell r="K42">
            <v>0</v>
          </cell>
        </row>
        <row r="48">
          <cell r="H48">
            <v>0</v>
          </cell>
          <cell r="J48">
            <v>0</v>
          </cell>
          <cell r="K48">
            <v>0</v>
          </cell>
        </row>
        <row r="50">
          <cell r="J50">
            <v>0</v>
          </cell>
        </row>
        <row r="51">
          <cell r="H51">
            <v>0</v>
          </cell>
          <cell r="J51">
            <v>0</v>
          </cell>
          <cell r="K51">
            <v>0</v>
          </cell>
        </row>
        <row r="54">
          <cell r="H54">
            <v>10420.054680000001</v>
          </cell>
          <cell r="J54">
            <v>18917.714333333333</v>
          </cell>
          <cell r="K54">
            <v>31130.73</v>
          </cell>
        </row>
        <row r="56">
          <cell r="H56">
            <v>2026.4546800000005</v>
          </cell>
          <cell r="J56">
            <v>2958</v>
          </cell>
          <cell r="K56">
            <v>4303.6000000000004</v>
          </cell>
        </row>
        <row r="57">
          <cell r="H57">
            <v>74.2</v>
          </cell>
          <cell r="J57">
            <v>179.9</v>
          </cell>
          <cell r="K57">
            <v>113.9</v>
          </cell>
        </row>
        <row r="58">
          <cell r="H58">
            <v>2224.6000000000004</v>
          </cell>
          <cell r="J58">
            <v>2533.2143333333333</v>
          </cell>
          <cell r="K58">
            <v>2599.3000000000002</v>
          </cell>
        </row>
        <row r="59">
          <cell r="H59">
            <v>83.6</v>
          </cell>
          <cell r="J59">
            <v>120</v>
          </cell>
          <cell r="K59">
            <v>120</v>
          </cell>
        </row>
        <row r="60">
          <cell r="H60">
            <v>933.6</v>
          </cell>
          <cell r="J60">
            <v>1556.7</v>
          </cell>
          <cell r="K60">
            <v>1638.2</v>
          </cell>
        </row>
        <row r="61">
          <cell r="H61">
            <v>5077.6000000000004</v>
          </cell>
          <cell r="J61">
            <v>11569.9</v>
          </cell>
          <cell r="K61">
            <v>22355.73</v>
          </cell>
        </row>
        <row r="63">
          <cell r="H63">
            <v>12408.75</v>
          </cell>
          <cell r="J63">
            <v>413.18999999999994</v>
          </cell>
          <cell r="K63">
            <v>430.90122073685944</v>
          </cell>
        </row>
        <row r="64">
          <cell r="H64">
            <v>141610.30489512766</v>
          </cell>
          <cell r="J64">
            <v>144077.39556591868</v>
          </cell>
          <cell r="K64">
            <v>152424.37104561913</v>
          </cell>
          <cell r="L64">
            <v>158172.97023225937</v>
          </cell>
          <cell r="M64">
            <v>163786.60803228736</v>
          </cell>
          <cell r="N64">
            <v>169298.36643085247</v>
          </cell>
          <cell r="O64">
            <v>174653.69192802542</v>
          </cell>
        </row>
        <row r="66">
          <cell r="H66">
            <v>0</v>
          </cell>
          <cell r="J66">
            <v>0</v>
          </cell>
          <cell r="K66">
            <v>0</v>
          </cell>
        </row>
        <row r="68">
          <cell r="H68">
            <v>0</v>
          </cell>
          <cell r="J68">
            <v>0</v>
          </cell>
          <cell r="K68">
            <v>0</v>
          </cell>
          <cell r="L68">
            <v>0</v>
          </cell>
          <cell r="M68">
            <v>0</v>
          </cell>
          <cell r="N68">
            <v>0</v>
          </cell>
          <cell r="O68">
            <v>0</v>
          </cell>
        </row>
        <row r="69">
          <cell r="H69">
            <v>0</v>
          </cell>
          <cell r="J69">
            <v>0</v>
          </cell>
          <cell r="K69">
            <v>0</v>
          </cell>
        </row>
        <row r="70">
          <cell r="H70">
            <v>0</v>
          </cell>
          <cell r="J70">
            <v>0</v>
          </cell>
          <cell r="K70">
            <v>0</v>
          </cell>
        </row>
        <row r="71">
          <cell r="H71">
            <v>0</v>
          </cell>
          <cell r="J71">
            <v>0</v>
          </cell>
          <cell r="K71">
            <v>0</v>
          </cell>
        </row>
        <row r="72">
          <cell r="H72">
            <v>0</v>
          </cell>
          <cell r="J72">
            <v>0</v>
          </cell>
          <cell r="K72">
            <v>0</v>
          </cell>
        </row>
        <row r="73">
          <cell r="H73">
            <v>0</v>
          </cell>
          <cell r="J73">
            <v>0</v>
          </cell>
          <cell r="K73">
            <v>0</v>
          </cell>
        </row>
        <row r="74">
          <cell r="H74">
            <v>0</v>
          </cell>
          <cell r="J74">
            <v>0</v>
          </cell>
          <cell r="K74">
            <v>0</v>
          </cell>
        </row>
        <row r="75">
          <cell r="H75">
            <v>0</v>
          </cell>
          <cell r="J75">
            <v>0</v>
          </cell>
          <cell r="K75">
            <v>0</v>
          </cell>
        </row>
        <row r="78">
          <cell r="H78">
            <v>0</v>
          </cell>
          <cell r="J78">
            <v>0</v>
          </cell>
          <cell r="K78">
            <v>0</v>
          </cell>
        </row>
        <row r="81">
          <cell r="H81">
            <v>0</v>
          </cell>
          <cell r="J81">
            <v>0</v>
          </cell>
          <cell r="K81">
            <v>0</v>
          </cell>
        </row>
        <row r="84">
          <cell r="H84">
            <v>0</v>
          </cell>
          <cell r="J84">
            <v>0</v>
          </cell>
          <cell r="K84">
            <v>0</v>
          </cell>
        </row>
        <row r="88">
          <cell r="H88">
            <v>0</v>
          </cell>
          <cell r="J88">
            <v>0</v>
          </cell>
          <cell r="K88">
            <v>0</v>
          </cell>
        </row>
        <row r="94">
          <cell r="H94">
            <v>0</v>
          </cell>
          <cell r="J94">
            <v>0</v>
          </cell>
          <cell r="K94">
            <v>0</v>
          </cell>
        </row>
        <row r="97">
          <cell r="H97">
            <v>0</v>
          </cell>
          <cell r="J97">
            <v>0</v>
          </cell>
          <cell r="K97">
            <v>0</v>
          </cell>
        </row>
        <row r="100">
          <cell r="H100">
            <v>0</v>
          </cell>
          <cell r="J100">
            <v>0</v>
          </cell>
          <cell r="K100">
            <v>0</v>
          </cell>
        </row>
        <row r="103">
          <cell r="H103">
            <v>3913.8000000000011</v>
          </cell>
          <cell r="J103">
            <v>137.72999999999999</v>
          </cell>
          <cell r="K103">
            <v>143.63374024561983</v>
          </cell>
        </row>
        <row r="104">
          <cell r="H104">
            <v>3913.8000000000011</v>
          </cell>
          <cell r="J104">
            <v>137.72999999999999</v>
          </cell>
          <cell r="K104">
            <v>143.63374024561983</v>
          </cell>
          <cell r="L104">
            <v>149.05080574955386</v>
          </cell>
          <cell r="M104">
            <v>154.34069337100837</v>
          </cell>
          <cell r="N104">
            <v>159.53457718817808</v>
          </cell>
          <cell r="O104">
            <v>164.58104991504578</v>
          </cell>
        </row>
        <row r="105">
          <cell r="H105">
            <v>145524.10489512765</v>
          </cell>
          <cell r="J105">
            <v>144215.12556591869</v>
          </cell>
          <cell r="K105">
            <v>152568.00478586476</v>
          </cell>
          <cell r="L105">
            <v>158322.02103800891</v>
          </cell>
          <cell r="M105">
            <v>163940.94872565838</v>
          </cell>
          <cell r="N105">
            <v>169457.90100804064</v>
          </cell>
          <cell r="O105">
            <v>174818.27297794048</v>
          </cell>
        </row>
      </sheetData>
      <sheetData sheetId="18">
        <row r="13">
          <cell r="H13">
            <v>-2</v>
          </cell>
          <cell r="J13">
            <v>-1</v>
          </cell>
          <cell r="K13">
            <v>0</v>
          </cell>
          <cell r="L13">
            <v>1</v>
          </cell>
          <cell r="M13">
            <v>2</v>
          </cell>
          <cell r="N13">
            <v>3</v>
          </cell>
          <cell r="O13">
            <v>4</v>
          </cell>
        </row>
        <row r="15">
          <cell r="H15" t="str">
            <v>2017 год</v>
          </cell>
          <cell r="J15" t="str">
            <v>2018 год</v>
          </cell>
          <cell r="K15" t="str">
            <v>2019 год</v>
          </cell>
          <cell r="L15" t="str">
            <v>2020 год</v>
          </cell>
          <cell r="M15" t="str">
            <v>2021 год</v>
          </cell>
          <cell r="N15" t="str">
            <v>2022 год</v>
          </cell>
          <cell r="O15" t="str">
            <v>2023 год</v>
          </cell>
        </row>
        <row r="16">
          <cell r="H16" t="str">
            <v>Факт</v>
          </cell>
          <cell r="J16" t="str">
            <v>Ожидаемое</v>
          </cell>
          <cell r="K16" t="str">
            <v xml:space="preserve">План </v>
          </cell>
          <cell r="L16" t="str">
            <v xml:space="preserve">План </v>
          </cell>
          <cell r="M16" t="str">
            <v xml:space="preserve">План </v>
          </cell>
          <cell r="N16" t="str">
            <v xml:space="preserve">План </v>
          </cell>
          <cell r="O16" t="str">
            <v xml:space="preserve">План </v>
          </cell>
        </row>
        <row r="17">
          <cell r="H17">
            <v>5</v>
          </cell>
          <cell r="J17">
            <v>7</v>
          </cell>
          <cell r="K17">
            <v>8</v>
          </cell>
          <cell r="L17">
            <v>9</v>
          </cell>
          <cell r="M17">
            <v>10</v>
          </cell>
          <cell r="N17">
            <v>11</v>
          </cell>
          <cell r="O17">
            <v>12</v>
          </cell>
        </row>
        <row r="19">
          <cell r="H19">
            <v>0</v>
          </cell>
          <cell r="J19">
            <v>0</v>
          </cell>
          <cell r="K19">
            <v>0</v>
          </cell>
          <cell r="L19">
            <v>0</v>
          </cell>
          <cell r="M19">
            <v>0</v>
          </cell>
          <cell r="N19">
            <v>0</v>
          </cell>
          <cell r="O19">
            <v>0</v>
          </cell>
        </row>
        <row r="22">
          <cell r="H22">
            <v>381.3</v>
          </cell>
          <cell r="J22">
            <v>356</v>
          </cell>
          <cell r="K22">
            <v>738.1</v>
          </cell>
          <cell r="L22">
            <v>760.24300000000005</v>
          </cell>
          <cell r="M22">
            <v>783.05029000000002</v>
          </cell>
          <cell r="N22">
            <v>806.54179870000007</v>
          </cell>
          <cell r="O22">
            <v>830.7380526610001</v>
          </cell>
        </row>
        <row r="24">
          <cell r="H24">
            <v>3273</v>
          </cell>
          <cell r="J24">
            <v>53047.317163732565</v>
          </cell>
          <cell r="K24">
            <v>62815.2448</v>
          </cell>
          <cell r="L24">
            <v>60365.812143999996</v>
          </cell>
          <cell r="M24">
            <v>57927.94650831999</v>
          </cell>
          <cell r="N24">
            <v>56318.744903569605</v>
          </cell>
          <cell r="O24">
            <v>55353.489750676701</v>
          </cell>
        </row>
        <row r="25">
          <cell r="J25">
            <v>2340.2600000000002</v>
          </cell>
          <cell r="K25">
            <v>388.35</v>
          </cell>
          <cell r="L25">
            <v>400.00050000000005</v>
          </cell>
          <cell r="M25">
            <v>412.00051500000006</v>
          </cell>
          <cell r="N25">
            <v>424.36053045000006</v>
          </cell>
          <cell r="O25">
            <v>437.09134636350007</v>
          </cell>
        </row>
        <row r="26">
          <cell r="H26">
            <v>110.8</v>
          </cell>
          <cell r="J26">
            <v>231.7</v>
          </cell>
          <cell r="K26">
            <v>324.60000000000002</v>
          </cell>
          <cell r="L26">
            <v>334.33800000000002</v>
          </cell>
          <cell r="M26">
            <v>344.36814000000004</v>
          </cell>
          <cell r="N26">
            <v>354.69918420000005</v>
          </cell>
          <cell r="O26">
            <v>365.34015972600008</v>
          </cell>
        </row>
        <row r="27">
          <cell r="H27">
            <v>3162.2</v>
          </cell>
          <cell r="J27">
            <v>38303.06716373255</v>
          </cell>
          <cell r="K27">
            <v>49963</v>
          </cell>
          <cell r="L27">
            <v>47128</v>
          </cell>
          <cell r="M27">
            <v>44293</v>
          </cell>
          <cell r="N27">
            <v>42274.75</v>
          </cell>
          <cell r="O27">
            <v>40888.175000000003</v>
          </cell>
        </row>
        <row r="28">
          <cell r="H28">
            <v>3162.2</v>
          </cell>
          <cell r="J28">
            <v>38303.06716373255</v>
          </cell>
          <cell r="K28">
            <v>49963</v>
          </cell>
          <cell r="L28">
            <v>47128</v>
          </cell>
          <cell r="M28">
            <v>44293</v>
          </cell>
          <cell r="N28">
            <v>42274.75</v>
          </cell>
          <cell r="O28">
            <v>40888.175000000003</v>
          </cell>
        </row>
        <row r="31">
          <cell r="J31">
            <v>150.13</v>
          </cell>
          <cell r="K31">
            <v>60.72</v>
          </cell>
          <cell r="L31">
            <v>62.541600000000003</v>
          </cell>
          <cell r="M31">
            <v>64.417848000000006</v>
          </cell>
          <cell r="N31">
            <v>66.350383440000002</v>
          </cell>
          <cell r="O31">
            <v>68.340894943199999</v>
          </cell>
        </row>
        <row r="34">
          <cell r="H34">
            <v>0</v>
          </cell>
          <cell r="J34">
            <v>12022.16</v>
          </cell>
          <cell r="K34">
            <v>12078.574800000002</v>
          </cell>
          <cell r="L34">
            <v>12440.932044000001</v>
          </cell>
          <cell r="M34">
            <v>12814.160005320002</v>
          </cell>
          <cell r="N34">
            <v>13198.584805479601</v>
          </cell>
          <cell r="O34">
            <v>13594.542349643989</v>
          </cell>
        </row>
        <row r="36">
          <cell r="J36">
            <v>1546.87</v>
          </cell>
          <cell r="K36">
            <v>1593.2761</v>
          </cell>
          <cell r="L36">
            <v>1641.0743830000001</v>
          </cell>
          <cell r="M36">
            <v>1690.3066144900001</v>
          </cell>
          <cell r="N36">
            <v>1741.0158129247002</v>
          </cell>
          <cell r="O36">
            <v>1793.2462873124412</v>
          </cell>
        </row>
        <row r="37">
          <cell r="J37">
            <v>10475.290000000001</v>
          </cell>
          <cell r="K37">
            <v>10485.298700000001</v>
          </cell>
          <cell r="L37">
            <v>10799.857661000002</v>
          </cell>
          <cell r="M37">
            <v>11123.853390830001</v>
          </cell>
          <cell r="N37">
            <v>11457.568992554901</v>
          </cell>
          <cell r="O37">
            <v>11801.296062331548</v>
          </cell>
        </row>
        <row r="39">
          <cell r="H39">
            <v>33705.299999700605</v>
          </cell>
          <cell r="J39">
            <v>32903.099999947794</v>
          </cell>
          <cell r="K39">
            <v>33141.781999943523</v>
          </cell>
          <cell r="L39">
            <v>34391.705616106337</v>
          </cell>
          <cell r="M39">
            <v>35612.284444274759</v>
          </cell>
          <cell r="N39">
            <v>36810.711533253409</v>
          </cell>
          <cell r="O39">
            <v>37975.125261507703</v>
          </cell>
        </row>
        <row r="40">
          <cell r="H40">
            <v>29.315278424999999</v>
          </cell>
          <cell r="J40">
            <v>30</v>
          </cell>
          <cell r="K40">
            <v>30.2</v>
          </cell>
          <cell r="L40">
            <v>30.2</v>
          </cell>
          <cell r="M40">
            <v>30.2</v>
          </cell>
          <cell r="N40">
            <v>30.2</v>
          </cell>
          <cell r="O40">
            <v>30.2</v>
          </cell>
        </row>
        <row r="41">
          <cell r="K41">
            <v>3791</v>
          </cell>
          <cell r="L41">
            <v>3791</v>
          </cell>
          <cell r="M41">
            <v>3791</v>
          </cell>
          <cell r="N41">
            <v>3791</v>
          </cell>
          <cell r="O41">
            <v>3791</v>
          </cell>
        </row>
        <row r="43">
          <cell r="H43">
            <v>18988.900799999999</v>
          </cell>
          <cell r="J43">
            <v>128071.99571032701</v>
          </cell>
          <cell r="K43">
            <v>128865</v>
          </cell>
          <cell r="L43">
            <v>128865</v>
          </cell>
          <cell r="M43">
            <v>128865</v>
          </cell>
          <cell r="N43">
            <v>128865</v>
          </cell>
          <cell r="O43">
            <v>128865</v>
          </cell>
        </row>
        <row r="44">
          <cell r="L44">
            <v>5643.1219585955841</v>
          </cell>
          <cell r="M44">
            <v>11725.158460723469</v>
          </cell>
          <cell r="N44">
            <v>19087.837453006301</v>
          </cell>
          <cell r="O44">
            <v>27848.462080016558</v>
          </cell>
        </row>
        <row r="45">
          <cell r="J45">
            <v>8484.26</v>
          </cell>
          <cell r="K45">
            <v>2550</v>
          </cell>
          <cell r="L45">
            <v>1949</v>
          </cell>
          <cell r="M45">
            <v>1364</v>
          </cell>
          <cell r="N45">
            <v>4319</v>
          </cell>
          <cell r="O45">
            <v>10625</v>
          </cell>
        </row>
        <row r="46">
          <cell r="H46">
            <v>0</v>
          </cell>
          <cell r="J46">
            <v>3000</v>
          </cell>
          <cell r="K46">
            <v>0</v>
          </cell>
          <cell r="L46">
            <v>0</v>
          </cell>
          <cell r="M46">
            <v>0</v>
          </cell>
          <cell r="N46">
            <v>0</v>
          </cell>
          <cell r="O46">
            <v>0</v>
          </cell>
        </row>
        <row r="48">
          <cell r="J48">
            <v>3000</v>
          </cell>
          <cell r="L48">
            <v>0</v>
          </cell>
          <cell r="M48">
            <v>0</v>
          </cell>
          <cell r="N48">
            <v>0</v>
          </cell>
          <cell r="O48">
            <v>0</v>
          </cell>
        </row>
        <row r="50">
          <cell r="H50">
            <v>0</v>
          </cell>
          <cell r="J50">
            <v>0</v>
          </cell>
          <cell r="K50">
            <v>0</v>
          </cell>
          <cell r="L50">
            <v>0</v>
          </cell>
          <cell r="M50">
            <v>0</v>
          </cell>
          <cell r="N50">
            <v>0</v>
          </cell>
          <cell r="O50">
            <v>0</v>
          </cell>
        </row>
        <row r="54">
          <cell r="H54">
            <v>4136.25</v>
          </cell>
          <cell r="J54">
            <v>177.9675</v>
          </cell>
          <cell r="K54">
            <v>185.59600426314057</v>
          </cell>
          <cell r="L54">
            <v>192.59537339777151</v>
          </cell>
          <cell r="M54">
            <v>199.36895487095214</v>
          </cell>
          <cell r="N54">
            <v>206.14253556970635</v>
          </cell>
          <cell r="O54">
            <v>212.46454165164124</v>
          </cell>
        </row>
        <row r="56">
          <cell r="H56">
            <v>60484.750799700603</v>
          </cell>
          <cell r="J56">
            <v>226040.64037400737</v>
          </cell>
          <cell r="K56">
            <v>232086.72280420666</v>
          </cell>
          <cell r="L56">
            <v>235958.47809209969</v>
          </cell>
          <cell r="M56">
            <v>240267.8086581892</v>
          </cell>
          <cell r="N56">
            <v>250204.978224099</v>
          </cell>
          <cell r="O56">
            <v>265501.27968651359</v>
          </cell>
        </row>
        <row r="57">
          <cell r="H57">
            <v>1</v>
          </cell>
          <cell r="J57">
            <v>1</v>
          </cell>
          <cell r="K57">
            <v>1</v>
          </cell>
          <cell r="L57">
            <v>1</v>
          </cell>
          <cell r="M57">
            <v>1</v>
          </cell>
          <cell r="N57">
            <v>1</v>
          </cell>
          <cell r="O57">
            <v>1</v>
          </cell>
        </row>
        <row r="58">
          <cell r="H58">
            <v>0</v>
          </cell>
          <cell r="J58">
            <v>0</v>
          </cell>
          <cell r="K58">
            <v>0</v>
          </cell>
          <cell r="L58">
            <v>0</v>
          </cell>
          <cell r="M58">
            <v>0</v>
          </cell>
          <cell r="N58">
            <v>0</v>
          </cell>
          <cell r="O58">
            <v>0</v>
          </cell>
        </row>
        <row r="63">
          <cell r="H63">
            <v>0</v>
          </cell>
          <cell r="J63">
            <v>0</v>
          </cell>
          <cell r="K63">
            <v>0</v>
          </cell>
          <cell r="L63">
            <v>0</v>
          </cell>
          <cell r="M63">
            <v>0</v>
          </cell>
          <cell r="N63">
            <v>0</v>
          </cell>
          <cell r="O63">
            <v>0</v>
          </cell>
        </row>
        <row r="66">
          <cell r="H66">
            <v>0</v>
          </cell>
          <cell r="J66">
            <v>0</v>
          </cell>
          <cell r="K66">
            <v>0</v>
          </cell>
          <cell r="L66">
            <v>0</v>
          </cell>
          <cell r="M66">
            <v>0</v>
          </cell>
          <cell r="N66">
            <v>0</v>
          </cell>
          <cell r="O66">
            <v>0</v>
          </cell>
        </row>
        <row r="73">
          <cell r="H73">
            <v>0</v>
          </cell>
          <cell r="J73">
            <v>0</v>
          </cell>
          <cell r="K73">
            <v>0</v>
          </cell>
          <cell r="L73">
            <v>0</v>
          </cell>
          <cell r="M73">
            <v>0</v>
          </cell>
          <cell r="N73">
            <v>0</v>
          </cell>
          <cell r="O73">
            <v>0</v>
          </cell>
        </row>
        <row r="76">
          <cell r="H76">
            <v>0</v>
          </cell>
          <cell r="J76">
            <v>0</v>
          </cell>
          <cell r="K76">
            <v>0</v>
          </cell>
          <cell r="L76">
            <v>0</v>
          </cell>
          <cell r="M76">
            <v>0</v>
          </cell>
          <cell r="N76">
            <v>0</v>
          </cell>
          <cell r="O76">
            <v>0</v>
          </cell>
        </row>
        <row r="77">
          <cell r="K77">
            <v>30.2</v>
          </cell>
          <cell r="L77">
            <v>30.2</v>
          </cell>
          <cell r="M77">
            <v>30.2</v>
          </cell>
          <cell r="N77">
            <v>30.2</v>
          </cell>
          <cell r="O77">
            <v>30.2</v>
          </cell>
        </row>
        <row r="83">
          <cell r="H83">
            <v>0</v>
          </cell>
          <cell r="J83">
            <v>0</v>
          </cell>
          <cell r="K83">
            <v>0</v>
          </cell>
          <cell r="L83">
            <v>0</v>
          </cell>
          <cell r="M83">
            <v>0</v>
          </cell>
          <cell r="N83">
            <v>0</v>
          </cell>
          <cell r="O83">
            <v>0</v>
          </cell>
        </row>
        <row r="86">
          <cell r="H86">
            <v>0</v>
          </cell>
          <cell r="J86">
            <v>0</v>
          </cell>
          <cell r="K86">
            <v>0</v>
          </cell>
          <cell r="L86">
            <v>0</v>
          </cell>
          <cell r="M86">
            <v>0</v>
          </cell>
          <cell r="N86">
            <v>0</v>
          </cell>
          <cell r="O86">
            <v>0</v>
          </cell>
        </row>
        <row r="90">
          <cell r="H90">
            <v>1304.6000000000004</v>
          </cell>
          <cell r="J90">
            <v>59.322499999999998</v>
          </cell>
          <cell r="K90">
            <v>61.865334754380193</v>
          </cell>
          <cell r="L90">
            <v>64.198457799257184</v>
          </cell>
          <cell r="M90">
            <v>66.456318290317398</v>
          </cell>
          <cell r="N90">
            <v>68.714178523235447</v>
          </cell>
          <cell r="O90">
            <v>70.821513883880428</v>
          </cell>
        </row>
        <row r="92">
          <cell r="H92">
            <v>1304.6000000000004</v>
          </cell>
          <cell r="J92">
            <v>59.322499999999998</v>
          </cell>
          <cell r="K92">
            <v>61.865334754380193</v>
          </cell>
          <cell r="L92">
            <v>64.198457799257184</v>
          </cell>
          <cell r="M92">
            <v>66.456318290317398</v>
          </cell>
          <cell r="N92">
            <v>68.714178523235447</v>
          </cell>
          <cell r="O92">
            <v>70.821513883880428</v>
          </cell>
        </row>
        <row r="93">
          <cell r="H93">
            <v>0</v>
          </cell>
          <cell r="J93">
            <v>1002.5687613573473</v>
          </cell>
          <cell r="K93">
            <v>1002.5215152106116</v>
          </cell>
          <cell r="L93">
            <v>1042.5188944945742</v>
          </cell>
          <cell r="M93">
            <v>1084.1771093905434</v>
          </cell>
          <cell r="N93">
            <v>1127.6800663722877</v>
          </cell>
          <cell r="O93">
            <v>1172.6916966753495</v>
          </cell>
        </row>
        <row r="94">
          <cell r="H94">
            <v>61789.350799700602</v>
          </cell>
          <cell r="J94">
            <v>227102.53163536472</v>
          </cell>
          <cell r="K94">
            <v>233151.10965417165</v>
          </cell>
          <cell r="L94">
            <v>237065.19544439352</v>
          </cell>
          <cell r="M94">
            <v>241418.44208587008</v>
          </cell>
          <cell r="N94">
            <v>251401.37246899452</v>
          </cell>
          <cell r="O94">
            <v>266744.79289707285</v>
          </cell>
        </row>
      </sheetData>
      <sheetData sheetId="19">
        <row r="13">
          <cell r="H13">
            <v>-2</v>
          </cell>
          <cell r="J13">
            <v>-1</v>
          </cell>
          <cell r="K13">
            <v>0</v>
          </cell>
          <cell r="L13">
            <v>1</v>
          </cell>
          <cell r="M13">
            <v>2</v>
          </cell>
          <cell r="N13">
            <v>3</v>
          </cell>
          <cell r="O13">
            <v>4</v>
          </cell>
        </row>
        <row r="15">
          <cell r="H15" t="str">
            <v>2017 год</v>
          </cell>
          <cell r="J15" t="str">
            <v>2018 год</v>
          </cell>
          <cell r="K15" t="str">
            <v>2019 год</v>
          </cell>
          <cell r="L15" t="str">
            <v>2020 год</v>
          </cell>
          <cell r="M15" t="str">
            <v>2021 год</v>
          </cell>
          <cell r="N15" t="str">
            <v>2022 год</v>
          </cell>
          <cell r="O15" t="str">
            <v>2023 год</v>
          </cell>
        </row>
        <row r="16">
          <cell r="H16" t="str">
            <v>Факт</v>
          </cell>
          <cell r="J16" t="str">
            <v>Ожидаемое</v>
          </cell>
          <cell r="K16" t="str">
            <v xml:space="preserve">План </v>
          </cell>
          <cell r="L16" t="str">
            <v xml:space="preserve">План </v>
          </cell>
          <cell r="M16" t="str">
            <v xml:space="preserve">План </v>
          </cell>
          <cell r="N16" t="str">
            <v xml:space="preserve">План </v>
          </cell>
          <cell r="O16" t="str">
            <v xml:space="preserve">План </v>
          </cell>
        </row>
        <row r="17">
          <cell r="H17">
            <v>5</v>
          </cell>
          <cell r="J17">
            <v>7</v>
          </cell>
          <cell r="K17">
            <v>8</v>
          </cell>
          <cell r="L17">
            <v>9</v>
          </cell>
          <cell r="M17">
            <v>10</v>
          </cell>
          <cell r="N17">
            <v>11</v>
          </cell>
          <cell r="O17">
            <v>12</v>
          </cell>
        </row>
        <row r="18">
          <cell r="H18">
            <v>0</v>
          </cell>
          <cell r="J18">
            <v>4010.2750454293891</v>
          </cell>
          <cell r="K18">
            <v>4010.0860608424459</v>
          </cell>
          <cell r="L18">
            <v>4170.0755779782967</v>
          </cell>
          <cell r="M18">
            <v>4336.7084375621735</v>
          </cell>
          <cell r="N18">
            <v>4510.7202654891507</v>
          </cell>
          <cell r="O18">
            <v>4690.7667867013979</v>
          </cell>
        </row>
        <row r="20">
          <cell r="H20">
            <v>0</v>
          </cell>
          <cell r="J20">
            <v>4010.2750454293891</v>
          </cell>
          <cell r="K20">
            <v>4010.0860608424459</v>
          </cell>
          <cell r="L20">
            <v>4170.0755779782967</v>
          </cell>
          <cell r="M20">
            <v>4336.7084375621735</v>
          </cell>
          <cell r="N20">
            <v>4510.7202654891507</v>
          </cell>
          <cell r="O20">
            <v>4690.7667867013979</v>
          </cell>
        </row>
        <row r="24">
          <cell r="J24">
            <v>4010.2750454293891</v>
          </cell>
          <cell r="K24">
            <v>4010.0860608424459</v>
          </cell>
          <cell r="L24">
            <v>4170.0755779782967</v>
          </cell>
          <cell r="M24">
            <v>4336.7084375621735</v>
          </cell>
          <cell r="N24">
            <v>4510.7202654891507</v>
          </cell>
          <cell r="O24">
            <v>4690.7667867013979</v>
          </cell>
        </row>
        <row r="28">
          <cell r="H28">
            <v>0</v>
          </cell>
          <cell r="J28">
            <v>4010.2750454293891</v>
          </cell>
          <cell r="K28">
            <v>4010.0860608424459</v>
          </cell>
          <cell r="L28">
            <v>4170.0755779782967</v>
          </cell>
          <cell r="M28">
            <v>4336.7084375621735</v>
          </cell>
          <cell r="N28">
            <v>4510.7202654891507</v>
          </cell>
          <cell r="O28">
            <v>4690.7667867013979</v>
          </cell>
        </row>
        <row r="29">
          <cell r="J29">
            <v>4010.2750454293891</v>
          </cell>
          <cell r="K29">
            <v>4010.0860608424459</v>
          </cell>
          <cell r="L29">
            <v>4170.0755779782967</v>
          </cell>
          <cell r="M29">
            <v>4336.7084375621735</v>
          </cell>
          <cell r="N29">
            <v>4510.7202654891507</v>
          </cell>
          <cell r="O29">
            <v>4690.7667867013979</v>
          </cell>
        </row>
        <row r="30">
          <cell r="H30">
            <v>0</v>
          </cell>
          <cell r="J30">
            <v>1002.5687613573473</v>
          </cell>
          <cell r="K30">
            <v>1002.5215152106116</v>
          </cell>
          <cell r="L30">
            <v>1042.5188944945742</v>
          </cell>
          <cell r="M30">
            <v>1084.1771093905434</v>
          </cell>
          <cell r="N30">
            <v>1127.6800663722877</v>
          </cell>
          <cell r="O30">
            <v>1172.6916966753495</v>
          </cell>
        </row>
      </sheetData>
      <sheetData sheetId="20">
        <row r="13">
          <cell r="H13">
            <v>-2</v>
          </cell>
          <cell r="J13">
            <v>-1</v>
          </cell>
          <cell r="K13">
            <v>0</v>
          </cell>
          <cell r="L13">
            <v>1</v>
          </cell>
          <cell r="M13">
            <v>2</v>
          </cell>
          <cell r="N13">
            <v>3</v>
          </cell>
          <cell r="O13">
            <v>4</v>
          </cell>
        </row>
        <row r="15">
          <cell r="H15" t="str">
            <v>2017 год</v>
          </cell>
          <cell r="J15" t="str">
            <v>2018 год</v>
          </cell>
          <cell r="K15" t="str">
            <v>2019 год</v>
          </cell>
          <cell r="L15" t="str">
            <v>2020 год</v>
          </cell>
          <cell r="M15" t="str">
            <v>2021 год</v>
          </cell>
          <cell r="N15" t="str">
            <v>2022 год</v>
          </cell>
          <cell r="O15" t="str">
            <v>2023 год</v>
          </cell>
        </row>
        <row r="16">
          <cell r="H16" t="str">
            <v>Факт</v>
          </cell>
          <cell r="J16" t="str">
            <v>Ожидаемое</v>
          </cell>
          <cell r="K16" t="str">
            <v xml:space="preserve">План </v>
          </cell>
          <cell r="L16" t="str">
            <v xml:space="preserve">План </v>
          </cell>
          <cell r="M16" t="str">
            <v xml:space="preserve">План </v>
          </cell>
          <cell r="N16" t="str">
            <v xml:space="preserve">План </v>
          </cell>
          <cell r="O16" t="str">
            <v xml:space="preserve">План </v>
          </cell>
        </row>
        <row r="17">
          <cell r="H17">
            <v>5</v>
          </cell>
          <cell r="J17">
            <v>7</v>
          </cell>
          <cell r="K17">
            <v>8</v>
          </cell>
          <cell r="L17">
            <v>9</v>
          </cell>
          <cell r="M17">
            <v>10</v>
          </cell>
          <cell r="N17">
            <v>11</v>
          </cell>
          <cell r="O17">
            <v>12</v>
          </cell>
        </row>
        <row r="20">
          <cell r="H20">
            <v>78149.90230181854</v>
          </cell>
          <cell r="J20">
            <v>71050.870009802471</v>
          </cell>
          <cell r="K20">
            <v>74539.471265203261</v>
          </cell>
          <cell r="L20">
            <v>73977.225129706334</v>
          </cell>
          <cell r="M20">
            <v>73520.774568294859</v>
          </cell>
          <cell r="N20">
            <v>72947.523481040349</v>
          </cell>
          <cell r="O20">
            <v>72199.670544663983</v>
          </cell>
        </row>
        <row r="21">
          <cell r="H21">
            <v>71443.549163999996</v>
          </cell>
          <cell r="J21">
            <v>65492.184700000005</v>
          </cell>
          <cell r="K21">
            <v>70208.576048936651</v>
          </cell>
          <cell r="L21">
            <v>69646.329913439724</v>
          </cell>
          <cell r="M21">
            <v>69189.879352028249</v>
          </cell>
          <cell r="N21">
            <v>68616.628264773739</v>
          </cell>
          <cell r="O21">
            <v>67868.775328397373</v>
          </cell>
        </row>
        <row r="22">
          <cell r="H22">
            <v>1229.6482141410524</v>
          </cell>
          <cell r="J22">
            <v>0</v>
          </cell>
          <cell r="K22">
            <v>0</v>
          </cell>
          <cell r="L22">
            <v>0</v>
          </cell>
          <cell r="M22">
            <v>0</v>
          </cell>
          <cell r="N22">
            <v>0</v>
          </cell>
          <cell r="O22">
            <v>0</v>
          </cell>
        </row>
        <row r="23">
          <cell r="H23">
            <v>644.53595999999993</v>
          </cell>
          <cell r="J23">
            <v>0</v>
          </cell>
          <cell r="K23">
            <v>0</v>
          </cell>
          <cell r="L23">
            <v>0</v>
          </cell>
          <cell r="M23">
            <v>0</v>
          </cell>
          <cell r="N23">
            <v>0</v>
          </cell>
          <cell r="O23">
            <v>0</v>
          </cell>
        </row>
        <row r="24">
          <cell r="H24">
            <v>136.16</v>
          </cell>
          <cell r="J24">
            <v>0</v>
          </cell>
          <cell r="K24">
            <v>0</v>
          </cell>
          <cell r="L24">
            <v>0</v>
          </cell>
          <cell r="M24">
            <v>0</v>
          </cell>
          <cell r="N24">
            <v>0</v>
          </cell>
          <cell r="O24">
            <v>0</v>
          </cell>
        </row>
        <row r="25">
          <cell r="H25">
            <v>987.92099999999994</v>
          </cell>
          <cell r="J25">
            <v>1107.1739999999998</v>
          </cell>
          <cell r="K25">
            <v>1011.1274546430384</v>
          </cell>
          <cell r="L25">
            <v>1011.1274546430384</v>
          </cell>
          <cell r="M25">
            <v>1011.1274546430384</v>
          </cell>
          <cell r="N25">
            <v>1011.1274546430384</v>
          </cell>
          <cell r="O25">
            <v>1011.1274546430384</v>
          </cell>
        </row>
        <row r="26">
          <cell r="H26">
            <v>252.86570620000001</v>
          </cell>
          <cell r="J26">
            <v>57.813095000000004</v>
          </cell>
          <cell r="K26">
            <v>0</v>
          </cell>
          <cell r="L26">
            <v>0</v>
          </cell>
          <cell r="M26">
            <v>0</v>
          </cell>
          <cell r="N26">
            <v>0</v>
          </cell>
          <cell r="O26">
            <v>0</v>
          </cell>
        </row>
        <row r="27">
          <cell r="H27">
            <v>1906.6361147631942</v>
          </cell>
          <cell r="J27">
            <v>2513.7011523258357</v>
          </cell>
          <cell r="K27">
            <v>1917.2143999972373</v>
          </cell>
          <cell r="L27">
            <v>1917.2143999972373</v>
          </cell>
          <cell r="M27">
            <v>1917.2143999972373</v>
          </cell>
          <cell r="N27">
            <v>1917.2143999972373</v>
          </cell>
          <cell r="O27">
            <v>1917.2143999972373</v>
          </cell>
        </row>
        <row r="28">
          <cell r="H28">
            <v>1548.5861427142859</v>
          </cell>
          <cell r="J28">
            <v>1879.9970624766099</v>
          </cell>
          <cell r="K28">
            <v>1402.5533616263433</v>
          </cell>
          <cell r="L28">
            <v>1402.5533616263433</v>
          </cell>
          <cell r="M28">
            <v>1402.5533616263433</v>
          </cell>
          <cell r="N28">
            <v>1402.5533616263433</v>
          </cell>
          <cell r="O28">
            <v>1402.5533616263433</v>
          </cell>
        </row>
        <row r="30">
          <cell r="H30">
            <v>61598.542256677982</v>
          </cell>
          <cell r="J30">
            <v>57449.284824561415</v>
          </cell>
          <cell r="K30">
            <v>61458.272687589641</v>
          </cell>
          <cell r="L30">
            <v>60966.147660278984</v>
          </cell>
          <cell r="M30">
            <v>60566.62380263245</v>
          </cell>
          <cell r="N30">
            <v>60064.866317502478</v>
          </cell>
          <cell r="O30">
            <v>59410.282633413117</v>
          </cell>
        </row>
        <row r="31">
          <cell r="H31">
            <v>4554.2526449668603</v>
          </cell>
          <cell r="J31">
            <v>0</v>
          </cell>
          <cell r="K31">
            <v>0</v>
          </cell>
          <cell r="L31">
            <v>0</v>
          </cell>
          <cell r="M31">
            <v>0</v>
          </cell>
          <cell r="N31">
            <v>0</v>
          </cell>
          <cell r="O31">
            <v>0</v>
          </cell>
        </row>
        <row r="32">
          <cell r="H32">
            <v>1895.6940000000002</v>
          </cell>
          <cell r="J32">
            <v>0</v>
          </cell>
          <cell r="K32">
            <v>0</v>
          </cell>
          <cell r="L32">
            <v>0</v>
          </cell>
          <cell r="M32">
            <v>0</v>
          </cell>
          <cell r="N32">
            <v>0</v>
          </cell>
          <cell r="O32">
            <v>0</v>
          </cell>
        </row>
        <row r="33">
          <cell r="H33">
            <v>1840</v>
          </cell>
          <cell r="J33">
            <v>0</v>
          </cell>
          <cell r="K33">
            <v>0</v>
          </cell>
          <cell r="L33">
            <v>0</v>
          </cell>
          <cell r="M33">
            <v>0</v>
          </cell>
          <cell r="N33">
            <v>0</v>
          </cell>
          <cell r="O33">
            <v>0</v>
          </cell>
        </row>
        <row r="34">
          <cell r="H34">
            <v>8981.1</v>
          </cell>
          <cell r="J34">
            <v>10065.218181818178</v>
          </cell>
          <cell r="K34">
            <v>9192.0677694821643</v>
          </cell>
          <cell r="L34">
            <v>9192.0677694821643</v>
          </cell>
          <cell r="M34">
            <v>9192.0677694821643</v>
          </cell>
          <cell r="N34">
            <v>9192.0677694821643</v>
          </cell>
          <cell r="O34">
            <v>9192.0677694821643</v>
          </cell>
        </row>
        <row r="35">
          <cell r="H35">
            <v>174.39014220689654</v>
          </cell>
          <cell r="J35">
            <v>39.871100000000006</v>
          </cell>
          <cell r="K35">
            <v>0</v>
          </cell>
          <cell r="L35">
            <v>0</v>
          </cell>
          <cell r="M35">
            <v>0</v>
          </cell>
          <cell r="N35">
            <v>0</v>
          </cell>
          <cell r="O35">
            <v>0</v>
          </cell>
        </row>
        <row r="36">
          <cell r="H36">
            <v>3177.7268579386564</v>
          </cell>
          <cell r="J36">
            <v>4189.5019205430599</v>
          </cell>
          <cell r="K36">
            <v>3195.3573333287291</v>
          </cell>
          <cell r="L36">
            <v>3195.3573333287291</v>
          </cell>
          <cell r="M36">
            <v>3195.3573333287291</v>
          </cell>
          <cell r="N36">
            <v>3195.3573333287291</v>
          </cell>
          <cell r="O36">
            <v>3195.3573333287291</v>
          </cell>
        </row>
        <row r="37">
          <cell r="H37">
            <v>1818.57</v>
          </cell>
          <cell r="J37">
            <v>2349.9963280957622</v>
          </cell>
          <cell r="K37">
            <v>1753.1917020329288</v>
          </cell>
          <cell r="L37">
            <v>1753.1917020329288</v>
          </cell>
          <cell r="M37">
            <v>1753.1917020329288</v>
          </cell>
          <cell r="N37">
            <v>1753.1917020329288</v>
          </cell>
          <cell r="O37">
            <v>1753.1917020329288</v>
          </cell>
        </row>
        <row r="38">
          <cell r="H38">
            <v>169.85028702775443</v>
          </cell>
          <cell r="J38">
            <v>159.15300418738545</v>
          </cell>
          <cell r="K38">
            <v>157.65197010774415</v>
          </cell>
          <cell r="L38">
            <v>157.67641841499847</v>
          </cell>
          <cell r="M38">
            <v>157.69654708487676</v>
          </cell>
          <cell r="N38">
            <v>157.72219072996265</v>
          </cell>
          <cell r="O38">
            <v>157.7562700072931</v>
          </cell>
        </row>
        <row r="39">
          <cell r="H39">
            <v>164.334</v>
          </cell>
          <cell r="J39">
            <v>154.9</v>
          </cell>
          <cell r="K39">
            <v>154.49999999999997</v>
          </cell>
          <cell r="L39">
            <v>154.5</v>
          </cell>
          <cell r="M39">
            <v>154.49999999999997</v>
          </cell>
          <cell r="N39">
            <v>154.49999999999997</v>
          </cell>
          <cell r="O39">
            <v>154.5</v>
          </cell>
        </row>
        <row r="40">
          <cell r="H40">
            <v>400.48642411535758</v>
          </cell>
          <cell r="J40">
            <v>0</v>
          </cell>
          <cell r="K40">
            <v>0</v>
          </cell>
          <cell r="L40">
            <v>0</v>
          </cell>
          <cell r="M40">
            <v>0</v>
          </cell>
          <cell r="N40">
            <v>0</v>
          </cell>
          <cell r="O40">
            <v>0</v>
          </cell>
        </row>
        <row r="41">
          <cell r="H41">
            <v>246.77291029262892</v>
          </cell>
          <cell r="J41">
            <v>0</v>
          </cell>
          <cell r="K41">
            <v>0</v>
          </cell>
          <cell r="L41">
            <v>0</v>
          </cell>
          <cell r="M41">
            <v>0</v>
          </cell>
          <cell r="N41">
            <v>0</v>
          </cell>
          <cell r="O41">
            <v>0</v>
          </cell>
        </row>
        <row r="42">
          <cell r="H42">
            <v>296</v>
          </cell>
          <cell r="J42">
            <v>0</v>
          </cell>
          <cell r="K42">
            <v>0</v>
          </cell>
          <cell r="L42">
            <v>0</v>
          </cell>
          <cell r="M42">
            <v>0</v>
          </cell>
          <cell r="N42">
            <v>0</v>
          </cell>
          <cell r="O42">
            <v>0</v>
          </cell>
        </row>
        <row r="43">
          <cell r="H43">
            <v>245.6427576646297</v>
          </cell>
          <cell r="J43">
            <v>259.89999999999998</v>
          </cell>
          <cell r="K43">
            <v>259.89999999999998</v>
          </cell>
          <cell r="L43">
            <v>259.89999999999998</v>
          </cell>
          <cell r="M43">
            <v>259.89999999999998</v>
          </cell>
          <cell r="N43">
            <v>259.89999999999998</v>
          </cell>
          <cell r="O43">
            <v>259.89999999999998</v>
          </cell>
        </row>
        <row r="44">
          <cell r="H44">
            <v>167.01830000000001</v>
          </cell>
          <cell r="J44">
            <v>265.36444921808663</v>
          </cell>
          <cell r="K44">
            <v>0</v>
          </cell>
          <cell r="L44">
            <v>0</v>
          </cell>
          <cell r="M44">
            <v>0</v>
          </cell>
          <cell r="N44">
            <v>0</v>
          </cell>
          <cell r="O44">
            <v>0</v>
          </cell>
        </row>
        <row r="45">
          <cell r="H45">
            <v>248.4751</v>
          </cell>
          <cell r="J45">
            <v>235.73</v>
          </cell>
          <cell r="K45">
            <v>235.73</v>
          </cell>
          <cell r="L45">
            <v>235.73</v>
          </cell>
          <cell r="M45">
            <v>235.73</v>
          </cell>
          <cell r="N45">
            <v>235.73</v>
          </cell>
          <cell r="O45">
            <v>235.73</v>
          </cell>
        </row>
        <row r="46">
          <cell r="H46">
            <v>257.53382130960534</v>
          </cell>
          <cell r="J46">
            <v>221.51798337615622</v>
          </cell>
          <cell r="K46">
            <v>220.44783601444149</v>
          </cell>
          <cell r="L46">
            <v>220.44783601444149</v>
          </cell>
          <cell r="M46">
            <v>220.44783601444149</v>
          </cell>
          <cell r="N46">
            <v>220.44783601444149</v>
          </cell>
          <cell r="O46">
            <v>220.44783601444149</v>
          </cell>
        </row>
        <row r="48">
          <cell r="H48">
            <v>4874.8445124500013</v>
          </cell>
          <cell r="J48">
            <v>5175.234605858559</v>
          </cell>
          <cell r="K48">
            <v>5327.6841320000003</v>
          </cell>
          <cell r="L48">
            <v>5677.5298980000007</v>
          </cell>
          <cell r="M48">
            <v>6027.8453144000005</v>
          </cell>
          <cell r="N48">
            <v>6349.8863007999989</v>
          </cell>
          <cell r="O48">
            <v>6627.9177279999994</v>
          </cell>
        </row>
        <row r="49">
          <cell r="H49">
            <v>788.4700004391359</v>
          </cell>
          <cell r="J49">
            <v>0</v>
          </cell>
          <cell r="K49">
            <v>0</v>
          </cell>
          <cell r="L49">
            <v>0</v>
          </cell>
          <cell r="M49">
            <v>0</v>
          </cell>
          <cell r="N49">
            <v>0</v>
          </cell>
          <cell r="O49">
            <v>0</v>
          </cell>
        </row>
        <row r="50">
          <cell r="H50">
            <v>2767.0256486542708</v>
          </cell>
          <cell r="J50">
            <v>0</v>
          </cell>
          <cell r="K50">
            <v>0</v>
          </cell>
          <cell r="L50">
            <v>0</v>
          </cell>
          <cell r="M50">
            <v>0</v>
          </cell>
          <cell r="N50">
            <v>0</v>
          </cell>
          <cell r="O50">
            <v>0</v>
          </cell>
        </row>
        <row r="51">
          <cell r="H51">
            <v>159.99999999999994</v>
          </cell>
          <cell r="J51">
            <v>0</v>
          </cell>
          <cell r="K51">
            <v>0</v>
          </cell>
          <cell r="L51">
            <v>0</v>
          </cell>
          <cell r="M51">
            <v>0</v>
          </cell>
          <cell r="N51">
            <v>0</v>
          </cell>
          <cell r="O51">
            <v>0</v>
          </cell>
        </row>
        <row r="52">
          <cell r="H52">
            <v>350.00002449588601</v>
          </cell>
          <cell r="J52">
            <v>706.77</v>
          </cell>
          <cell r="K52">
            <v>873.67647520000003</v>
          </cell>
          <cell r="L52">
            <v>904.08510509680002</v>
          </cell>
          <cell r="M52">
            <v>934.97888071489706</v>
          </cell>
          <cell r="N52">
            <v>964.19097966453705</v>
          </cell>
          <cell r="O52">
            <v>992.79360000000008</v>
          </cell>
        </row>
        <row r="53">
          <cell r="H53">
            <v>31464.132117600002</v>
          </cell>
          <cell r="J53">
            <v>46158</v>
          </cell>
          <cell r="K53">
            <v>0</v>
          </cell>
          <cell r="L53">
            <v>0</v>
          </cell>
          <cell r="M53">
            <v>0</v>
          </cell>
          <cell r="N53">
            <v>0</v>
          </cell>
          <cell r="O53">
            <v>0</v>
          </cell>
        </row>
        <row r="54">
          <cell r="H54">
            <v>5425.0000597911094</v>
          </cell>
          <cell r="J54">
            <v>7888.01</v>
          </cell>
          <cell r="K54">
            <v>11440.68</v>
          </cell>
          <cell r="L54">
            <v>11822.798712</v>
          </cell>
          <cell r="M54">
            <v>12405.893561423996</v>
          </cell>
          <cell r="N54">
            <v>12619.501033296958</v>
          </cell>
          <cell r="O54">
            <v>12984.479999999998</v>
          </cell>
        </row>
        <row r="55">
          <cell r="H55">
            <v>4131.3771149859513</v>
          </cell>
          <cell r="J55">
            <v>4808.8872941772506</v>
          </cell>
          <cell r="K55">
            <v>5297.2759999999998</v>
          </cell>
          <cell r="L55">
            <v>5480.7334027999996</v>
          </cell>
          <cell r="M55">
            <v>5668.9137478920784</v>
          </cell>
          <cell r="N55">
            <v>5848.6385260584957</v>
          </cell>
          <cell r="O55">
            <v>6018.5892000000013</v>
          </cell>
        </row>
        <row r="56">
          <cell r="H56">
            <v>342796.827768585</v>
          </cell>
          <cell r="J56">
            <v>350615.39192186459</v>
          </cell>
          <cell r="K56">
            <v>381305.35860928654</v>
          </cell>
          <cell r="L56">
            <v>401834.38055024814</v>
          </cell>
          <cell r="M56">
            <v>423260.58424262807</v>
          </cell>
          <cell r="N56">
            <v>440845.58031846286</v>
          </cell>
          <cell r="O56">
            <v>454934.08557464258</v>
          </cell>
        </row>
        <row r="57">
          <cell r="H57">
            <v>300283.31569488614</v>
          </cell>
          <cell r="J57">
            <v>297313.52690589521</v>
          </cell>
          <cell r="K57">
            <v>327430.26417780033</v>
          </cell>
          <cell r="L57">
            <v>346137.1261071167</v>
          </cell>
          <cell r="M57">
            <v>365086.23949772556</v>
          </cell>
          <cell r="N57">
            <v>381405.07178889227</v>
          </cell>
          <cell r="O57">
            <v>393766.46549148927</v>
          </cell>
        </row>
        <row r="58">
          <cell r="H58">
            <v>3590.8915849769564</v>
          </cell>
          <cell r="J58">
            <v>0</v>
          </cell>
          <cell r="K58">
            <v>0</v>
          </cell>
          <cell r="L58">
            <v>0</v>
          </cell>
          <cell r="M58">
            <v>0</v>
          </cell>
          <cell r="N58">
            <v>0</v>
          </cell>
          <cell r="O58">
            <v>0</v>
          </cell>
        </row>
        <row r="59">
          <cell r="H59">
            <v>5245.4339200000095</v>
          </cell>
          <cell r="J59">
            <v>0</v>
          </cell>
          <cell r="K59">
            <v>0</v>
          </cell>
          <cell r="L59">
            <v>0</v>
          </cell>
          <cell r="M59">
            <v>0</v>
          </cell>
          <cell r="N59">
            <v>0</v>
          </cell>
          <cell r="O59">
            <v>0</v>
          </cell>
        </row>
        <row r="60">
          <cell r="H60">
            <v>294.39999999999992</v>
          </cell>
          <cell r="J60">
            <v>0</v>
          </cell>
          <cell r="K60">
            <v>0</v>
          </cell>
          <cell r="L60">
            <v>0</v>
          </cell>
          <cell r="M60">
            <v>0</v>
          </cell>
          <cell r="N60">
            <v>0</v>
          </cell>
          <cell r="O60">
            <v>0</v>
          </cell>
        </row>
        <row r="61">
          <cell r="H61">
            <v>3143.3852200000019</v>
          </cell>
          <cell r="J61">
            <v>7113.7942543636336</v>
          </cell>
          <cell r="K61">
            <v>8030.8933686407036</v>
          </cell>
          <cell r="L61">
            <v>8310.4115554291911</v>
          </cell>
          <cell r="M61">
            <v>8594.3892345659151</v>
          </cell>
          <cell r="N61">
            <v>8862.9088277998235</v>
          </cell>
          <cell r="O61">
            <v>9125.8260523081681</v>
          </cell>
        </row>
        <row r="62">
          <cell r="H62">
            <v>5487.0344744048452</v>
          </cell>
          <cell r="J62">
            <v>1840.3702338000003</v>
          </cell>
          <cell r="K62">
            <v>0</v>
          </cell>
          <cell r="L62">
            <v>0</v>
          </cell>
          <cell r="M62">
            <v>0</v>
          </cell>
          <cell r="N62">
            <v>0</v>
          </cell>
          <cell r="O62">
            <v>0</v>
          </cell>
        </row>
        <row r="63">
          <cell r="H63">
            <v>17239.168394317025</v>
          </cell>
          <cell r="J63">
            <v>33046.833044262865</v>
          </cell>
          <cell r="K63">
            <v>36557.060736267325</v>
          </cell>
          <cell r="L63">
            <v>37778.066564858651</v>
          </cell>
          <cell r="M63">
            <v>39641.262967991832</v>
          </cell>
          <cell r="N63">
            <v>40323.815169694906</v>
          </cell>
          <cell r="O63">
            <v>41490.053387460212</v>
          </cell>
        </row>
        <row r="64">
          <cell r="H64">
            <v>7513.19848</v>
          </cell>
          <cell r="J64">
            <v>11300.867483542905</v>
          </cell>
          <cell r="K64">
            <v>9287.1403265781846</v>
          </cell>
          <cell r="L64">
            <v>9608.7763228436561</v>
          </cell>
          <cell r="M64">
            <v>9938.6925423447829</v>
          </cell>
          <cell r="N64">
            <v>10253.784532075853</v>
          </cell>
          <cell r="O64">
            <v>10551.740643385005</v>
          </cell>
        </row>
        <row r="67">
          <cell r="H67">
            <v>11796.3135</v>
          </cell>
          <cell r="J67">
            <v>9232.5750000000007</v>
          </cell>
          <cell r="K67">
            <v>2971.59292035</v>
          </cell>
          <cell r="L67">
            <v>3011.1044924999997</v>
          </cell>
          <cell r="M67">
            <v>3049.6854872475001</v>
          </cell>
          <cell r="N67">
            <v>3054.2925</v>
          </cell>
          <cell r="O67">
            <v>3030.6590891400001</v>
          </cell>
        </row>
        <row r="68">
          <cell r="H68">
            <v>4.7257169871592595</v>
          </cell>
          <cell r="J68">
            <v>4.4276816000000006</v>
          </cell>
          <cell r="K68">
            <v>5.6500000000000012</v>
          </cell>
          <cell r="L68">
            <v>5.8759999999999994</v>
          </cell>
          <cell r="M68">
            <v>6.1110400000000009</v>
          </cell>
          <cell r="N68">
            <v>6.355481600000001</v>
          </cell>
          <cell r="O68">
            <v>6.6097008640000023</v>
          </cell>
        </row>
        <row r="69">
          <cell r="H69">
            <v>55746.039092806102</v>
          </cell>
          <cell r="J69">
            <v>40878.90244812001</v>
          </cell>
          <cell r="K69">
            <v>16789.499999977503</v>
          </cell>
          <cell r="L69">
            <v>17693.249997929997</v>
          </cell>
          <cell r="M69">
            <v>18636.749999988966</v>
          </cell>
          <cell r="N69">
            <v>19411.499784768002</v>
          </cell>
          <cell r="O69">
            <v>20031.749999978118</v>
          </cell>
        </row>
        <row r="71">
          <cell r="H71">
            <v>11796.3135</v>
          </cell>
          <cell r="J71">
            <v>9232.5750000000007</v>
          </cell>
          <cell r="K71">
            <v>2971.59292035</v>
          </cell>
          <cell r="L71">
            <v>3011.1044924999997</v>
          </cell>
          <cell r="M71">
            <v>3049.6854872475001</v>
          </cell>
          <cell r="N71">
            <v>3054.2925</v>
          </cell>
          <cell r="O71">
            <v>3030.6590891400001</v>
          </cell>
        </row>
        <row r="72">
          <cell r="H72">
            <v>4.7257169871592595</v>
          </cell>
          <cell r="J72">
            <v>4.4276816000000006</v>
          </cell>
          <cell r="K72">
            <v>5.6500000000000012</v>
          </cell>
          <cell r="L72">
            <v>5.8759999999999994</v>
          </cell>
          <cell r="M72">
            <v>6.1110400000000009</v>
          </cell>
          <cell r="N72">
            <v>6.355481600000001</v>
          </cell>
          <cell r="O72">
            <v>6.6097008640000023</v>
          </cell>
        </row>
        <row r="73">
          <cell r="H73">
            <v>55746.039092806102</v>
          </cell>
          <cell r="J73">
            <v>40878.90244812001</v>
          </cell>
          <cell r="K73">
            <v>16789.499999977503</v>
          </cell>
          <cell r="L73">
            <v>17693.249997929997</v>
          </cell>
          <cell r="M73">
            <v>18636.749999988966</v>
          </cell>
          <cell r="N73">
            <v>19411.499784768002</v>
          </cell>
          <cell r="O73">
            <v>20031.749999978118</v>
          </cell>
        </row>
        <row r="75">
          <cell r="H75">
            <v>0</v>
          </cell>
          <cell r="J75">
            <v>0</v>
          </cell>
          <cell r="K75">
            <v>0</v>
          </cell>
          <cell r="L75">
            <v>0</v>
          </cell>
          <cell r="M75">
            <v>0</v>
          </cell>
          <cell r="N75">
            <v>0</v>
          </cell>
          <cell r="O75">
            <v>0</v>
          </cell>
        </row>
        <row r="76">
          <cell r="H76">
            <v>0</v>
          </cell>
          <cell r="J76">
            <v>0</v>
          </cell>
          <cell r="K76">
            <v>0</v>
          </cell>
          <cell r="L76">
            <v>0</v>
          </cell>
          <cell r="M76">
            <v>0</v>
          </cell>
          <cell r="N76">
            <v>0</v>
          </cell>
          <cell r="O76">
            <v>0</v>
          </cell>
        </row>
        <row r="77">
          <cell r="H77">
            <v>0</v>
          </cell>
          <cell r="J77">
            <v>0</v>
          </cell>
          <cell r="K77">
            <v>0</v>
          </cell>
          <cell r="L77">
            <v>0</v>
          </cell>
          <cell r="M77">
            <v>0</v>
          </cell>
          <cell r="N77">
            <v>0</v>
          </cell>
          <cell r="O77">
            <v>0</v>
          </cell>
        </row>
        <row r="80">
          <cell r="H80">
            <v>511.55675500000007</v>
          </cell>
          <cell r="J80">
            <v>323.04948703999997</v>
          </cell>
          <cell r="K80">
            <v>344.51448703999995</v>
          </cell>
          <cell r="L80">
            <v>351.66448703999998</v>
          </cell>
          <cell r="M80">
            <v>363.52448704</v>
          </cell>
          <cell r="N80">
            <v>365.02448704</v>
          </cell>
          <cell r="O80">
            <v>363.60249704</v>
          </cell>
        </row>
        <row r="81">
          <cell r="H81">
            <v>215.76668908533603</v>
          </cell>
          <cell r="J81">
            <v>197.97373499999998</v>
          </cell>
          <cell r="K81">
            <v>219.43873499999995</v>
          </cell>
          <cell r="L81">
            <v>226.58873499999999</v>
          </cell>
          <cell r="M81">
            <v>238.448735</v>
          </cell>
          <cell r="N81">
            <v>239.948735</v>
          </cell>
          <cell r="O81">
            <v>238.52674500000001</v>
          </cell>
        </row>
        <row r="82">
          <cell r="H82">
            <v>295.79006591466401</v>
          </cell>
          <cell r="J82">
            <v>125.07575204000001</v>
          </cell>
          <cell r="K82">
            <v>125.07575204000001</v>
          </cell>
          <cell r="L82">
            <v>125.07575204000001</v>
          </cell>
          <cell r="M82">
            <v>125.07575204000001</v>
          </cell>
          <cell r="N82">
            <v>125.07575204000001</v>
          </cell>
          <cell r="O82">
            <v>125.07575204000001</v>
          </cell>
        </row>
        <row r="84">
          <cell r="H84">
            <v>1.1118127996138876</v>
          </cell>
          <cell r="J84">
            <v>0.72362655596640146</v>
          </cell>
          <cell r="K84">
            <v>0.7286527082983163</v>
          </cell>
          <cell r="L84">
            <v>0.74954415636696592</v>
          </cell>
          <cell r="M84">
            <v>0.77973275885113658</v>
          </cell>
          <cell r="N84">
            <v>0.78923120372953037</v>
          </cell>
          <cell r="O84">
            <v>0.79447140500293523</v>
          </cell>
        </row>
        <row r="85">
          <cell r="H85">
            <v>0.46894536004198917</v>
          </cell>
          <cell r="J85">
            <v>0.44345853430225901</v>
          </cell>
          <cell r="K85">
            <v>0.46411583424862446</v>
          </cell>
          <cell r="L85">
            <v>0.48295539776387708</v>
          </cell>
          <cell r="M85">
            <v>0.51145465192735529</v>
          </cell>
          <cell r="N85">
            <v>0.51880089057333867</v>
          </cell>
          <cell r="O85">
            <v>0.52118090434917896</v>
          </cell>
        </row>
        <row r="86">
          <cell r="H86">
            <v>0.64286743957189829</v>
          </cell>
          <cell r="J86">
            <v>0.28016802166414245</v>
          </cell>
          <cell r="K86">
            <v>0.26453687404969189</v>
          </cell>
          <cell r="L86">
            <v>0.26658875860308884</v>
          </cell>
          <cell r="M86">
            <v>0.26827810692378135</v>
          </cell>
          <cell r="N86">
            <v>0.27043031315619181</v>
          </cell>
          <cell r="O86">
            <v>0.27329050065375632</v>
          </cell>
        </row>
        <row r="88">
          <cell r="H88">
            <v>24.38286838769238</v>
          </cell>
          <cell r="J88">
            <v>32.25</v>
          </cell>
          <cell r="K88">
            <v>30.821352142150431</v>
          </cell>
          <cell r="L88">
            <v>31.702466828264697</v>
          </cell>
          <cell r="M88">
            <v>32.260535047741797</v>
          </cell>
          <cell r="N88">
            <v>33.497196952337156</v>
          </cell>
          <cell r="O88">
            <v>34.713785623647986</v>
          </cell>
        </row>
        <row r="89">
          <cell r="H89">
            <v>24.192898839774749</v>
          </cell>
          <cell r="J89">
            <v>32.25</v>
          </cell>
          <cell r="K89">
            <v>30.802743506929168</v>
          </cell>
          <cell r="L89">
            <v>31.699412547494916</v>
          </cell>
          <cell r="M89">
            <v>32.23256761045765</v>
          </cell>
          <cell r="N89">
            <v>33.513214508712316</v>
          </cell>
          <cell r="O89">
            <v>34.841376448517096</v>
          </cell>
        </row>
        <row r="90">
          <cell r="H90">
            <v>24.521443360636372</v>
          </cell>
          <cell r="J90">
            <v>32.25</v>
          </cell>
          <cell r="K90">
            <v>30.853999999999996</v>
          </cell>
          <cell r="L90">
            <v>31.708000000000002</v>
          </cell>
          <cell r="M90">
            <v>32.313853136442653</v>
          </cell>
          <cell r="N90">
            <v>33.466468435199928</v>
          </cell>
          <cell r="O90">
            <v>34.470462488255919</v>
          </cell>
        </row>
        <row r="92">
          <cell r="H92">
            <v>12473.221029999997</v>
          </cell>
          <cell r="J92">
            <v>10418.345957039999</v>
          </cell>
          <cell r="K92">
            <v>10618.402323132159</v>
          </cell>
          <cell r="L92">
            <v>11148.63173506432</v>
          </cell>
          <cell r="M92">
            <v>11727.494454866279</v>
          </cell>
          <cell r="N92">
            <v>12227.297134804721</v>
          </cell>
          <cell r="O92">
            <v>12622.019134469661</v>
          </cell>
        </row>
        <row r="93">
          <cell r="H93">
            <v>5220.021682034665</v>
          </cell>
          <cell r="J93">
            <v>6384.6529537499991</v>
          </cell>
          <cell r="K93">
            <v>6759.3150696899993</v>
          </cell>
          <cell r="L93">
            <v>7182.7297893799996</v>
          </cell>
          <cell r="M93">
            <v>7685.8149725155999</v>
          </cell>
          <cell r="N93">
            <v>8041.4534271491675</v>
          </cell>
          <cell r="O93">
            <v>8310.6001155844424</v>
          </cell>
        </row>
        <row r="94">
          <cell r="H94">
            <v>7253.1993479653329</v>
          </cell>
          <cell r="J94">
            <v>4033.69300329</v>
          </cell>
          <cell r="K94">
            <v>3859.0872534421596</v>
          </cell>
          <cell r="L94">
            <v>3965.9019456843207</v>
          </cell>
          <cell r="M94">
            <v>4041.679482350678</v>
          </cell>
          <cell r="N94">
            <v>4185.8437076555538</v>
          </cell>
          <cell r="O94">
            <v>4311.419018885219</v>
          </cell>
        </row>
        <row r="96">
          <cell r="H96">
            <v>30.520660000000003</v>
          </cell>
          <cell r="J96">
            <v>59.836400000000005</v>
          </cell>
          <cell r="K96">
            <v>59.836400000000005</v>
          </cell>
          <cell r="L96">
            <v>59.836400000000005</v>
          </cell>
          <cell r="M96">
            <v>59.836400000000005</v>
          </cell>
          <cell r="N96">
            <v>59.836400000000005</v>
          </cell>
          <cell r="O96">
            <v>59.836400000000005</v>
          </cell>
        </row>
        <row r="97">
          <cell r="H97">
            <v>34.2501685743362</v>
          </cell>
          <cell r="J97">
            <v>31.16</v>
          </cell>
          <cell r="K97">
            <v>32.581999999999994</v>
          </cell>
          <cell r="L97">
            <v>35.042000000000002</v>
          </cell>
          <cell r="M97">
            <v>37.175440000000009</v>
          </cell>
          <cell r="N97">
            <v>38.510243199999998</v>
          </cell>
          <cell r="O97">
            <v>39.665550495999994</v>
          </cell>
        </row>
        <row r="98">
          <cell r="H98">
            <v>1045.3377499999999</v>
          </cell>
          <cell r="J98">
            <v>1864.5022240000001</v>
          </cell>
          <cell r="K98">
            <v>1949.5895847999998</v>
          </cell>
          <cell r="L98">
            <v>2096.7871288000001</v>
          </cell>
          <cell r="M98">
            <v>2224.4444980160006</v>
          </cell>
          <cell r="N98">
            <v>2304.3143162124802</v>
          </cell>
          <cell r="O98">
            <v>2373.4437456988544</v>
          </cell>
        </row>
        <row r="100">
          <cell r="H100">
            <v>0</v>
          </cell>
          <cell r="J100">
            <v>0</v>
          </cell>
          <cell r="K100">
            <v>0</v>
          </cell>
          <cell r="L100">
            <v>0</v>
          </cell>
          <cell r="M100">
            <v>0</v>
          </cell>
          <cell r="N100">
            <v>0</v>
          </cell>
          <cell r="O100">
            <v>0</v>
          </cell>
        </row>
        <row r="101">
          <cell r="H101">
            <v>0</v>
          </cell>
          <cell r="J101">
            <v>0</v>
          </cell>
          <cell r="K101">
            <v>0</v>
          </cell>
          <cell r="L101">
            <v>0</v>
          </cell>
          <cell r="M101">
            <v>0</v>
          </cell>
          <cell r="N101">
            <v>0</v>
          </cell>
          <cell r="O101">
            <v>0</v>
          </cell>
        </row>
        <row r="102">
          <cell r="H102">
            <v>0</v>
          </cell>
          <cell r="J102">
            <v>0</v>
          </cell>
          <cell r="K102">
            <v>0</v>
          </cell>
          <cell r="L102">
            <v>0</v>
          </cell>
          <cell r="M102">
            <v>0</v>
          </cell>
          <cell r="N102">
            <v>0</v>
          </cell>
          <cell r="O102">
            <v>0</v>
          </cell>
        </row>
        <row r="103">
          <cell r="H103">
            <v>0</v>
          </cell>
          <cell r="J103">
            <v>0</v>
          </cell>
          <cell r="K103">
            <v>0</v>
          </cell>
          <cell r="L103">
            <v>0</v>
          </cell>
          <cell r="M103">
            <v>0</v>
          </cell>
          <cell r="N103">
            <v>0</v>
          </cell>
          <cell r="O103">
            <v>0</v>
          </cell>
        </row>
        <row r="104">
          <cell r="H104">
            <v>0</v>
          </cell>
          <cell r="J104">
            <v>0</v>
          </cell>
          <cell r="K104">
            <v>0</v>
          </cell>
          <cell r="L104">
            <v>0</v>
          </cell>
          <cell r="M104">
            <v>0</v>
          </cell>
          <cell r="N104">
            <v>0</v>
          </cell>
          <cell r="O104">
            <v>0</v>
          </cell>
        </row>
        <row r="105">
          <cell r="H105">
            <v>0</v>
          </cell>
          <cell r="J105">
            <v>0</v>
          </cell>
          <cell r="K105">
            <v>0</v>
          </cell>
          <cell r="L105">
            <v>0</v>
          </cell>
          <cell r="M105">
            <v>0</v>
          </cell>
          <cell r="N105">
            <v>0</v>
          </cell>
          <cell r="O105">
            <v>0</v>
          </cell>
        </row>
        <row r="106">
          <cell r="H106">
            <v>0</v>
          </cell>
          <cell r="J106">
            <v>0</v>
          </cell>
          <cell r="K106">
            <v>0</v>
          </cell>
          <cell r="L106">
            <v>0</v>
          </cell>
          <cell r="M106">
            <v>0</v>
          </cell>
          <cell r="N106">
            <v>0</v>
          </cell>
          <cell r="O106">
            <v>0</v>
          </cell>
        </row>
        <row r="107">
          <cell r="H107">
            <v>0</v>
          </cell>
          <cell r="J107">
            <v>0</v>
          </cell>
          <cell r="K107">
            <v>0</v>
          </cell>
          <cell r="L107">
            <v>0</v>
          </cell>
          <cell r="M107">
            <v>0</v>
          </cell>
          <cell r="N107">
            <v>0</v>
          </cell>
          <cell r="O107">
            <v>0</v>
          </cell>
        </row>
        <row r="108">
          <cell r="H108">
            <v>0</v>
          </cell>
          <cell r="J108">
            <v>0</v>
          </cell>
          <cell r="K108">
            <v>0</v>
          </cell>
          <cell r="L108">
            <v>0</v>
          </cell>
          <cell r="M108">
            <v>0</v>
          </cell>
          <cell r="N108">
            <v>0</v>
          </cell>
          <cell r="O108">
            <v>0</v>
          </cell>
        </row>
        <row r="111">
          <cell r="H111">
            <v>0</v>
          </cell>
          <cell r="J111">
            <v>0</v>
          </cell>
          <cell r="K111">
            <v>0</v>
          </cell>
          <cell r="L111">
            <v>0</v>
          </cell>
          <cell r="M111">
            <v>0</v>
          </cell>
          <cell r="N111">
            <v>0</v>
          </cell>
          <cell r="O111">
            <v>0</v>
          </cell>
        </row>
        <row r="112">
          <cell r="H112">
            <v>0</v>
          </cell>
          <cell r="J112">
            <v>0</v>
          </cell>
          <cell r="K112">
            <v>0</v>
          </cell>
          <cell r="L112">
            <v>0</v>
          </cell>
          <cell r="M112">
            <v>0</v>
          </cell>
          <cell r="N112">
            <v>0</v>
          </cell>
          <cell r="O112">
            <v>0</v>
          </cell>
        </row>
        <row r="115">
          <cell r="H115">
            <v>412061.42564139114</v>
          </cell>
          <cell r="J115">
            <v>403777.14255102456</v>
          </cell>
          <cell r="K115">
            <v>410662.85051719617</v>
          </cell>
          <cell r="L115">
            <v>432773.04941204248</v>
          </cell>
          <cell r="M115">
            <v>455849.27319549926</v>
          </cell>
          <cell r="N115">
            <v>474788.69155424804</v>
          </cell>
          <cell r="O115">
            <v>489961.29845478921</v>
          </cell>
        </row>
        <row r="118">
          <cell r="H118">
            <v>0</v>
          </cell>
          <cell r="J118">
            <v>3077.5250000000001</v>
          </cell>
          <cell r="K118">
            <v>990.53097345000003</v>
          </cell>
          <cell r="L118">
            <v>1003.7014975</v>
          </cell>
          <cell r="M118">
            <v>1016.5618290825</v>
          </cell>
          <cell r="N118">
            <v>1018.0975</v>
          </cell>
          <cell r="O118">
            <v>1010.21969638</v>
          </cell>
        </row>
        <row r="119">
          <cell r="H119">
            <v>0</v>
          </cell>
          <cell r="J119">
            <v>4.4276816000000006</v>
          </cell>
          <cell r="K119">
            <v>5.65</v>
          </cell>
          <cell r="L119">
            <v>5.8760000000000003</v>
          </cell>
          <cell r="M119">
            <v>6.1110400000000009</v>
          </cell>
          <cell r="N119">
            <v>6.355481600000001</v>
          </cell>
          <cell r="O119">
            <v>6.6097008640000015</v>
          </cell>
        </row>
        <row r="120">
          <cell r="H120">
            <v>0</v>
          </cell>
          <cell r="J120">
            <v>13626.300816040002</v>
          </cell>
          <cell r="K120">
            <v>5596.4999999925003</v>
          </cell>
          <cell r="L120">
            <v>5897.74999931</v>
          </cell>
          <cell r="M120">
            <v>6212.249999996322</v>
          </cell>
          <cell r="N120">
            <v>6470.4999282560011</v>
          </cell>
          <cell r="O120">
            <v>6677.2499999927049</v>
          </cell>
        </row>
        <row r="121">
          <cell r="H121">
            <v>0</v>
          </cell>
          <cell r="J121">
            <v>13626.300816040002</v>
          </cell>
          <cell r="K121">
            <v>5596.4999999925003</v>
          </cell>
          <cell r="L121">
            <v>5897.74999931</v>
          </cell>
          <cell r="M121">
            <v>6212.249999996322</v>
          </cell>
          <cell r="N121">
            <v>6470.4999282560011</v>
          </cell>
          <cell r="O121">
            <v>6677.2499999927049</v>
          </cell>
        </row>
        <row r="122">
          <cell r="H122">
            <v>412061.42564139114</v>
          </cell>
          <cell r="J122">
            <v>417403.44336706458</v>
          </cell>
          <cell r="K122">
            <v>416259.35051718866</v>
          </cell>
          <cell r="L122">
            <v>438670.79941135249</v>
          </cell>
          <cell r="M122">
            <v>462061.5231954956</v>
          </cell>
          <cell r="N122">
            <v>481259.19148250401</v>
          </cell>
          <cell r="O122">
            <v>496638.54845478194</v>
          </cell>
        </row>
      </sheetData>
      <sheetData sheetId="21">
        <row r="18">
          <cell r="H18" t="str">
            <v>1</v>
          </cell>
          <cell r="I18" t="str">
            <v>Производственные рабочие - всего, в том числе отнесено на затраты:</v>
          </cell>
          <cell r="J18">
            <v>0</v>
          </cell>
          <cell r="K18" t="str">
            <v>https://tarif.lenreg.ru/disclo/get_file?p_guid=e9bce759-9d6c-4a8f-bc34-2ee7e4d83f67</v>
          </cell>
          <cell r="N18">
            <v>252</v>
          </cell>
          <cell r="O18">
            <v>12</v>
          </cell>
          <cell r="R18">
            <v>249.5</v>
          </cell>
          <cell r="S18">
            <v>12</v>
          </cell>
          <cell r="T18">
            <v>249.5</v>
          </cell>
          <cell r="U18">
            <v>12</v>
          </cell>
          <cell r="V18">
            <v>249.5</v>
          </cell>
          <cell r="W18">
            <v>12</v>
          </cell>
          <cell r="X18">
            <v>249.5</v>
          </cell>
          <cell r="Y18">
            <v>12</v>
          </cell>
          <cell r="Z18">
            <v>249.5</v>
          </cell>
          <cell r="AA18">
            <v>12</v>
          </cell>
          <cell r="AB18">
            <v>249.5</v>
          </cell>
          <cell r="AC18">
            <v>12</v>
          </cell>
          <cell r="AD18">
            <v>102286.4166</v>
          </cell>
          <cell r="AE18">
            <v>114975.20000000001</v>
          </cell>
          <cell r="AF18">
            <v>105285.3799996098</v>
          </cell>
          <cell r="AG18">
            <v>109676.99999982599</v>
          </cell>
          <cell r="AH18">
            <v>109740.99999981299</v>
          </cell>
          <cell r="AI18">
            <v>113879.99999973479</v>
          </cell>
          <cell r="AJ18">
            <v>117921.9999999336</v>
          </cell>
          <cell r="AK18">
            <v>121889.99999972638</v>
          </cell>
          <cell r="AL18">
            <v>125745.99999931741</v>
          </cell>
          <cell r="AM18">
            <v>34163.799799599197</v>
          </cell>
          <cell r="AN18">
            <v>38020.899470899472</v>
          </cell>
          <cell r="AO18">
            <v>35165.457581699993</v>
          </cell>
          <cell r="AP18">
            <v>36632.264529</v>
          </cell>
          <cell r="AQ18">
            <v>36653.6406145</v>
          </cell>
          <cell r="AR18">
            <v>38036.072144199999</v>
          </cell>
          <cell r="AS18">
            <v>39386.105544400001</v>
          </cell>
          <cell r="AT18">
            <v>40711.422845599991</v>
          </cell>
          <cell r="AU18">
            <v>41999.331997100009</v>
          </cell>
        </row>
        <row r="19">
          <cell r="H19" t="str">
            <v>1.1</v>
          </cell>
          <cell r="I19" t="str">
            <v>По производству</v>
          </cell>
          <cell r="N19">
            <v>252</v>
          </cell>
          <cell r="R19">
            <v>249.5</v>
          </cell>
          <cell r="T19">
            <v>249.5</v>
          </cell>
          <cell r="V19">
            <v>249.5</v>
          </cell>
          <cell r="X19">
            <v>249.5</v>
          </cell>
          <cell r="Z19">
            <v>249.5</v>
          </cell>
          <cell r="AB19">
            <v>249.5</v>
          </cell>
          <cell r="AD19">
            <v>102286.4166</v>
          </cell>
          <cell r="AE19">
            <v>114975.20000000001</v>
          </cell>
          <cell r="AF19">
            <v>105285.3799996098</v>
          </cell>
          <cell r="AG19">
            <v>109676.99999982599</v>
          </cell>
          <cell r="AH19">
            <v>109740.99999981299</v>
          </cell>
          <cell r="AI19">
            <v>113879.99999973479</v>
          </cell>
          <cell r="AJ19">
            <v>117921.9999999336</v>
          </cell>
          <cell r="AK19">
            <v>121889.99999972638</v>
          </cell>
          <cell r="AL19">
            <v>125745.99999931741</v>
          </cell>
          <cell r="AM19">
            <v>34163.799799599197</v>
          </cell>
          <cell r="AN19">
            <v>38020.899470899472</v>
          </cell>
          <cell r="AO19">
            <v>35165.4575817</v>
          </cell>
          <cell r="AP19">
            <v>36632.264529</v>
          </cell>
          <cell r="AQ19">
            <v>36653.6406145</v>
          </cell>
          <cell r="AR19">
            <v>38036.072144199999</v>
          </cell>
          <cell r="AS19">
            <v>39386.105544400001</v>
          </cell>
          <cell r="AT19">
            <v>40711.422845599998</v>
          </cell>
          <cell r="AU19">
            <v>41999.331997100002</v>
          </cell>
        </row>
        <row r="20">
          <cell r="H20" t="str">
            <v>1.2</v>
          </cell>
          <cell r="I20" t="str">
            <v>По распределению</v>
          </cell>
          <cell r="V20">
            <v>0</v>
          </cell>
          <cell r="X20">
            <v>0</v>
          </cell>
          <cell r="Z20">
            <v>0</v>
          </cell>
          <cell r="AB20">
            <v>0</v>
          </cell>
          <cell r="AD20">
            <v>0</v>
          </cell>
          <cell r="AE20">
            <v>0</v>
          </cell>
          <cell r="AF20">
            <v>0</v>
          </cell>
          <cell r="AG20">
            <v>0</v>
          </cell>
          <cell r="AH20">
            <v>0</v>
          </cell>
          <cell r="AI20">
            <v>0</v>
          </cell>
          <cell r="AJ20">
            <v>0</v>
          </cell>
          <cell r="AK20">
            <v>0</v>
          </cell>
          <cell r="AL20">
            <v>0</v>
          </cell>
        </row>
        <row r="21">
          <cell r="H21" t="str">
            <v>1.3</v>
          </cell>
          <cell r="I21" t="str">
            <v>По подготовке теплоносителя</v>
          </cell>
          <cell r="AD21">
            <v>0</v>
          </cell>
          <cell r="AE21">
            <v>0</v>
          </cell>
          <cell r="AF21">
            <v>0</v>
          </cell>
          <cell r="AG21">
            <v>0</v>
          </cell>
          <cell r="AH21">
            <v>0</v>
          </cell>
          <cell r="AI21">
            <v>0</v>
          </cell>
          <cell r="AJ21">
            <v>0</v>
          </cell>
          <cell r="AK21">
            <v>0</v>
          </cell>
          <cell r="AL21">
            <v>0</v>
          </cell>
          <cell r="AR21">
            <v>0</v>
          </cell>
          <cell r="AS21">
            <v>0</v>
          </cell>
          <cell r="AT21">
            <v>0</v>
          </cell>
          <cell r="AU21">
            <v>0</v>
          </cell>
        </row>
        <row r="22">
          <cell r="H22" t="str">
            <v>2</v>
          </cell>
          <cell r="I22" t="str">
            <v>Цеховой персонал - всего, в том числе отнесено на затраты:</v>
          </cell>
          <cell r="J22">
            <v>0</v>
          </cell>
          <cell r="N22">
            <v>0</v>
          </cell>
          <cell r="R22">
            <v>0</v>
          </cell>
          <cell r="T22">
            <v>0</v>
          </cell>
          <cell r="V22">
            <v>0</v>
          </cell>
          <cell r="X22">
            <v>0</v>
          </cell>
          <cell r="Z22">
            <v>0</v>
          </cell>
          <cell r="AB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row>
        <row r="23">
          <cell r="H23" t="str">
            <v>2.1</v>
          </cell>
          <cell r="I23" t="str">
            <v>По производству</v>
          </cell>
          <cell r="R23">
            <v>0</v>
          </cell>
          <cell r="T23">
            <v>0</v>
          </cell>
          <cell r="V23">
            <v>0</v>
          </cell>
          <cell r="X23">
            <v>0</v>
          </cell>
          <cell r="Z23">
            <v>0</v>
          </cell>
          <cell r="AB23">
            <v>0</v>
          </cell>
          <cell r="AD23">
            <v>0</v>
          </cell>
          <cell r="AE23">
            <v>0</v>
          </cell>
          <cell r="AF23">
            <v>0</v>
          </cell>
          <cell r="AG23">
            <v>0</v>
          </cell>
          <cell r="AH23">
            <v>0</v>
          </cell>
          <cell r="AI23">
            <v>0</v>
          </cell>
          <cell r="AJ23">
            <v>0</v>
          </cell>
          <cell r="AK23">
            <v>0</v>
          </cell>
          <cell r="AL23">
            <v>0</v>
          </cell>
        </row>
        <row r="24">
          <cell r="H24" t="str">
            <v>2.2</v>
          </cell>
          <cell r="I24" t="str">
            <v>По распределению</v>
          </cell>
          <cell r="R24">
            <v>0</v>
          </cell>
          <cell r="T24">
            <v>0</v>
          </cell>
          <cell r="V24">
            <v>0</v>
          </cell>
          <cell r="X24">
            <v>0</v>
          </cell>
          <cell r="Z24">
            <v>0</v>
          </cell>
          <cell r="AB24">
            <v>0</v>
          </cell>
          <cell r="AD24">
            <v>0</v>
          </cell>
          <cell r="AE24">
            <v>0</v>
          </cell>
          <cell r="AF24">
            <v>0</v>
          </cell>
          <cell r="AG24">
            <v>0</v>
          </cell>
          <cell r="AH24">
            <v>0</v>
          </cell>
          <cell r="AI24">
            <v>0</v>
          </cell>
          <cell r="AJ24">
            <v>0</v>
          </cell>
          <cell r="AK24">
            <v>0</v>
          </cell>
          <cell r="AL24">
            <v>0</v>
          </cell>
        </row>
        <row r="25">
          <cell r="H25" t="str">
            <v>3</v>
          </cell>
          <cell r="I25" t="str">
            <v>АУП - в целом по предприятию</v>
          </cell>
          <cell r="N25">
            <v>17.5</v>
          </cell>
          <cell r="AD25">
            <v>0</v>
          </cell>
          <cell r="AE25">
            <v>16545</v>
          </cell>
          <cell r="AF25">
            <v>0</v>
          </cell>
          <cell r="AG25">
            <v>0</v>
          </cell>
          <cell r="AH25">
            <v>0</v>
          </cell>
          <cell r="AI25">
            <v>0</v>
          </cell>
          <cell r="AJ25">
            <v>0</v>
          </cell>
          <cell r="AK25">
            <v>0</v>
          </cell>
          <cell r="AL25">
            <v>0</v>
          </cell>
          <cell r="AN25">
            <v>78785.71428571429</v>
          </cell>
          <cell r="AR25">
            <v>0</v>
          </cell>
          <cell r="AS25">
            <v>0</v>
          </cell>
          <cell r="AT25">
            <v>0</v>
          </cell>
          <cell r="AU25">
            <v>0</v>
          </cell>
        </row>
        <row r="26">
          <cell r="H26" t="str">
            <v>4</v>
          </cell>
          <cell r="I26" t="str">
            <v>Итого, (без АУП)</v>
          </cell>
          <cell r="J26">
            <v>0</v>
          </cell>
          <cell r="N26">
            <v>252</v>
          </cell>
          <cell r="O26">
            <v>12</v>
          </cell>
          <cell r="R26">
            <v>249.5</v>
          </cell>
          <cell r="S26">
            <v>12</v>
          </cell>
          <cell r="T26">
            <v>249.5</v>
          </cell>
          <cell r="U26">
            <v>12</v>
          </cell>
          <cell r="V26">
            <v>249.5</v>
          </cell>
          <cell r="W26">
            <v>12</v>
          </cell>
          <cell r="X26">
            <v>249.5</v>
          </cell>
          <cell r="Y26">
            <v>12</v>
          </cell>
          <cell r="Z26">
            <v>249.5</v>
          </cell>
          <cell r="AA26">
            <v>12</v>
          </cell>
          <cell r="AB26">
            <v>249.5</v>
          </cell>
          <cell r="AC26">
            <v>12</v>
          </cell>
          <cell r="AD26">
            <v>102286.4166</v>
          </cell>
          <cell r="AE26">
            <v>114975.20000000001</v>
          </cell>
          <cell r="AF26">
            <v>105285.3799996098</v>
          </cell>
          <cell r="AG26">
            <v>109676.99999982599</v>
          </cell>
          <cell r="AH26">
            <v>109740.99999981299</v>
          </cell>
          <cell r="AI26">
            <v>113879.99999973479</v>
          </cell>
          <cell r="AJ26">
            <v>117921.9999999336</v>
          </cell>
          <cell r="AK26">
            <v>121889.99999972638</v>
          </cell>
          <cell r="AL26">
            <v>125745.99999931741</v>
          </cell>
          <cell r="AM26">
            <v>34163.799799599197</v>
          </cell>
          <cell r="AN26">
            <v>38020.899470899472</v>
          </cell>
          <cell r="AO26">
            <v>35165.457581699993</v>
          </cell>
          <cell r="AP26">
            <v>36632.264529</v>
          </cell>
          <cell r="AQ26">
            <v>36653.6406145</v>
          </cell>
          <cell r="AR26">
            <v>38036.072144199999</v>
          </cell>
          <cell r="AS26">
            <v>39386.105544400001</v>
          </cell>
          <cell r="AT26">
            <v>40711.422845599991</v>
          </cell>
          <cell r="AU26">
            <v>41999.331997100009</v>
          </cell>
        </row>
      </sheetData>
      <sheetData sheetId="22">
        <row r="11">
          <cell r="L11">
            <v>-2</v>
          </cell>
          <cell r="N11">
            <v>-1</v>
          </cell>
          <cell r="O11">
            <v>0</v>
          </cell>
          <cell r="P11">
            <v>0</v>
          </cell>
          <cell r="Q11">
            <v>0</v>
          </cell>
          <cell r="R11">
            <v>1</v>
          </cell>
          <cell r="S11">
            <v>1</v>
          </cell>
          <cell r="T11">
            <v>1</v>
          </cell>
          <cell r="U11">
            <v>2</v>
          </cell>
          <cell r="V11">
            <v>2</v>
          </cell>
          <cell r="W11">
            <v>2</v>
          </cell>
          <cell r="X11">
            <v>3</v>
          </cell>
          <cell r="Y11">
            <v>3</v>
          </cell>
          <cell r="Z11">
            <v>3</v>
          </cell>
          <cell r="AA11">
            <v>4</v>
          </cell>
          <cell r="AB11">
            <v>4</v>
          </cell>
          <cell r="AC11">
            <v>4</v>
          </cell>
        </row>
        <row r="13">
          <cell r="L13" t="str">
            <v>2017 год</v>
          </cell>
          <cell r="N13" t="str">
            <v>2018 год</v>
          </cell>
          <cell r="O13" t="str">
            <v>2019 год</v>
          </cell>
          <cell r="R13" t="str">
            <v>2020 год</v>
          </cell>
          <cell r="U13" t="str">
            <v>2021 год</v>
          </cell>
          <cell r="X13" t="str">
            <v>2022 год</v>
          </cell>
          <cell r="AA13" t="str">
            <v>2023 год</v>
          </cell>
        </row>
        <row r="14">
          <cell r="L14" t="str">
            <v>Факт</v>
          </cell>
          <cell r="N14" t="str">
            <v>Ожидаемое</v>
          </cell>
          <cell r="O14" t="str">
            <v xml:space="preserve">План </v>
          </cell>
          <cell r="R14" t="str">
            <v xml:space="preserve">План </v>
          </cell>
          <cell r="U14" t="str">
            <v xml:space="preserve">План </v>
          </cell>
          <cell r="X14" t="str">
            <v xml:space="preserve">План </v>
          </cell>
          <cell r="AA14" t="str">
            <v xml:space="preserve">План </v>
          </cell>
        </row>
        <row r="15">
          <cell r="O15" t="str">
            <v>Год</v>
          </cell>
          <cell r="P15" t="str">
            <v>I полугодие</v>
          </cell>
          <cell r="Q15" t="str">
            <v>II полугодие</v>
          </cell>
          <cell r="R15" t="str">
            <v>Год</v>
          </cell>
          <cell r="S15" t="str">
            <v>I полугодие</v>
          </cell>
          <cell r="T15" t="str">
            <v>II полугодие</v>
          </cell>
          <cell r="U15" t="str">
            <v>Год</v>
          </cell>
          <cell r="V15" t="str">
            <v>I полугодие</v>
          </cell>
          <cell r="W15" t="str">
            <v>II полугодие</v>
          </cell>
          <cell r="X15" t="str">
            <v>Год</v>
          </cell>
          <cell r="Y15" t="str">
            <v>I полугодие</v>
          </cell>
          <cell r="Z15" t="str">
            <v>II полугодие</v>
          </cell>
          <cell r="AA15" t="str">
            <v>Год</v>
          </cell>
          <cell r="AB15" t="str">
            <v>I полугодие</v>
          </cell>
          <cell r="AC15" t="str">
            <v>II полугодие</v>
          </cell>
        </row>
        <row r="16">
          <cell r="L16">
            <v>12</v>
          </cell>
          <cell r="N16">
            <v>14</v>
          </cell>
          <cell r="O16">
            <v>15</v>
          </cell>
          <cell r="R16">
            <v>16</v>
          </cell>
          <cell r="U16">
            <v>17</v>
          </cell>
          <cell r="X16">
            <v>18</v>
          </cell>
          <cell r="AA16">
            <v>19</v>
          </cell>
        </row>
        <row r="17">
          <cell r="L17">
            <v>460.11051067019059</v>
          </cell>
          <cell r="N17">
            <v>446.43122115463024</v>
          </cell>
          <cell r="O17">
            <v>472.81027451963155</v>
          </cell>
          <cell r="P17">
            <v>283.68616471177893</v>
          </cell>
          <cell r="Q17">
            <v>189.12410980785262</v>
          </cell>
          <cell r="R17">
            <v>469.17114095654449</v>
          </cell>
          <cell r="S17">
            <v>281.50268457392673</v>
          </cell>
          <cell r="T17">
            <v>187.66845638261782</v>
          </cell>
          <cell r="U17">
            <v>466.21676839077452</v>
          </cell>
          <cell r="V17">
            <v>279.73006103446471</v>
          </cell>
          <cell r="W17">
            <v>186.48670735630981</v>
          </cell>
          <cell r="X17">
            <v>462.50640536647347</v>
          </cell>
          <cell r="Y17">
            <v>277.50384321988412</v>
          </cell>
          <cell r="Z17">
            <v>185.00256214658941</v>
          </cell>
          <cell r="AA17">
            <v>457.66593328636748</v>
          </cell>
          <cell r="AB17">
            <v>274.59955997182055</v>
          </cell>
          <cell r="AC17">
            <v>183.06637331454701</v>
          </cell>
        </row>
        <row r="18">
          <cell r="L18">
            <v>511.55675500000007</v>
          </cell>
          <cell r="N18">
            <v>323.04948703999997</v>
          </cell>
          <cell r="O18">
            <v>344.51448703999995</v>
          </cell>
          <cell r="P18">
            <v>215.29469222399999</v>
          </cell>
          <cell r="Q18">
            <v>129.21979481599999</v>
          </cell>
          <cell r="R18">
            <v>351.66448703999998</v>
          </cell>
          <cell r="S18">
            <v>222.44469222399999</v>
          </cell>
          <cell r="T18">
            <v>129.21979481599999</v>
          </cell>
          <cell r="U18">
            <v>363.52448704</v>
          </cell>
          <cell r="V18">
            <v>234.30469222400001</v>
          </cell>
          <cell r="W18">
            <v>129.21979481599999</v>
          </cell>
          <cell r="X18">
            <v>365.02448704</v>
          </cell>
          <cell r="Y18">
            <v>235.80469222400001</v>
          </cell>
          <cell r="Z18">
            <v>129.21979481599999</v>
          </cell>
          <cell r="AA18">
            <v>363.60249704</v>
          </cell>
          <cell r="AB18">
            <v>234.38270222400001</v>
          </cell>
          <cell r="AC18">
            <v>129.21979481599999</v>
          </cell>
        </row>
        <row r="19">
          <cell r="L19">
            <v>1.1118127996138876</v>
          </cell>
          <cell r="N19">
            <v>0.72362655596640146</v>
          </cell>
          <cell r="O19">
            <v>0.7286527082983163</v>
          </cell>
          <cell r="P19">
            <v>0.75891854804669912</v>
          </cell>
          <cell r="Q19">
            <v>0.6832539486757423</v>
          </cell>
          <cell r="R19">
            <v>0.74954415636696592</v>
          </cell>
          <cell r="S19">
            <v>0.79020451460590868</v>
          </cell>
          <cell r="T19">
            <v>0.6885536190085515</v>
          </cell>
          <cell r="U19">
            <v>0.77973275885113658</v>
          </cell>
          <cell r="V19">
            <v>0.83760998498882111</v>
          </cell>
          <cell r="W19">
            <v>0.69291691964460977</v>
          </cell>
          <cell r="X19">
            <v>0.78923120372953037</v>
          </cell>
          <cell r="Y19">
            <v>0.84973487029207306</v>
          </cell>
          <cell r="Z19">
            <v>0.69847570388571623</v>
          </cell>
          <cell r="AA19">
            <v>0.79447140500293523</v>
          </cell>
          <cell r="AB19">
            <v>0.8535436191086847</v>
          </cell>
          <cell r="AC19">
            <v>0.70586308384431073</v>
          </cell>
        </row>
        <row r="20">
          <cell r="L20">
            <v>215.76668908533603</v>
          </cell>
          <cell r="N20">
            <v>197.97373499999998</v>
          </cell>
          <cell r="O20">
            <v>219.43873499999995</v>
          </cell>
          <cell r="P20">
            <v>140.24924100000001</v>
          </cell>
          <cell r="Q20">
            <v>79.189493999999996</v>
          </cell>
          <cell r="R20">
            <v>226.58873499999999</v>
          </cell>
          <cell r="S20">
            <v>147.39924100000002</v>
          </cell>
          <cell r="T20">
            <v>79.189493999999996</v>
          </cell>
          <cell r="U20">
            <v>238.448735</v>
          </cell>
          <cell r="V20">
            <v>159.25924100000003</v>
          </cell>
          <cell r="W20">
            <v>79.189493999999996</v>
          </cell>
          <cell r="X20">
            <v>239.948735</v>
          </cell>
          <cell r="Y20">
            <v>160.75924100000003</v>
          </cell>
          <cell r="Z20">
            <v>79.189493999999996</v>
          </cell>
          <cell r="AA20">
            <v>238.52674500000001</v>
          </cell>
          <cell r="AB20">
            <v>159.33725100000004</v>
          </cell>
          <cell r="AC20">
            <v>79.189493999999996</v>
          </cell>
        </row>
        <row r="21">
          <cell r="L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row>
        <row r="22">
          <cell r="L22">
            <v>215.76668908533603</v>
          </cell>
          <cell r="N22">
            <v>197.97373499999998</v>
          </cell>
          <cell r="O22">
            <v>219.43873499999995</v>
          </cell>
          <cell r="P22">
            <v>140.24924100000001</v>
          </cell>
          <cell r="Q22">
            <v>79.189493999999996</v>
          </cell>
          <cell r="R22">
            <v>226.58873499999999</v>
          </cell>
          <cell r="S22">
            <v>147.39924100000002</v>
          </cell>
          <cell r="T22">
            <v>79.189493999999996</v>
          </cell>
          <cell r="U22">
            <v>238.448735</v>
          </cell>
          <cell r="V22">
            <v>159.25924100000003</v>
          </cell>
          <cell r="W22">
            <v>79.189493999999996</v>
          </cell>
          <cell r="X22">
            <v>239.948735</v>
          </cell>
          <cell r="Y22">
            <v>160.75924100000003</v>
          </cell>
          <cell r="Z22">
            <v>79.189493999999996</v>
          </cell>
          <cell r="AA22">
            <v>238.52674500000001</v>
          </cell>
          <cell r="AB22">
            <v>159.33725100000004</v>
          </cell>
          <cell r="AC22">
            <v>79.189493999999996</v>
          </cell>
        </row>
        <row r="23">
          <cell r="L23">
            <v>0.46894536004198917</v>
          </cell>
          <cell r="N23">
            <v>0.44345853430225901</v>
          </cell>
          <cell r="O23">
            <v>0.46411583424862446</v>
          </cell>
          <cell r="P23">
            <v>0.49438167399700733</v>
          </cell>
          <cell r="Q23">
            <v>0.41871707462605051</v>
          </cell>
          <cell r="R23">
            <v>0.48295539776387708</v>
          </cell>
          <cell r="S23">
            <v>0.52361575600281995</v>
          </cell>
          <cell r="T23">
            <v>0.42196486040546272</v>
          </cell>
          <cell r="U23">
            <v>0.51145465192735529</v>
          </cell>
          <cell r="V23">
            <v>0.56933187806503993</v>
          </cell>
          <cell r="W23">
            <v>0.42463881272082854</v>
          </cell>
          <cell r="X23">
            <v>0.51880089057333867</v>
          </cell>
          <cell r="Y23">
            <v>0.57930455713588136</v>
          </cell>
          <cell r="Z23">
            <v>0.42804539072952447</v>
          </cell>
          <cell r="AA23">
            <v>0.52118090434917896</v>
          </cell>
          <cell r="AB23">
            <v>0.58025311845492855</v>
          </cell>
          <cell r="AC23">
            <v>0.43257258319055453</v>
          </cell>
        </row>
        <row r="24">
          <cell r="L24">
            <v>24.192898839774749</v>
          </cell>
          <cell r="N24">
            <v>32.25</v>
          </cell>
          <cell r="O24">
            <v>30.802743506929168</v>
          </cell>
          <cell r="P24">
            <v>30.329999999999991</v>
          </cell>
          <cell r="Q24">
            <v>31.64</v>
          </cell>
          <cell r="R24">
            <v>31.699412547494916</v>
          </cell>
          <cell r="S24">
            <v>31.63999999999999</v>
          </cell>
          <cell r="T24">
            <v>31.810000000000002</v>
          </cell>
          <cell r="U24">
            <v>32.23256761045765</v>
          </cell>
          <cell r="V24">
            <v>31.809999999999992</v>
          </cell>
          <cell r="W24">
            <v>33.0824</v>
          </cell>
          <cell r="X24">
            <v>33.513214508712316</v>
          </cell>
          <cell r="Y24">
            <v>33.0824</v>
          </cell>
          <cell r="Z24">
            <v>34.387792813662479</v>
          </cell>
          <cell r="AA24">
            <v>34.841376448517096</v>
          </cell>
          <cell r="AB24">
            <v>34.392349363308092</v>
          </cell>
          <cell r="AC24">
            <v>35.744864244281331</v>
          </cell>
        </row>
        <row r="25">
          <cell r="L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row>
        <row r="26">
          <cell r="L26">
            <v>5220.021682034665</v>
          </cell>
          <cell r="N26">
            <v>6384.6529537499991</v>
          </cell>
          <cell r="O26">
            <v>6759.3150696899993</v>
          </cell>
          <cell r="P26">
            <v>4253.7594795299992</v>
          </cell>
          <cell r="Q26">
            <v>2505.5555901600001</v>
          </cell>
          <cell r="R26">
            <v>7182.7297893799996</v>
          </cell>
          <cell r="S26">
            <v>4663.7119852399992</v>
          </cell>
          <cell r="T26">
            <v>2519.01780414</v>
          </cell>
          <cell r="U26">
            <v>7685.8149725155999</v>
          </cell>
          <cell r="V26">
            <v>5066.0364562099994</v>
          </cell>
          <cell r="W26">
            <v>2619.7785163056001</v>
          </cell>
          <cell r="X26">
            <v>8041.4534271491675</v>
          </cell>
          <cell r="Y26">
            <v>5318.3015144584006</v>
          </cell>
          <cell r="Z26">
            <v>2723.1519126907679</v>
          </cell>
          <cell r="AA26">
            <v>8310.6001155844424</v>
          </cell>
          <cell r="AB26">
            <v>5479.9824029811125</v>
          </cell>
          <cell r="AC26">
            <v>2830.6177126033308</v>
          </cell>
        </row>
        <row r="27">
          <cell r="L27">
            <v>295.79006591466401</v>
          </cell>
          <cell r="N27">
            <v>125.07575204000001</v>
          </cell>
          <cell r="O27">
            <v>125.07575204000001</v>
          </cell>
          <cell r="P27">
            <v>75.045451223999976</v>
          </cell>
          <cell r="Q27">
            <v>50.030300816000008</v>
          </cell>
          <cell r="R27">
            <v>125.07575204000001</v>
          </cell>
          <cell r="S27">
            <v>75.045451223999976</v>
          </cell>
          <cell r="T27">
            <v>50.030300816000008</v>
          </cell>
          <cell r="U27">
            <v>125.07575204000001</v>
          </cell>
          <cell r="V27">
            <v>75.045451223999976</v>
          </cell>
          <cell r="W27">
            <v>50.030300816000008</v>
          </cell>
          <cell r="X27">
            <v>125.07575204000001</v>
          </cell>
          <cell r="Y27">
            <v>75.045451223999976</v>
          </cell>
          <cell r="Z27">
            <v>50.030300816000008</v>
          </cell>
          <cell r="AA27">
            <v>125.07575204000001</v>
          </cell>
          <cell r="AB27">
            <v>75.045451223999976</v>
          </cell>
          <cell r="AC27">
            <v>50.030300816000008</v>
          </cell>
        </row>
        <row r="28">
          <cell r="L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row>
        <row r="29">
          <cell r="L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row>
        <row r="30">
          <cell r="L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row>
        <row r="31">
          <cell r="L31">
            <v>295.79006591466401</v>
          </cell>
          <cell r="N31">
            <v>125.07575204000001</v>
          </cell>
          <cell r="O31">
            <v>125.07575204000001</v>
          </cell>
          <cell r="P31">
            <v>75.045451223999976</v>
          </cell>
          <cell r="Q31">
            <v>50.030300816000008</v>
          </cell>
          <cell r="R31">
            <v>125.07575204000001</v>
          </cell>
          <cell r="S31">
            <v>75.045451223999976</v>
          </cell>
          <cell r="T31">
            <v>50.030300816000008</v>
          </cell>
          <cell r="U31">
            <v>125.07575204000001</v>
          </cell>
          <cell r="V31">
            <v>75.045451223999976</v>
          </cell>
          <cell r="W31">
            <v>50.030300816000008</v>
          </cell>
          <cell r="X31">
            <v>125.07575204000001</v>
          </cell>
          <cell r="Y31">
            <v>75.045451223999976</v>
          </cell>
          <cell r="Z31">
            <v>50.030300816000008</v>
          </cell>
          <cell r="AA31">
            <v>125.07575204000001</v>
          </cell>
          <cell r="AB31">
            <v>75.045451223999976</v>
          </cell>
          <cell r="AC31">
            <v>50.030300816000008</v>
          </cell>
        </row>
        <row r="32">
          <cell r="L32">
            <v>0.64286743957189829</v>
          </cell>
          <cell r="N32">
            <v>0.28016802166414245</v>
          </cell>
          <cell r="O32">
            <v>0.26453687404969189</v>
          </cell>
          <cell r="P32">
            <v>0.26453687404969178</v>
          </cell>
          <cell r="Q32">
            <v>0.26453687404969189</v>
          </cell>
          <cell r="R32">
            <v>0.26658875860308884</v>
          </cell>
          <cell r="S32">
            <v>0.26658875860308873</v>
          </cell>
          <cell r="T32">
            <v>0.26658875860308884</v>
          </cell>
          <cell r="U32">
            <v>0.26827810692378135</v>
          </cell>
          <cell r="V32">
            <v>0.26827810692378123</v>
          </cell>
          <cell r="W32">
            <v>0.26827810692378135</v>
          </cell>
          <cell r="X32">
            <v>0.27043031315619181</v>
          </cell>
          <cell r="Y32">
            <v>0.27043031315619165</v>
          </cell>
          <cell r="Z32">
            <v>0.27043031315619181</v>
          </cell>
          <cell r="AA32">
            <v>0.27329050065375632</v>
          </cell>
          <cell r="AB32">
            <v>0.27329050065375615</v>
          </cell>
          <cell r="AC32">
            <v>0.27329050065375632</v>
          </cell>
        </row>
        <row r="33">
          <cell r="L33">
            <v>24.521443360636372</v>
          </cell>
          <cell r="N33">
            <v>32.25</v>
          </cell>
          <cell r="O33">
            <v>30.853999999999996</v>
          </cell>
          <cell r="P33">
            <v>30.330000000000009</v>
          </cell>
          <cell r="Q33">
            <v>31.64</v>
          </cell>
          <cell r="R33">
            <v>31.708000000000002</v>
          </cell>
          <cell r="S33">
            <v>31.640000000000004</v>
          </cell>
          <cell r="T33">
            <v>31.809999999999988</v>
          </cell>
          <cell r="U33">
            <v>32.313853136442653</v>
          </cell>
          <cell r="V33">
            <v>31.810000000000013</v>
          </cell>
          <cell r="W33">
            <v>33.069632841106646</v>
          </cell>
          <cell r="X33">
            <v>33.466468435199921</v>
          </cell>
          <cell r="Y33">
            <v>33.069632841106667</v>
          </cell>
          <cell r="Z33">
            <v>34.061721826339841</v>
          </cell>
          <cell r="AA33">
            <v>34.470462488255919</v>
          </cell>
          <cell r="AB33">
            <v>34.061721826339856</v>
          </cell>
          <cell r="AC33">
            <v>35.083573481130045</v>
          </cell>
        </row>
        <row r="34">
          <cell r="L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row>
        <row r="35">
          <cell r="L35">
            <v>7253.1993479653329</v>
          </cell>
          <cell r="N35">
            <v>4033.69300329</v>
          </cell>
          <cell r="O35">
            <v>3859.0872534421596</v>
          </cell>
          <cell r="P35">
            <v>2276.12853562392</v>
          </cell>
          <cell r="Q35">
            <v>1582.9587178182403</v>
          </cell>
          <cell r="R35">
            <v>3965.9019456843207</v>
          </cell>
          <cell r="S35">
            <v>2374.4380767273597</v>
          </cell>
          <cell r="T35">
            <v>1591.4638689569597</v>
          </cell>
          <cell r="U35">
            <v>4041.679482350678</v>
          </cell>
          <cell r="V35">
            <v>2387.1958034354402</v>
          </cell>
          <cell r="W35">
            <v>1654.4836789152384</v>
          </cell>
          <cell r="X35">
            <v>4185.8437076555538</v>
          </cell>
          <cell r="Y35">
            <v>2481.725518372858</v>
          </cell>
          <cell r="Z35">
            <v>1704.1181892826955</v>
          </cell>
          <cell r="AA35">
            <v>4311.419018885219</v>
          </cell>
          <cell r="AB35">
            <v>2556.177283924043</v>
          </cell>
          <cell r="AC35">
            <v>1755.2417349611767</v>
          </cell>
        </row>
        <row r="36">
          <cell r="L36">
            <v>12473.221029999997</v>
          </cell>
          <cell r="N36">
            <v>10418.345957039999</v>
          </cell>
          <cell r="O36">
            <v>10618.402323132159</v>
          </cell>
          <cell r="P36">
            <v>6529.8880151539197</v>
          </cell>
          <cell r="Q36">
            <v>4088.5143079782401</v>
          </cell>
          <cell r="R36">
            <v>11148.63173506432</v>
          </cell>
          <cell r="S36">
            <v>7038.1500619673589</v>
          </cell>
          <cell r="T36">
            <v>4110.4816730969596</v>
          </cell>
          <cell r="U36">
            <v>11727.494454866279</v>
          </cell>
          <cell r="V36">
            <v>7453.2322596454396</v>
          </cell>
          <cell r="W36">
            <v>4274.2621952208383</v>
          </cell>
          <cell r="X36">
            <v>12227.297134804721</v>
          </cell>
          <cell r="Y36">
            <v>7800.0270328312581</v>
          </cell>
          <cell r="Z36">
            <v>4427.2701019734632</v>
          </cell>
          <cell r="AA36">
            <v>12622.019134469661</v>
          </cell>
          <cell r="AB36">
            <v>8036.1596869051555</v>
          </cell>
          <cell r="AC36">
            <v>4585.8594475645077</v>
          </cell>
        </row>
        <row r="37">
          <cell r="L37">
            <v>30.520660000000003</v>
          </cell>
          <cell r="N37">
            <v>59.836400000000005</v>
          </cell>
          <cell r="O37">
            <v>59.836400000000005</v>
          </cell>
          <cell r="P37">
            <v>35.90184</v>
          </cell>
          <cell r="Q37">
            <v>23.934559999999998</v>
          </cell>
          <cell r="R37">
            <v>59.836400000000005</v>
          </cell>
          <cell r="S37">
            <v>35.90184</v>
          </cell>
          <cell r="T37">
            <v>23.934559999999998</v>
          </cell>
          <cell r="U37">
            <v>59.836400000000005</v>
          </cell>
          <cell r="V37">
            <v>35.90184</v>
          </cell>
          <cell r="W37">
            <v>23.934559999999998</v>
          </cell>
          <cell r="X37">
            <v>59.836400000000005</v>
          </cell>
          <cell r="Y37">
            <v>35.90184</v>
          </cell>
          <cell r="Z37">
            <v>23.934559999999998</v>
          </cell>
          <cell r="AA37">
            <v>59.836400000000005</v>
          </cell>
          <cell r="AB37">
            <v>35.90184</v>
          </cell>
          <cell r="AC37">
            <v>23.934559999999998</v>
          </cell>
        </row>
        <row r="38">
          <cell r="L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row>
        <row r="39">
          <cell r="L39">
            <v>30.520660000000003</v>
          </cell>
          <cell r="N39">
            <v>59.836400000000005</v>
          </cell>
          <cell r="O39">
            <v>59.836400000000005</v>
          </cell>
          <cell r="P39">
            <v>35.90184</v>
          </cell>
          <cell r="Q39">
            <v>23.934559999999998</v>
          </cell>
          <cell r="R39">
            <v>59.836400000000005</v>
          </cell>
          <cell r="S39">
            <v>35.90184</v>
          </cell>
          <cell r="T39">
            <v>23.934559999999998</v>
          </cell>
          <cell r="U39">
            <v>59.836400000000005</v>
          </cell>
          <cell r="V39">
            <v>35.90184</v>
          </cell>
          <cell r="W39">
            <v>23.934559999999998</v>
          </cell>
          <cell r="X39">
            <v>59.836400000000005</v>
          </cell>
          <cell r="Y39">
            <v>35.90184</v>
          </cell>
          <cell r="Z39">
            <v>23.934559999999998</v>
          </cell>
          <cell r="AA39">
            <v>59.836400000000005</v>
          </cell>
          <cell r="AB39">
            <v>35.90184</v>
          </cell>
          <cell r="AC39">
            <v>23.934559999999998</v>
          </cell>
        </row>
        <row r="40">
          <cell r="L40">
            <v>6.6333324912625946E-2</v>
          </cell>
          <cell r="N40">
            <v>0.1340327404638989</v>
          </cell>
          <cell r="O40">
            <v>0.12655477942139251</v>
          </cell>
          <cell r="P40">
            <v>0.12655477942139248</v>
          </cell>
          <cell r="Q40">
            <v>0.12655477942139248</v>
          </cell>
          <cell r="R40">
            <v>0.12753640362023497</v>
          </cell>
          <cell r="S40">
            <v>0.12753640362023494</v>
          </cell>
          <cell r="T40">
            <v>0.12753640362023491</v>
          </cell>
          <cell r="U40">
            <v>0.12834459002093682</v>
          </cell>
          <cell r="V40">
            <v>0.12834459002093679</v>
          </cell>
          <cell r="W40">
            <v>0.12834459002093679</v>
          </cell>
          <cell r="X40">
            <v>0.129374208239533</v>
          </cell>
          <cell r="Y40">
            <v>0.12937420823953297</v>
          </cell>
          <cell r="Z40">
            <v>0.12937420823953297</v>
          </cell>
          <cell r="AA40">
            <v>0.13074252560231439</v>
          </cell>
          <cell r="AB40">
            <v>0.13074252560231434</v>
          </cell>
          <cell r="AC40">
            <v>0.13074252560231434</v>
          </cell>
        </row>
        <row r="41">
          <cell r="L41">
            <v>34.2501685743362</v>
          </cell>
          <cell r="N41">
            <v>31.16</v>
          </cell>
          <cell r="O41">
            <v>32.582000000000001</v>
          </cell>
          <cell r="P41">
            <v>31.629999999999995</v>
          </cell>
          <cell r="Q41">
            <v>34.01</v>
          </cell>
          <cell r="R41">
            <v>35.042000000000002</v>
          </cell>
          <cell r="S41">
            <v>34.01</v>
          </cell>
          <cell r="T41">
            <v>36.590000000000011</v>
          </cell>
          <cell r="U41">
            <v>37.175440000000009</v>
          </cell>
          <cell r="V41">
            <v>36.590000000000003</v>
          </cell>
          <cell r="W41">
            <v>38.05360000000001</v>
          </cell>
          <cell r="X41">
            <v>38.510243199999998</v>
          </cell>
          <cell r="Y41">
            <v>38.053600000000003</v>
          </cell>
          <cell r="Z41">
            <v>39.195208000000001</v>
          </cell>
          <cell r="AA41">
            <v>39.665550495999994</v>
          </cell>
          <cell r="AB41">
            <v>39.195208000000001</v>
          </cell>
          <cell r="AC41">
            <v>40.371064240000003</v>
          </cell>
        </row>
        <row r="42">
          <cell r="L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row>
        <row r="43">
          <cell r="L43">
            <v>1045.3377499999999</v>
          </cell>
          <cell r="N43">
            <v>1864.5022240000001</v>
          </cell>
          <cell r="O43">
            <v>1949.5895847999998</v>
          </cell>
          <cell r="P43">
            <v>1135.5751991999998</v>
          </cell>
          <cell r="Q43">
            <v>814.01438559999986</v>
          </cell>
          <cell r="R43">
            <v>2096.7871288000001</v>
          </cell>
          <cell r="S43">
            <v>1221.0215784</v>
          </cell>
          <cell r="T43">
            <v>875.76555040000017</v>
          </cell>
          <cell r="U43">
            <v>2224.4444980160006</v>
          </cell>
          <cell r="V43">
            <v>1313.6483256000001</v>
          </cell>
          <cell r="W43">
            <v>910.7961724160001</v>
          </cell>
          <cell r="X43">
            <v>2304.3143162124802</v>
          </cell>
          <cell r="Y43">
            <v>1366.1942586240002</v>
          </cell>
          <cell r="Z43">
            <v>938.12005758847999</v>
          </cell>
          <cell r="AA43">
            <v>2373.4437456988544</v>
          </cell>
          <cell r="AB43">
            <v>1407.18008638272</v>
          </cell>
          <cell r="AC43">
            <v>966.26365931613441</v>
          </cell>
        </row>
        <row r="44">
          <cell r="L44">
            <v>13518.558779999998</v>
          </cell>
          <cell r="N44">
            <v>12282.848181039999</v>
          </cell>
          <cell r="O44">
            <v>12567.991907932159</v>
          </cell>
          <cell r="P44">
            <v>7665.4632143539193</v>
          </cell>
          <cell r="Q44">
            <v>4902.5286935782397</v>
          </cell>
          <cell r="R44">
            <v>13245.418863864321</v>
          </cell>
          <cell r="S44">
            <v>8259.1716403673581</v>
          </cell>
          <cell r="T44">
            <v>4986.24722349696</v>
          </cell>
          <cell r="U44">
            <v>13951.938952882279</v>
          </cell>
          <cell r="V44">
            <v>8766.8805852454389</v>
          </cell>
          <cell r="W44">
            <v>5185.0583676368387</v>
          </cell>
          <cell r="X44">
            <v>14531.611451017201</v>
          </cell>
          <cell r="Y44">
            <v>9166.2212914552583</v>
          </cell>
          <cell r="Z44">
            <v>5365.3901595619427</v>
          </cell>
          <cell r="AA44">
            <v>14995.462880168516</v>
          </cell>
          <cell r="AB44">
            <v>9443.3397732878748</v>
          </cell>
          <cell r="AC44">
            <v>5552.1231068806419</v>
          </cell>
        </row>
        <row r="47">
          <cell r="L47">
            <v>434.74599999999998</v>
          </cell>
          <cell r="N47">
            <v>422.803</v>
          </cell>
          <cell r="O47">
            <v>434.65180764619203</v>
          </cell>
          <cell r="P47">
            <v>260.7910845877152</v>
          </cell>
          <cell r="Q47">
            <v>173.86072305847682</v>
          </cell>
          <cell r="R47">
            <v>431.01267408310503</v>
          </cell>
          <cell r="S47">
            <v>258.607604449863</v>
          </cell>
          <cell r="T47">
            <v>172.40506963324202</v>
          </cell>
          <cell r="U47">
            <v>428.058301517335</v>
          </cell>
          <cell r="V47">
            <v>256.83498091040099</v>
          </cell>
          <cell r="W47">
            <v>171.22332060693401</v>
          </cell>
          <cell r="X47">
            <v>424.34793849303401</v>
          </cell>
          <cell r="Y47">
            <v>254.60876309582039</v>
          </cell>
          <cell r="Z47">
            <v>169.73917539721361</v>
          </cell>
          <cell r="AA47">
            <v>419.50746641292801</v>
          </cell>
          <cell r="AB47">
            <v>251.7044798477568</v>
          </cell>
          <cell r="AC47">
            <v>167.80298656517121</v>
          </cell>
        </row>
        <row r="48">
          <cell r="L48">
            <v>467.30869999999999</v>
          </cell>
          <cell r="N48">
            <v>288.13</v>
          </cell>
          <cell r="O48">
            <v>309.59500000000003</v>
          </cell>
          <cell r="P48">
            <v>194.34299999999999</v>
          </cell>
          <cell r="Q48">
            <v>115.25200000000001</v>
          </cell>
          <cell r="R48">
            <v>316.745</v>
          </cell>
          <cell r="S48">
            <v>201.49299999999999</v>
          </cell>
          <cell r="T48">
            <v>115.25200000000001</v>
          </cell>
          <cell r="U48">
            <v>328.60500000000002</v>
          </cell>
          <cell r="V48">
            <v>213.35300000000001</v>
          </cell>
          <cell r="W48">
            <v>115.25200000000001</v>
          </cell>
          <cell r="X48">
            <v>330.10500000000002</v>
          </cell>
          <cell r="Y48">
            <v>214.85300000000001</v>
          </cell>
          <cell r="Z48">
            <v>115.25200000000001</v>
          </cell>
          <cell r="AA48">
            <v>328.68301000000002</v>
          </cell>
          <cell r="AB48">
            <v>213.43101000000001</v>
          </cell>
          <cell r="AC48">
            <v>115.25200000000001</v>
          </cell>
        </row>
        <row r="49">
          <cell r="L49">
            <v>1.0749005166234997</v>
          </cell>
          <cell r="N49">
            <v>0.68147577003947468</v>
          </cell>
          <cell r="O49">
            <v>0.71228278487227958</v>
          </cell>
          <cell r="P49">
            <v>0.74520568947836907</v>
          </cell>
          <cell r="Q49">
            <v>0.66289842796314502</v>
          </cell>
          <cell r="R49">
            <v>0.73488558236440005</v>
          </cell>
          <cell r="S49">
            <v>0.7791456884210225</v>
          </cell>
          <cell r="T49">
            <v>0.66849542327946643</v>
          </cell>
          <cell r="U49">
            <v>0.76766412153483854</v>
          </cell>
          <cell r="V49">
            <v>0.83070070612550229</v>
          </cell>
          <cell r="W49">
            <v>0.67310924464884292</v>
          </cell>
          <cell r="X49">
            <v>0.77791116688886408</v>
          </cell>
          <cell r="Y49">
            <v>0.84385548002187749</v>
          </cell>
          <cell r="Z49">
            <v>0.67899469718934402</v>
          </cell>
          <cell r="AA49">
            <v>0.7834974018709645</v>
          </cell>
          <cell r="AB49">
            <v>0.84794283410884674</v>
          </cell>
          <cell r="AC49">
            <v>0.68682925351414126</v>
          </cell>
        </row>
        <row r="50">
          <cell r="L50">
            <v>202.06312478533602</v>
          </cell>
          <cell r="N50">
            <v>187.26</v>
          </cell>
          <cell r="O50">
            <v>208.72499999999999</v>
          </cell>
          <cell r="P50">
            <v>133.821</v>
          </cell>
          <cell r="Q50">
            <v>74.903999999999996</v>
          </cell>
          <cell r="R50">
            <v>215.875</v>
          </cell>
          <cell r="S50">
            <v>140.971</v>
          </cell>
          <cell r="T50">
            <v>74.903999999999996</v>
          </cell>
          <cell r="U50">
            <v>227.73500000000001</v>
          </cell>
          <cell r="V50">
            <v>152.83100000000002</v>
          </cell>
          <cell r="W50">
            <v>74.903999999999996</v>
          </cell>
          <cell r="X50">
            <v>229.23500000000001</v>
          </cell>
          <cell r="Y50">
            <v>154.33100000000002</v>
          </cell>
          <cell r="Z50">
            <v>74.903999999999996</v>
          </cell>
          <cell r="AA50">
            <v>227.81301000000002</v>
          </cell>
          <cell r="AB50">
            <v>152.90901000000002</v>
          </cell>
          <cell r="AC50">
            <v>74.903999999999996</v>
          </cell>
        </row>
        <row r="51">
          <cell r="O51">
            <v>0</v>
          </cell>
          <cell r="R51">
            <v>0</v>
          </cell>
          <cell r="U51">
            <v>0</v>
          </cell>
          <cell r="X51">
            <v>0</v>
          </cell>
          <cell r="AA51">
            <v>0</v>
          </cell>
        </row>
        <row r="52">
          <cell r="L52">
            <v>202.06312478533602</v>
          </cell>
          <cell r="N52">
            <v>187.26</v>
          </cell>
          <cell r="O52">
            <v>208.72499999999999</v>
          </cell>
          <cell r="P52">
            <v>133.821</v>
          </cell>
          <cell r="Q52">
            <v>74.903999999999996</v>
          </cell>
          <cell r="R52">
            <v>215.875</v>
          </cell>
          <cell r="S52">
            <v>140.971</v>
          </cell>
          <cell r="T52">
            <v>74.903999999999996</v>
          </cell>
          <cell r="U52">
            <v>227.73500000000001</v>
          </cell>
          <cell r="V52">
            <v>152.83100000000002</v>
          </cell>
          <cell r="W52">
            <v>74.903999999999996</v>
          </cell>
          <cell r="X52">
            <v>229.23500000000001</v>
          </cell>
          <cell r="Y52">
            <v>154.33100000000002</v>
          </cell>
          <cell r="Z52">
            <v>74.903999999999996</v>
          </cell>
          <cell r="AA52">
            <v>227.81301000000002</v>
          </cell>
          <cell r="AB52">
            <v>152.90901000000002</v>
          </cell>
          <cell r="AC52">
            <v>74.903999999999996</v>
          </cell>
        </row>
        <row r="53">
          <cell r="L53">
            <v>0.4647843218461723</v>
          </cell>
          <cell r="N53">
            <v>0.4429013039169542</v>
          </cell>
          <cell r="O53">
            <v>0.48021196812760714</v>
          </cell>
          <cell r="P53">
            <v>0.51313487273369685</v>
          </cell>
          <cell r="Q53">
            <v>0.43082761121847268</v>
          </cell>
          <cell r="R53">
            <v>0.50085534134055743</v>
          </cell>
          <cell r="S53">
            <v>0.54511544739717988</v>
          </cell>
          <cell r="T53">
            <v>0.43446518225562375</v>
          </cell>
          <cell r="U53">
            <v>0.53201865071358156</v>
          </cell>
          <cell r="V53">
            <v>0.59505523530424531</v>
          </cell>
          <cell r="W53">
            <v>0.43746377382758583</v>
          </cell>
          <cell r="X53">
            <v>0.54020528723214967</v>
          </cell>
          <cell r="Y53">
            <v>0.60614960036516308</v>
          </cell>
          <cell r="Z53">
            <v>0.4412888175326295</v>
          </cell>
          <cell r="AA53">
            <v>0.54304876131992363</v>
          </cell>
          <cell r="AB53">
            <v>0.60749419355780587</v>
          </cell>
          <cell r="AC53">
            <v>0.44638061296310022</v>
          </cell>
        </row>
        <row r="54">
          <cell r="L54">
            <v>23.811695780540784</v>
          </cell>
          <cell r="N54">
            <v>32.25</v>
          </cell>
          <cell r="O54">
            <v>30.800112540423999</v>
          </cell>
          <cell r="P54">
            <v>30.33</v>
          </cell>
          <cell r="Q54">
            <v>31.64</v>
          </cell>
          <cell r="R54">
            <v>31.698986357845971</v>
          </cell>
          <cell r="S54">
            <v>31.64</v>
          </cell>
          <cell r="T54">
            <v>31.81</v>
          </cell>
          <cell r="U54">
            <v>32.228503302522668</v>
          </cell>
          <cell r="V54">
            <v>31.81</v>
          </cell>
          <cell r="W54">
            <v>33.0824</v>
          </cell>
          <cell r="X54">
            <v>33.514795417732891</v>
          </cell>
          <cell r="Y54">
            <v>33.0824</v>
          </cell>
          <cell r="Z54">
            <v>34.405695999999999</v>
          </cell>
          <cell r="AA54">
            <v>34.858194170000736</v>
          </cell>
          <cell r="AB54">
            <v>34.405695999999999</v>
          </cell>
          <cell r="AC54">
            <v>35.781923839999997</v>
          </cell>
        </row>
        <row r="55">
          <cell r="O55">
            <v>0</v>
          </cell>
          <cell r="R55">
            <v>0</v>
          </cell>
          <cell r="U55">
            <v>0</v>
          </cell>
          <cell r="X55">
            <v>0</v>
          </cell>
          <cell r="AA55">
            <v>0</v>
          </cell>
        </row>
        <row r="56">
          <cell r="L56">
            <v>4811.4656558538718</v>
          </cell>
          <cell r="N56">
            <v>6039.1349999999993</v>
          </cell>
          <cell r="O56">
            <v>6428.7534899999991</v>
          </cell>
          <cell r="P56">
            <v>4058.7909299999997</v>
          </cell>
          <cell r="Q56">
            <v>2369.9625599999999</v>
          </cell>
          <cell r="R56">
            <v>6843.0186799999992</v>
          </cell>
          <cell r="S56">
            <v>4460.3224399999999</v>
          </cell>
          <cell r="T56">
            <v>2382.6962399999998</v>
          </cell>
          <cell r="U56">
            <v>7339.5581996000001</v>
          </cell>
          <cell r="V56">
            <v>4861.55411</v>
          </cell>
          <cell r="W56">
            <v>2478.0040896</v>
          </cell>
          <cell r="X56">
            <v>7682.7641275840006</v>
          </cell>
          <cell r="Y56">
            <v>5105.6398744000007</v>
          </cell>
          <cell r="Z56">
            <v>2577.1242531839998</v>
          </cell>
          <cell r="AA56">
            <v>7941.1501370323203</v>
          </cell>
          <cell r="AB56">
            <v>5260.9409137209605</v>
          </cell>
          <cell r="AC56">
            <v>2680.2092233113599</v>
          </cell>
        </row>
        <row r="57">
          <cell r="L57">
            <v>265.24557521466397</v>
          </cell>
          <cell r="N57">
            <v>100.87</v>
          </cell>
          <cell r="O57">
            <v>100.87</v>
          </cell>
          <cell r="P57">
            <v>60.521999999999998</v>
          </cell>
          <cell r="Q57">
            <v>40.348000000000006</v>
          </cell>
          <cell r="R57">
            <v>100.87</v>
          </cell>
          <cell r="S57">
            <v>60.521999999999998</v>
          </cell>
          <cell r="T57">
            <v>40.348000000000006</v>
          </cell>
          <cell r="U57">
            <v>100.87</v>
          </cell>
          <cell r="V57">
            <v>60.521999999999998</v>
          </cell>
          <cell r="W57">
            <v>40.348000000000006</v>
          </cell>
          <cell r="X57">
            <v>100.87</v>
          </cell>
          <cell r="Y57">
            <v>60.521999999999998</v>
          </cell>
          <cell r="Z57">
            <v>40.348000000000006</v>
          </cell>
          <cell r="AA57">
            <v>100.87</v>
          </cell>
          <cell r="AB57">
            <v>60.521999999999998</v>
          </cell>
          <cell r="AC57">
            <v>40.348000000000006</v>
          </cell>
        </row>
        <row r="58">
          <cell r="O58">
            <v>0</v>
          </cell>
          <cell r="R58">
            <v>0</v>
          </cell>
          <cell r="U58">
            <v>0</v>
          </cell>
          <cell r="X58">
            <v>0</v>
          </cell>
          <cell r="AA58">
            <v>0</v>
          </cell>
        </row>
        <row r="59">
          <cell r="O59">
            <v>0</v>
          </cell>
          <cell r="R59">
            <v>0</v>
          </cell>
          <cell r="U59">
            <v>0</v>
          </cell>
          <cell r="X59">
            <v>0</v>
          </cell>
          <cell r="AA59">
            <v>0</v>
          </cell>
        </row>
        <row r="60">
          <cell r="O60">
            <v>0</v>
          </cell>
          <cell r="R60">
            <v>0</v>
          </cell>
          <cell r="U60">
            <v>0</v>
          </cell>
          <cell r="X60">
            <v>0</v>
          </cell>
          <cell r="AA60">
            <v>0</v>
          </cell>
        </row>
        <row r="61">
          <cell r="L61">
            <v>265.24557521466397</v>
          </cell>
          <cell r="N61">
            <v>100.87</v>
          </cell>
          <cell r="O61">
            <v>100.87</v>
          </cell>
          <cell r="P61">
            <v>60.521999999999998</v>
          </cell>
          <cell r="Q61">
            <v>40.348000000000006</v>
          </cell>
          <cell r="R61">
            <v>100.87</v>
          </cell>
          <cell r="S61">
            <v>60.521999999999998</v>
          </cell>
          <cell r="T61">
            <v>40.348000000000006</v>
          </cell>
          <cell r="U61">
            <v>100.87</v>
          </cell>
          <cell r="V61">
            <v>60.521999999999998</v>
          </cell>
          <cell r="W61">
            <v>40.348000000000006</v>
          </cell>
          <cell r="X61">
            <v>100.87</v>
          </cell>
          <cell r="Y61">
            <v>60.521999999999998</v>
          </cell>
          <cell r="Z61">
            <v>40.348000000000006</v>
          </cell>
          <cell r="AA61">
            <v>100.87</v>
          </cell>
          <cell r="AB61">
            <v>60.521999999999998</v>
          </cell>
          <cell r="AC61">
            <v>40.348000000000006</v>
          </cell>
        </row>
        <row r="62">
          <cell r="L62">
            <v>0.61011619477732737</v>
          </cell>
          <cell r="N62">
            <v>0.23857446612252042</v>
          </cell>
          <cell r="O62">
            <v>0.23207081674467234</v>
          </cell>
          <cell r="P62">
            <v>0.23207081674467234</v>
          </cell>
          <cell r="Q62">
            <v>0.23207081674467236</v>
          </cell>
          <cell r="R62">
            <v>0.23403024102384265</v>
          </cell>
          <cell r="S62">
            <v>0.23403024102384265</v>
          </cell>
          <cell r="T62">
            <v>0.23403024102384265</v>
          </cell>
          <cell r="U62">
            <v>0.23564547082125703</v>
          </cell>
          <cell r="V62">
            <v>0.235645470821257</v>
          </cell>
          <cell r="W62">
            <v>0.23564547082125703</v>
          </cell>
          <cell r="X62">
            <v>0.23770587965671444</v>
          </cell>
          <cell r="Y62">
            <v>0.23770587965671444</v>
          </cell>
          <cell r="Z62">
            <v>0.23770587965671444</v>
          </cell>
          <cell r="AA62">
            <v>0.24044864055104093</v>
          </cell>
          <cell r="AB62">
            <v>0.24044864055104093</v>
          </cell>
          <cell r="AC62">
            <v>0.24044864055104095</v>
          </cell>
        </row>
        <row r="63">
          <cell r="L63">
            <v>23.811695780540784</v>
          </cell>
          <cell r="N63">
            <v>32.25</v>
          </cell>
          <cell r="O63">
            <v>30.853999999999999</v>
          </cell>
          <cell r="P63">
            <v>30.33</v>
          </cell>
          <cell r="Q63">
            <v>31.64</v>
          </cell>
          <cell r="R63">
            <v>31.707999999999998</v>
          </cell>
          <cell r="S63">
            <v>31.64</v>
          </cell>
          <cell r="T63">
            <v>31.81</v>
          </cell>
          <cell r="U63">
            <v>32.318959999999997</v>
          </cell>
          <cell r="V63">
            <v>31.81</v>
          </cell>
          <cell r="W63">
            <v>33.0824</v>
          </cell>
          <cell r="X63">
            <v>33.479388799999995</v>
          </cell>
          <cell r="Y63">
            <v>33.0824</v>
          </cell>
          <cell r="Z63">
            <v>34.074871999999999</v>
          </cell>
          <cell r="AA63">
            <v>34.483770463999996</v>
          </cell>
          <cell r="AB63">
            <v>34.074871999999999</v>
          </cell>
          <cell r="AC63">
            <v>35.097118160000001</v>
          </cell>
        </row>
        <row r="64">
          <cell r="O64">
            <v>0</v>
          </cell>
          <cell r="R64">
            <v>0</v>
          </cell>
          <cell r="U64">
            <v>0</v>
          </cell>
          <cell r="X64">
            <v>0</v>
          </cell>
          <cell r="AA64">
            <v>0</v>
          </cell>
        </row>
        <row r="65">
          <cell r="L65">
            <v>6315.946944146127</v>
          </cell>
          <cell r="N65">
            <v>3253.0575000000003</v>
          </cell>
          <cell r="O65">
            <v>3112.24298</v>
          </cell>
          <cell r="P65">
            <v>1835.6322599999999</v>
          </cell>
          <cell r="Q65">
            <v>1276.6107200000001</v>
          </cell>
          <cell r="R65">
            <v>3198.3859600000001</v>
          </cell>
          <cell r="S65">
            <v>1914.91608</v>
          </cell>
          <cell r="T65">
            <v>1283.4698800000001</v>
          </cell>
          <cell r="U65">
            <v>3260.0134951999999</v>
          </cell>
          <cell r="V65">
            <v>1925.2048199999999</v>
          </cell>
          <cell r="W65">
            <v>1334.8086752000002</v>
          </cell>
          <cell r="X65">
            <v>3377.065948256</v>
          </cell>
          <cell r="Y65">
            <v>2002.2130127999999</v>
          </cell>
          <cell r="Z65">
            <v>1374.8529354560001</v>
          </cell>
          <cell r="AA65">
            <v>3478.3779267036798</v>
          </cell>
          <cell r="AB65">
            <v>2062.2794031839999</v>
          </cell>
          <cell r="AC65">
            <v>1416.0985235196802</v>
          </cell>
        </row>
        <row r="66">
          <cell r="L66">
            <v>11127.4126</v>
          </cell>
          <cell r="N66">
            <v>9292.1924999999992</v>
          </cell>
          <cell r="O66">
            <v>9540.9964699999982</v>
          </cell>
          <cell r="P66">
            <v>5894.4231899999995</v>
          </cell>
          <cell r="Q66">
            <v>3646.5732800000001</v>
          </cell>
          <cell r="R66">
            <v>10041.404639999999</v>
          </cell>
          <cell r="S66">
            <v>6375.2385199999999</v>
          </cell>
          <cell r="T66">
            <v>3666.1661199999999</v>
          </cell>
          <cell r="U66">
            <v>10599.571694800001</v>
          </cell>
          <cell r="V66">
            <v>6786.75893</v>
          </cell>
          <cell r="W66">
            <v>3812.8127648</v>
          </cell>
          <cell r="X66">
            <v>11059.83007584</v>
          </cell>
          <cell r="Y66">
            <v>7107.8528872000006</v>
          </cell>
          <cell r="Z66">
            <v>3951.9771886399999</v>
          </cell>
          <cell r="AA66">
            <v>11419.528063736001</v>
          </cell>
          <cell r="AB66">
            <v>7323.2203169049608</v>
          </cell>
          <cell r="AC66">
            <v>4096.3077468310403</v>
          </cell>
        </row>
        <row r="67">
          <cell r="L67">
            <v>29.817660000000004</v>
          </cell>
          <cell r="N67">
            <v>57.79</v>
          </cell>
          <cell r="O67">
            <v>57.79</v>
          </cell>
          <cell r="P67">
            <v>34.673999999999999</v>
          </cell>
          <cell r="Q67">
            <v>23.116</v>
          </cell>
          <cell r="R67">
            <v>57.79</v>
          </cell>
          <cell r="S67">
            <v>34.673999999999999</v>
          </cell>
          <cell r="T67">
            <v>23.116</v>
          </cell>
          <cell r="U67">
            <v>57.79</v>
          </cell>
          <cell r="V67">
            <v>34.673999999999999</v>
          </cell>
          <cell r="W67">
            <v>23.116</v>
          </cell>
          <cell r="X67">
            <v>57.79</v>
          </cell>
          <cell r="Y67">
            <v>34.673999999999999</v>
          </cell>
          <cell r="Z67">
            <v>23.116</v>
          </cell>
          <cell r="AA67">
            <v>57.79</v>
          </cell>
          <cell r="AB67">
            <v>34.673999999999999</v>
          </cell>
          <cell r="AC67">
            <v>23.116</v>
          </cell>
        </row>
        <row r="68">
          <cell r="O68">
            <v>0</v>
          </cell>
          <cell r="R68">
            <v>0</v>
          </cell>
          <cell r="U68">
            <v>0</v>
          </cell>
          <cell r="X68">
            <v>0</v>
          </cell>
          <cell r="AA68">
            <v>0</v>
          </cell>
        </row>
        <row r="69">
          <cell r="L69">
            <v>29.817660000000004</v>
          </cell>
          <cell r="N69">
            <v>57.79</v>
          </cell>
          <cell r="O69">
            <v>57.79</v>
          </cell>
          <cell r="P69">
            <v>34.673999999999999</v>
          </cell>
          <cell r="Q69">
            <v>23.116</v>
          </cell>
          <cell r="R69">
            <v>57.79</v>
          </cell>
          <cell r="S69">
            <v>34.673999999999999</v>
          </cell>
          <cell r="T69">
            <v>23.116</v>
          </cell>
          <cell r="U69">
            <v>57.79</v>
          </cell>
          <cell r="V69">
            <v>34.673999999999999</v>
          </cell>
          <cell r="W69">
            <v>23.116</v>
          </cell>
          <cell r="X69">
            <v>57.79</v>
          </cell>
          <cell r="Y69">
            <v>34.673999999999999</v>
          </cell>
          <cell r="Z69">
            <v>23.116</v>
          </cell>
          <cell r="AA69">
            <v>57.79</v>
          </cell>
          <cell r="AB69">
            <v>34.673999999999999</v>
          </cell>
          <cell r="AC69">
            <v>23.116</v>
          </cell>
        </row>
        <row r="70">
          <cell r="L70">
            <v>6.8586392974288451E-2</v>
          </cell>
          <cell r="N70">
            <v>0.13668304151105834</v>
          </cell>
          <cell r="O70">
            <v>0.13295699910453668</v>
          </cell>
          <cell r="P70">
            <v>0.13295699910453668</v>
          </cell>
          <cell r="Q70">
            <v>0.13295699910453668</v>
          </cell>
          <cell r="R70">
            <v>0.13407958390768182</v>
          </cell>
          <cell r="S70">
            <v>0.13407958390768182</v>
          </cell>
          <cell r="T70">
            <v>0.13407958390768182</v>
          </cell>
          <cell r="U70">
            <v>0.13500497431109787</v>
          </cell>
          <cell r="V70">
            <v>0.13500497431109787</v>
          </cell>
          <cell r="W70">
            <v>0.13500497431109787</v>
          </cell>
          <cell r="X70">
            <v>0.13618541474533088</v>
          </cell>
          <cell r="Y70">
            <v>0.13618541474533088</v>
          </cell>
          <cell r="Z70">
            <v>0.13618541474533088</v>
          </cell>
          <cell r="AA70">
            <v>0.13775678534197139</v>
          </cell>
          <cell r="AB70">
            <v>0.13775678534197139</v>
          </cell>
          <cell r="AC70">
            <v>0.13775678534197139</v>
          </cell>
        </row>
        <row r="71">
          <cell r="L71">
            <v>34.317132196154894</v>
          </cell>
          <cell r="N71">
            <v>31.16</v>
          </cell>
          <cell r="O71">
            <v>32.582000000000001</v>
          </cell>
          <cell r="P71">
            <v>31.63</v>
          </cell>
          <cell r="Q71">
            <v>34.01</v>
          </cell>
          <cell r="R71">
            <v>35.042000000000002</v>
          </cell>
          <cell r="S71">
            <v>34.01</v>
          </cell>
          <cell r="T71">
            <v>36.590000000000003</v>
          </cell>
          <cell r="U71">
            <v>37.175440000000009</v>
          </cell>
          <cell r="V71">
            <v>36.590000000000003</v>
          </cell>
          <cell r="W71">
            <v>38.053600000000003</v>
          </cell>
          <cell r="X71">
            <v>38.510243200000005</v>
          </cell>
          <cell r="Y71">
            <v>38.053600000000003</v>
          </cell>
          <cell r="Z71">
            <v>39.195208000000001</v>
          </cell>
          <cell r="AA71">
            <v>39.665550496000002</v>
          </cell>
          <cell r="AB71">
            <v>39.195208000000001</v>
          </cell>
          <cell r="AC71">
            <v>40.371064240000003</v>
          </cell>
        </row>
        <row r="72">
          <cell r="O72">
            <v>0</v>
          </cell>
          <cell r="R72">
            <v>0</v>
          </cell>
          <cell r="U72">
            <v>0</v>
          </cell>
          <cell r="X72">
            <v>0</v>
          </cell>
          <cell r="AA72">
            <v>0</v>
          </cell>
        </row>
        <row r="73">
          <cell r="L73">
            <v>1023.2565800000001</v>
          </cell>
          <cell r="N73">
            <v>1800.7364</v>
          </cell>
          <cell r="O73">
            <v>1882.9137799999999</v>
          </cell>
          <cell r="P73">
            <v>1096.7386199999999</v>
          </cell>
          <cell r="Q73">
            <v>786.17515999999989</v>
          </cell>
          <cell r="R73">
            <v>2025.07718</v>
          </cell>
          <cell r="S73">
            <v>1179.2627399999999</v>
          </cell>
          <cell r="T73">
            <v>845.8144400000001</v>
          </cell>
          <cell r="U73">
            <v>2148.3686776000004</v>
          </cell>
          <cell r="V73">
            <v>1268.7216600000002</v>
          </cell>
          <cell r="W73">
            <v>879.64701760000003</v>
          </cell>
          <cell r="X73">
            <v>2225.5069545280003</v>
          </cell>
          <cell r="Y73">
            <v>1319.4705264000002</v>
          </cell>
          <cell r="Z73">
            <v>906.03642812800001</v>
          </cell>
          <cell r="AA73">
            <v>2292.2721631638401</v>
          </cell>
          <cell r="AB73">
            <v>1359.0546421920001</v>
          </cell>
          <cell r="AC73">
            <v>933.21752097184003</v>
          </cell>
        </row>
        <row r="74">
          <cell r="L74">
            <v>12150.669179999999</v>
          </cell>
          <cell r="N74">
            <v>11092.928899999999</v>
          </cell>
          <cell r="O74">
            <v>11423.910249999997</v>
          </cell>
          <cell r="P74">
            <v>6991.1618099999996</v>
          </cell>
          <cell r="Q74">
            <v>4432.7484400000003</v>
          </cell>
          <cell r="R74">
            <v>12066.481819999999</v>
          </cell>
          <cell r="S74">
            <v>7554.50126</v>
          </cell>
          <cell r="T74">
            <v>4511.98056</v>
          </cell>
          <cell r="U74">
            <v>12747.9403724</v>
          </cell>
          <cell r="V74">
            <v>8055.4805900000001</v>
          </cell>
          <cell r="W74">
            <v>4692.4597824000002</v>
          </cell>
          <cell r="X74">
            <v>13285.337030368</v>
          </cell>
          <cell r="Y74">
            <v>8427.323413600001</v>
          </cell>
          <cell r="Z74">
            <v>4858.0136167680002</v>
          </cell>
          <cell r="AA74">
            <v>13711.800226899841</v>
          </cell>
          <cell r="AB74">
            <v>8682.2749590969615</v>
          </cell>
          <cell r="AC74">
            <v>5029.5252678028801</v>
          </cell>
        </row>
        <row r="76">
          <cell r="L76">
            <v>1.631466171513853</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row>
        <row r="77">
          <cell r="L77">
            <v>6.8620000000000001</v>
          </cell>
          <cell r="N77">
            <v>8.0007990400000004</v>
          </cell>
          <cell r="O77">
            <v>8.0007990400000004</v>
          </cell>
          <cell r="P77">
            <v>4.8004794239999988</v>
          </cell>
          <cell r="Q77">
            <v>3.2003196159999998</v>
          </cell>
          <cell r="R77">
            <v>8.0007990400000004</v>
          </cell>
          <cell r="S77">
            <v>4.8004794239999988</v>
          </cell>
          <cell r="T77">
            <v>3.2003196159999998</v>
          </cell>
          <cell r="U77">
            <v>8.0007990400000004</v>
          </cell>
          <cell r="V77">
            <v>4.8004794239999988</v>
          </cell>
          <cell r="W77">
            <v>3.2003196159999998</v>
          </cell>
          <cell r="X77">
            <v>8.0007990400000004</v>
          </cell>
          <cell r="Y77">
            <v>4.8004794239999988</v>
          </cell>
          <cell r="Z77">
            <v>3.2003196159999998</v>
          </cell>
          <cell r="AA77">
            <v>8.0007990400000004</v>
          </cell>
          <cell r="AB77">
            <v>4.8004794239999988</v>
          </cell>
          <cell r="AC77">
            <v>3.2003196159999998</v>
          </cell>
        </row>
        <row r="78">
          <cell r="L78">
            <v>4.2060326593426609</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row>
        <row r="79">
          <cell r="L79">
            <v>2.658512</v>
          </cell>
          <cell r="N79">
            <v>3.9015599999999999</v>
          </cell>
          <cell r="O79">
            <v>3.9015599999999999</v>
          </cell>
          <cell r="P79">
            <v>2.3409359999999997</v>
          </cell>
          <cell r="Q79">
            <v>1.560624</v>
          </cell>
          <cell r="R79">
            <v>3.9015599999999999</v>
          </cell>
          <cell r="S79">
            <v>2.3409359999999997</v>
          </cell>
          <cell r="T79">
            <v>1.560624</v>
          </cell>
          <cell r="U79">
            <v>3.9015599999999999</v>
          </cell>
          <cell r="V79">
            <v>2.3409359999999997</v>
          </cell>
          <cell r="W79">
            <v>1.560624</v>
          </cell>
          <cell r="X79">
            <v>3.9015599999999999</v>
          </cell>
          <cell r="Y79">
            <v>2.3409359999999997</v>
          </cell>
          <cell r="Z79">
            <v>1.560624</v>
          </cell>
          <cell r="AA79">
            <v>3.9015599999999999</v>
          </cell>
          <cell r="AB79">
            <v>2.3409359999999997</v>
          </cell>
          <cell r="AC79">
            <v>1.560624</v>
          </cell>
        </row>
        <row r="80">
          <cell r="O80">
            <v>0</v>
          </cell>
          <cell r="R80">
            <v>0</v>
          </cell>
          <cell r="U80">
            <v>0</v>
          </cell>
          <cell r="X80">
            <v>0</v>
          </cell>
          <cell r="AA80">
            <v>0</v>
          </cell>
        </row>
        <row r="81">
          <cell r="L81">
            <v>2.658512</v>
          </cell>
          <cell r="N81">
            <v>3.9015599999999999</v>
          </cell>
          <cell r="O81">
            <v>3.9015599999999999</v>
          </cell>
          <cell r="P81">
            <v>2.3409359999999997</v>
          </cell>
          <cell r="Q81">
            <v>1.560624</v>
          </cell>
          <cell r="R81">
            <v>3.9015599999999999</v>
          </cell>
          <cell r="S81">
            <v>2.3409359999999997</v>
          </cell>
          <cell r="T81">
            <v>1.560624</v>
          </cell>
          <cell r="U81">
            <v>3.9015599999999999</v>
          </cell>
          <cell r="V81">
            <v>2.3409359999999997</v>
          </cell>
          <cell r="W81">
            <v>1.560624</v>
          </cell>
          <cell r="X81">
            <v>3.9015599999999999</v>
          </cell>
          <cell r="Y81">
            <v>2.3409359999999997</v>
          </cell>
          <cell r="Z81">
            <v>1.560624</v>
          </cell>
          <cell r="AA81">
            <v>3.9015599999999999</v>
          </cell>
          <cell r="AB81">
            <v>2.3409359999999997</v>
          </cell>
          <cell r="AC81">
            <v>1.560624</v>
          </cell>
        </row>
        <row r="82">
          <cell r="L82">
            <v>1.6295232144060587</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row>
        <row r="83">
          <cell r="L83">
            <v>31.233230836490819</v>
          </cell>
          <cell r="N83">
            <v>32.25</v>
          </cell>
          <cell r="O83">
            <v>30.853999999999996</v>
          </cell>
          <cell r="P83">
            <v>30.33</v>
          </cell>
          <cell r="Q83">
            <v>31.64</v>
          </cell>
          <cell r="R83">
            <v>31.707999999999998</v>
          </cell>
          <cell r="S83">
            <v>31.64</v>
          </cell>
          <cell r="T83">
            <v>31.81</v>
          </cell>
          <cell r="U83">
            <v>32.318959999999997</v>
          </cell>
          <cell r="V83">
            <v>31.81</v>
          </cell>
          <cell r="W83">
            <v>33.0824</v>
          </cell>
          <cell r="X83">
            <v>33.479388799999995</v>
          </cell>
          <cell r="Y83">
            <v>33.0824</v>
          </cell>
          <cell r="Z83">
            <v>34.074871999999999</v>
          </cell>
          <cell r="AA83">
            <v>34.483770463999996</v>
          </cell>
          <cell r="AB83">
            <v>34.074871999999999</v>
          </cell>
          <cell r="AC83">
            <v>35.097118160000001</v>
          </cell>
        </row>
        <row r="84">
          <cell r="O84">
            <v>0</v>
          </cell>
          <cell r="R84">
            <v>0</v>
          </cell>
          <cell r="U84">
            <v>0</v>
          </cell>
          <cell r="X84">
            <v>0</v>
          </cell>
          <cell r="AA84">
            <v>0</v>
          </cell>
        </row>
        <row r="85">
          <cell r="L85">
            <v>83.033918977580882</v>
          </cell>
          <cell r="N85">
            <v>125.82531</v>
          </cell>
          <cell r="O85">
            <v>120.37873223999998</v>
          </cell>
          <cell r="P85">
            <v>71.000588879999981</v>
          </cell>
          <cell r="Q85">
            <v>49.378143360000003</v>
          </cell>
          <cell r="R85">
            <v>123.71066447999999</v>
          </cell>
          <cell r="S85">
            <v>74.067215039999994</v>
          </cell>
          <cell r="T85">
            <v>49.643449439999998</v>
          </cell>
          <cell r="U85">
            <v>126.09436157759998</v>
          </cell>
          <cell r="V85">
            <v>74.465174159999989</v>
          </cell>
          <cell r="W85">
            <v>51.629187417600001</v>
          </cell>
          <cell r="X85">
            <v>130.62184416652798</v>
          </cell>
          <cell r="Y85">
            <v>77.443781126399983</v>
          </cell>
          <cell r="Z85">
            <v>53.178063040128002</v>
          </cell>
          <cell r="AA85">
            <v>134.54049949152383</v>
          </cell>
          <cell r="AB85">
            <v>79.767094560191993</v>
          </cell>
          <cell r="AC85">
            <v>54.773404931331839</v>
          </cell>
        </row>
        <row r="86">
          <cell r="L86">
            <v>4.2034880000000001</v>
          </cell>
          <cell r="N86">
            <v>4.0992390399999996</v>
          </cell>
          <cell r="O86">
            <v>4.0992390399999996</v>
          </cell>
          <cell r="P86">
            <v>2.4595434239999996</v>
          </cell>
          <cell r="Q86">
            <v>1.639695616</v>
          </cell>
          <cell r="R86">
            <v>4.0992390399999996</v>
          </cell>
          <cell r="S86">
            <v>2.4595434239999996</v>
          </cell>
          <cell r="T86">
            <v>1.639695616</v>
          </cell>
          <cell r="U86">
            <v>4.0992390399999996</v>
          </cell>
          <cell r="V86">
            <v>2.4595434239999996</v>
          </cell>
          <cell r="W86">
            <v>1.639695616</v>
          </cell>
          <cell r="X86">
            <v>4.0992390399999996</v>
          </cell>
          <cell r="Y86">
            <v>2.4595434239999996</v>
          </cell>
          <cell r="Z86">
            <v>1.639695616</v>
          </cell>
          <cell r="AA86">
            <v>4.0992390399999996</v>
          </cell>
          <cell r="AB86">
            <v>2.4595434239999996</v>
          </cell>
          <cell r="AC86">
            <v>1.639695616</v>
          </cell>
        </row>
        <row r="87">
          <cell r="O87">
            <v>0</v>
          </cell>
          <cell r="R87">
            <v>0</v>
          </cell>
          <cell r="U87">
            <v>0</v>
          </cell>
          <cell r="X87">
            <v>0</v>
          </cell>
          <cell r="AA87">
            <v>0</v>
          </cell>
        </row>
        <row r="88">
          <cell r="O88">
            <v>0</v>
          </cell>
          <cell r="R88">
            <v>0</v>
          </cell>
          <cell r="U88">
            <v>0</v>
          </cell>
          <cell r="X88">
            <v>0</v>
          </cell>
          <cell r="AA88">
            <v>0</v>
          </cell>
        </row>
        <row r="89">
          <cell r="O89">
            <v>0</v>
          </cell>
          <cell r="R89">
            <v>0</v>
          </cell>
          <cell r="U89">
            <v>0</v>
          </cell>
          <cell r="X89">
            <v>0</v>
          </cell>
          <cell r="AA89">
            <v>0</v>
          </cell>
        </row>
        <row r="90">
          <cell r="L90">
            <v>4.2034880000000001</v>
          </cell>
          <cell r="N90">
            <v>4.0992390399999996</v>
          </cell>
          <cell r="O90">
            <v>4.0992390399999996</v>
          </cell>
          <cell r="P90">
            <v>2.4595434239999996</v>
          </cell>
          <cell r="Q90">
            <v>1.639695616</v>
          </cell>
          <cell r="R90">
            <v>4.0992390399999996</v>
          </cell>
          <cell r="S90">
            <v>2.4595434239999996</v>
          </cell>
          <cell r="T90">
            <v>1.639695616</v>
          </cell>
          <cell r="U90">
            <v>4.0992390399999996</v>
          </cell>
          <cell r="V90">
            <v>2.4595434239999996</v>
          </cell>
          <cell r="W90">
            <v>1.639695616</v>
          </cell>
          <cell r="X90">
            <v>4.0992390399999996</v>
          </cell>
          <cell r="Y90">
            <v>2.4595434239999996</v>
          </cell>
          <cell r="Z90">
            <v>1.639695616</v>
          </cell>
          <cell r="AA90">
            <v>4.0992390399999996</v>
          </cell>
          <cell r="AB90">
            <v>2.4595434239999996</v>
          </cell>
          <cell r="AC90">
            <v>1.639695616</v>
          </cell>
        </row>
        <row r="91">
          <cell r="L91">
            <v>2.5765094449366019</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row>
        <row r="92">
          <cell r="L92">
            <v>31.233230836490819</v>
          </cell>
          <cell r="N92">
            <v>32.25</v>
          </cell>
          <cell r="O92">
            <v>30.853999999999999</v>
          </cell>
          <cell r="P92">
            <v>30.33</v>
          </cell>
          <cell r="Q92">
            <v>31.64</v>
          </cell>
          <cell r="R92">
            <v>31.707999999999998</v>
          </cell>
          <cell r="S92">
            <v>31.64</v>
          </cell>
          <cell r="T92">
            <v>31.81</v>
          </cell>
          <cell r="U92">
            <v>32.318959999999997</v>
          </cell>
          <cell r="V92">
            <v>31.81</v>
          </cell>
          <cell r="W92">
            <v>33.0824</v>
          </cell>
          <cell r="X92">
            <v>33.479388800000002</v>
          </cell>
          <cell r="Y92">
            <v>33.0824</v>
          </cell>
          <cell r="Z92">
            <v>34.074871999999999</v>
          </cell>
          <cell r="AA92">
            <v>34.483770464000003</v>
          </cell>
          <cell r="AB92">
            <v>34.074871999999999</v>
          </cell>
          <cell r="AC92">
            <v>35.097118160000001</v>
          </cell>
        </row>
        <row r="93">
          <cell r="O93">
            <v>0</v>
          </cell>
          <cell r="R93">
            <v>0</v>
          </cell>
          <cell r="U93">
            <v>0</v>
          </cell>
          <cell r="X93">
            <v>0</v>
          </cell>
          <cell r="AA93">
            <v>0</v>
          </cell>
        </row>
        <row r="94">
          <cell r="L94">
            <v>131.28851102241913</v>
          </cell>
          <cell r="N94">
            <v>132.20045904</v>
          </cell>
          <cell r="O94">
            <v>126.47792134015998</v>
          </cell>
          <cell r="P94">
            <v>74.597952049919982</v>
          </cell>
          <cell r="Q94">
            <v>51.879969290239998</v>
          </cell>
          <cell r="R94">
            <v>129.97867148031997</v>
          </cell>
          <cell r="S94">
            <v>77.81995393535999</v>
          </cell>
          <cell r="T94">
            <v>52.158717544959998</v>
          </cell>
          <cell r="U94">
            <v>132.48314256419837</v>
          </cell>
          <cell r="V94">
            <v>78.23807631743999</v>
          </cell>
          <cell r="W94">
            <v>54.245066246758398</v>
          </cell>
          <cell r="X94">
            <v>137.24001760429874</v>
          </cell>
          <cell r="Y94">
            <v>81.367599370137583</v>
          </cell>
          <cell r="Z94">
            <v>55.872418234161152</v>
          </cell>
          <cell r="AA94">
            <v>141.3572181324277</v>
          </cell>
          <cell r="AB94">
            <v>83.808627351241711</v>
          </cell>
          <cell r="AC94">
            <v>57.548590781185986</v>
          </cell>
        </row>
        <row r="95">
          <cell r="L95">
            <v>214.32243</v>
          </cell>
          <cell r="N95">
            <v>258.02576904</v>
          </cell>
          <cell r="O95">
            <v>246.85665358015996</v>
          </cell>
          <cell r="P95">
            <v>145.59854092991998</v>
          </cell>
          <cell r="Q95">
            <v>101.25811265024001</v>
          </cell>
          <cell r="R95">
            <v>253.68933596031997</v>
          </cell>
          <cell r="S95">
            <v>151.88716897536</v>
          </cell>
          <cell r="T95">
            <v>101.80216698496</v>
          </cell>
          <cell r="U95">
            <v>258.57750414179839</v>
          </cell>
          <cell r="V95">
            <v>152.70325047743998</v>
          </cell>
          <cell r="W95">
            <v>105.87425366435841</v>
          </cell>
          <cell r="X95">
            <v>267.86186177082675</v>
          </cell>
          <cell r="Y95">
            <v>158.81138049653757</v>
          </cell>
          <cell r="Z95">
            <v>109.05048127428915</v>
          </cell>
          <cell r="AA95">
            <v>275.89771762395151</v>
          </cell>
          <cell r="AB95">
            <v>163.5757219114337</v>
          </cell>
          <cell r="AC95">
            <v>112.32199571251783</v>
          </cell>
        </row>
        <row r="96">
          <cell r="L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row>
        <row r="97">
          <cell r="O97">
            <v>0</v>
          </cell>
          <cell r="R97">
            <v>0</v>
          </cell>
          <cell r="U97">
            <v>0</v>
          </cell>
          <cell r="X97">
            <v>0</v>
          </cell>
          <cell r="AA97">
            <v>0</v>
          </cell>
        </row>
        <row r="98">
          <cell r="O98">
            <v>0</v>
          </cell>
          <cell r="R98">
            <v>0</v>
          </cell>
          <cell r="U98">
            <v>0</v>
          </cell>
          <cell r="X98">
            <v>0</v>
          </cell>
          <cell r="AA98">
            <v>0</v>
          </cell>
        </row>
        <row r="99">
          <cell r="L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row>
        <row r="100">
          <cell r="O100">
            <v>0</v>
          </cell>
          <cell r="R100">
            <v>0</v>
          </cell>
          <cell r="U100">
            <v>0</v>
          </cell>
          <cell r="X100">
            <v>0</v>
          </cell>
          <cell r="AA100">
            <v>0</v>
          </cell>
        </row>
        <row r="101">
          <cell r="O101">
            <v>0</v>
          </cell>
          <cell r="R101">
            <v>0</v>
          </cell>
          <cell r="U101">
            <v>0</v>
          </cell>
          <cell r="X101">
            <v>0</v>
          </cell>
          <cell r="AA101">
            <v>0</v>
          </cell>
        </row>
        <row r="102">
          <cell r="L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row>
        <row r="103">
          <cell r="L103">
            <v>214.32243</v>
          </cell>
          <cell r="N103">
            <v>258.02576904</v>
          </cell>
          <cell r="O103">
            <v>246.85665358015996</v>
          </cell>
          <cell r="P103">
            <v>145.59854092991998</v>
          </cell>
          <cell r="Q103">
            <v>101.25811265024001</v>
          </cell>
          <cell r="R103">
            <v>253.68933596031997</v>
          </cell>
          <cell r="S103">
            <v>151.88716897536</v>
          </cell>
          <cell r="T103">
            <v>101.80216698496</v>
          </cell>
          <cell r="U103">
            <v>258.57750414179839</v>
          </cell>
          <cell r="V103">
            <v>152.70325047743998</v>
          </cell>
          <cell r="W103">
            <v>105.87425366435841</v>
          </cell>
          <cell r="X103">
            <v>267.86186177082675</v>
          </cell>
          <cell r="Y103">
            <v>158.81138049653757</v>
          </cell>
          <cell r="Z103">
            <v>109.05048127428915</v>
          </cell>
          <cell r="AA103">
            <v>275.89771762395151</v>
          </cell>
          <cell r="AB103">
            <v>163.5757219114337</v>
          </cell>
          <cell r="AC103">
            <v>112.32199571251783</v>
          </cell>
        </row>
        <row r="105">
          <cell r="L105">
            <v>0.29843499999999995</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row>
        <row r="106">
          <cell r="L106">
            <v>1.064055</v>
          </cell>
          <cell r="N106">
            <v>1.5986880000000001</v>
          </cell>
          <cell r="O106">
            <v>1.5986880000000001</v>
          </cell>
          <cell r="P106">
            <v>0.95921279999999998</v>
          </cell>
          <cell r="Q106">
            <v>0.63947520000000013</v>
          </cell>
          <cell r="R106">
            <v>1.5986880000000001</v>
          </cell>
          <cell r="S106">
            <v>0.95921279999999998</v>
          </cell>
          <cell r="T106">
            <v>0.63947520000000013</v>
          </cell>
          <cell r="U106">
            <v>1.5986880000000001</v>
          </cell>
          <cell r="V106">
            <v>0.95921279999999998</v>
          </cell>
          <cell r="W106">
            <v>0.63947520000000013</v>
          </cell>
          <cell r="X106">
            <v>1.5986880000000001</v>
          </cell>
          <cell r="Y106">
            <v>0.95921279999999998</v>
          </cell>
          <cell r="Z106">
            <v>0.63947520000000013</v>
          </cell>
          <cell r="AA106">
            <v>1.5986880000000001</v>
          </cell>
          <cell r="AB106">
            <v>0.95921279999999998</v>
          </cell>
          <cell r="AC106">
            <v>0.63947520000000013</v>
          </cell>
        </row>
        <row r="107">
          <cell r="L107">
            <v>3.5654497629299517</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row>
        <row r="108">
          <cell r="L108">
            <v>0.60199999999999998</v>
          </cell>
          <cell r="N108">
            <v>0.85644000000000009</v>
          </cell>
          <cell r="O108">
            <v>0.85644000000000009</v>
          </cell>
          <cell r="P108">
            <v>0.51386399999999999</v>
          </cell>
          <cell r="Q108">
            <v>0.34257600000000005</v>
          </cell>
          <cell r="R108">
            <v>0.85644000000000009</v>
          </cell>
          <cell r="S108">
            <v>0.51386399999999999</v>
          </cell>
          <cell r="T108">
            <v>0.34257600000000005</v>
          </cell>
          <cell r="U108">
            <v>0.85644000000000009</v>
          </cell>
          <cell r="V108">
            <v>0.51386399999999999</v>
          </cell>
          <cell r="W108">
            <v>0.34257600000000005</v>
          </cell>
          <cell r="X108">
            <v>0.85644000000000009</v>
          </cell>
          <cell r="Y108">
            <v>0.51386399999999999</v>
          </cell>
          <cell r="Z108">
            <v>0.34257600000000005</v>
          </cell>
          <cell r="AA108">
            <v>0.85644000000000009</v>
          </cell>
          <cell r="AB108">
            <v>0.51386399999999999</v>
          </cell>
          <cell r="AC108">
            <v>0.34257600000000005</v>
          </cell>
        </row>
        <row r="109">
          <cell r="O109">
            <v>0</v>
          </cell>
          <cell r="R109">
            <v>0</v>
          </cell>
          <cell r="U109">
            <v>0</v>
          </cell>
          <cell r="X109">
            <v>0</v>
          </cell>
          <cell r="AA109">
            <v>0</v>
          </cell>
        </row>
        <row r="110">
          <cell r="L110">
            <v>0.60199999999999998</v>
          </cell>
          <cell r="N110">
            <v>0.85644000000000009</v>
          </cell>
          <cell r="O110">
            <v>0.85644000000000009</v>
          </cell>
          <cell r="P110">
            <v>0.51386399999999999</v>
          </cell>
          <cell r="Q110">
            <v>0.34257600000000005</v>
          </cell>
          <cell r="R110">
            <v>0.85644000000000009</v>
          </cell>
          <cell r="S110">
            <v>0.51386399999999999</v>
          </cell>
          <cell r="T110">
            <v>0.34257600000000005</v>
          </cell>
          <cell r="U110">
            <v>0.85644000000000009</v>
          </cell>
          <cell r="V110">
            <v>0.51386399999999999</v>
          </cell>
          <cell r="W110">
            <v>0.34257600000000005</v>
          </cell>
          <cell r="X110">
            <v>0.85644000000000009</v>
          </cell>
          <cell r="Y110">
            <v>0.51386399999999999</v>
          </cell>
          <cell r="Z110">
            <v>0.34257600000000005</v>
          </cell>
          <cell r="AA110">
            <v>0.85644000000000009</v>
          </cell>
          <cell r="AB110">
            <v>0.51386399999999999</v>
          </cell>
          <cell r="AC110">
            <v>0.34257600000000005</v>
          </cell>
        </row>
        <row r="111">
          <cell r="L111">
            <v>2.0171896727930707</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row>
        <row r="112">
          <cell r="N112">
            <v>32.25</v>
          </cell>
          <cell r="O112">
            <v>30.853999999999996</v>
          </cell>
          <cell r="P112">
            <v>30.33</v>
          </cell>
          <cell r="Q112">
            <v>31.64</v>
          </cell>
          <cell r="R112">
            <v>31.707999999999998</v>
          </cell>
          <cell r="S112">
            <v>31.64</v>
          </cell>
          <cell r="T112">
            <v>31.81</v>
          </cell>
          <cell r="U112">
            <v>32.318959999999997</v>
          </cell>
          <cell r="V112">
            <v>31.81</v>
          </cell>
          <cell r="W112">
            <v>33.0824</v>
          </cell>
          <cell r="X112">
            <v>33.479388800000002</v>
          </cell>
          <cell r="Y112">
            <v>33.0824</v>
          </cell>
          <cell r="Z112">
            <v>34.074871999999999</v>
          </cell>
          <cell r="AA112">
            <v>34.483770463999996</v>
          </cell>
          <cell r="AB112">
            <v>34.074871999999999</v>
          </cell>
          <cell r="AC112">
            <v>35.097118160000001</v>
          </cell>
        </row>
        <row r="113">
          <cell r="O113">
            <v>0</v>
          </cell>
          <cell r="R113">
            <v>0</v>
          </cell>
          <cell r="U113">
            <v>0</v>
          </cell>
          <cell r="X113">
            <v>0</v>
          </cell>
          <cell r="AA113">
            <v>0</v>
          </cell>
        </row>
        <row r="114">
          <cell r="L114">
            <v>0</v>
          </cell>
          <cell r="N114">
            <v>27.620190000000004</v>
          </cell>
          <cell r="O114">
            <v>26.42459976</v>
          </cell>
          <cell r="P114">
            <v>15.585495119999999</v>
          </cell>
          <cell r="Q114">
            <v>10.839104640000002</v>
          </cell>
          <cell r="R114">
            <v>27.155999520000002</v>
          </cell>
          <cell r="S114">
            <v>16.25865696</v>
          </cell>
          <cell r="T114">
            <v>10.89734256</v>
          </cell>
          <cell r="U114">
            <v>27.679250102399998</v>
          </cell>
          <cell r="V114">
            <v>16.346013839999998</v>
          </cell>
          <cell r="W114">
            <v>11.333236262400002</v>
          </cell>
          <cell r="X114">
            <v>28.673087743872003</v>
          </cell>
          <cell r="Y114">
            <v>16.9998543936</v>
          </cell>
          <cell r="Z114">
            <v>11.673233350272001</v>
          </cell>
          <cell r="AA114">
            <v>29.533280376188159</v>
          </cell>
          <cell r="AB114">
            <v>17.509850025407999</v>
          </cell>
          <cell r="AC114">
            <v>12.023430350780162</v>
          </cell>
        </row>
        <row r="115">
          <cell r="L115">
            <v>0.46205499999999999</v>
          </cell>
          <cell r="N115">
            <v>0.74224800000000002</v>
          </cell>
          <cell r="O115">
            <v>0.74224800000000002</v>
          </cell>
          <cell r="P115">
            <v>0.44534879999999999</v>
          </cell>
          <cell r="Q115">
            <v>0.29689920000000003</v>
          </cell>
          <cell r="R115">
            <v>0.74224800000000002</v>
          </cell>
          <cell r="S115">
            <v>0.44534879999999999</v>
          </cell>
          <cell r="T115">
            <v>0.29689920000000003</v>
          </cell>
          <cell r="U115">
            <v>0.74224800000000002</v>
          </cell>
          <cell r="V115">
            <v>0.44534879999999999</v>
          </cell>
          <cell r="W115">
            <v>0.29689920000000003</v>
          </cell>
          <cell r="X115">
            <v>0.74224800000000002</v>
          </cell>
          <cell r="Y115">
            <v>0.44534879999999999</v>
          </cell>
          <cell r="Z115">
            <v>0.29689920000000003</v>
          </cell>
          <cell r="AA115">
            <v>0.74224800000000002</v>
          </cell>
          <cell r="AB115">
            <v>0.44534879999999999</v>
          </cell>
          <cell r="AC115">
            <v>0.29689920000000003</v>
          </cell>
        </row>
        <row r="116">
          <cell r="O116">
            <v>0</v>
          </cell>
          <cell r="R116">
            <v>0</v>
          </cell>
          <cell r="U116">
            <v>0</v>
          </cell>
          <cell r="X116">
            <v>0</v>
          </cell>
          <cell r="AA116">
            <v>0</v>
          </cell>
        </row>
        <row r="117">
          <cell r="O117">
            <v>0</v>
          </cell>
          <cell r="R117">
            <v>0</v>
          </cell>
          <cell r="U117">
            <v>0</v>
          </cell>
          <cell r="X117">
            <v>0</v>
          </cell>
          <cell r="AA117">
            <v>0</v>
          </cell>
        </row>
        <row r="118">
          <cell r="O118">
            <v>0</v>
          </cell>
          <cell r="R118">
            <v>0</v>
          </cell>
          <cell r="U118">
            <v>0</v>
          </cell>
          <cell r="X118">
            <v>0</v>
          </cell>
          <cell r="AA118">
            <v>0</v>
          </cell>
        </row>
        <row r="119">
          <cell r="L119">
            <v>0.46205499999999999</v>
          </cell>
          <cell r="N119">
            <v>0.74224800000000002</v>
          </cell>
          <cell r="O119">
            <v>0.74224800000000002</v>
          </cell>
          <cell r="P119">
            <v>0.44534879999999999</v>
          </cell>
          <cell r="Q119">
            <v>0.29689920000000003</v>
          </cell>
          <cell r="R119">
            <v>0.74224800000000002</v>
          </cell>
          <cell r="S119">
            <v>0.44534879999999999</v>
          </cell>
          <cell r="T119">
            <v>0.29689920000000003</v>
          </cell>
          <cell r="U119">
            <v>0.74224800000000002</v>
          </cell>
          <cell r="V119">
            <v>0.44534879999999999</v>
          </cell>
          <cell r="W119">
            <v>0.29689920000000003</v>
          </cell>
          <cell r="X119">
            <v>0.74224800000000002</v>
          </cell>
          <cell r="Y119">
            <v>0.44534879999999999</v>
          </cell>
          <cell r="Z119">
            <v>0.29689920000000003</v>
          </cell>
          <cell r="AA119">
            <v>0.74224800000000002</v>
          </cell>
          <cell r="AB119">
            <v>0.44534879999999999</v>
          </cell>
          <cell r="AC119">
            <v>0.29689920000000003</v>
          </cell>
        </row>
        <row r="120">
          <cell r="L120">
            <v>1.548260090136881</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row>
        <row r="121">
          <cell r="N121">
            <v>32.25</v>
          </cell>
          <cell r="O121">
            <v>30.853999999999999</v>
          </cell>
          <cell r="P121">
            <v>30.33</v>
          </cell>
          <cell r="Q121">
            <v>31.64</v>
          </cell>
          <cell r="R121">
            <v>31.708000000000002</v>
          </cell>
          <cell r="S121">
            <v>31.64</v>
          </cell>
          <cell r="T121">
            <v>31.81</v>
          </cell>
          <cell r="U121">
            <v>32.318960000000004</v>
          </cell>
          <cell r="V121">
            <v>31.81</v>
          </cell>
          <cell r="W121">
            <v>33.0824</v>
          </cell>
          <cell r="X121">
            <v>33.479388799999995</v>
          </cell>
          <cell r="Y121">
            <v>33.0824</v>
          </cell>
          <cell r="Z121">
            <v>34.074871999999999</v>
          </cell>
          <cell r="AA121">
            <v>34.483770464000003</v>
          </cell>
          <cell r="AB121">
            <v>34.074871999999999</v>
          </cell>
          <cell r="AC121">
            <v>35.097118160000001</v>
          </cell>
        </row>
        <row r="122">
          <cell r="O122">
            <v>0</v>
          </cell>
          <cell r="R122">
            <v>0</v>
          </cell>
          <cell r="U122">
            <v>0</v>
          </cell>
          <cell r="X122">
            <v>0</v>
          </cell>
          <cell r="AA122">
            <v>0</v>
          </cell>
        </row>
        <row r="123">
          <cell r="L123">
            <v>0</v>
          </cell>
          <cell r="N123">
            <v>23.937498000000001</v>
          </cell>
          <cell r="O123">
            <v>22.901319791999999</v>
          </cell>
          <cell r="P123">
            <v>13.507429103999998</v>
          </cell>
          <cell r="Q123">
            <v>9.3938906880000008</v>
          </cell>
          <cell r="R123">
            <v>23.535199584000001</v>
          </cell>
          <cell r="S123">
            <v>14.090836032</v>
          </cell>
          <cell r="T123">
            <v>9.4443635520000004</v>
          </cell>
          <cell r="U123">
            <v>23.988683422080001</v>
          </cell>
          <cell r="V123">
            <v>14.166545328</v>
          </cell>
          <cell r="W123">
            <v>9.8221380940800014</v>
          </cell>
          <cell r="X123">
            <v>24.850009378022399</v>
          </cell>
          <cell r="Y123">
            <v>14.733207141119999</v>
          </cell>
          <cell r="Z123">
            <v>10.116802236902402</v>
          </cell>
          <cell r="AA123">
            <v>25.595509659363074</v>
          </cell>
          <cell r="AB123">
            <v>15.175203355353599</v>
          </cell>
          <cell r="AC123">
            <v>10.420306304009474</v>
          </cell>
        </row>
        <row r="124">
          <cell r="L124">
            <v>0</v>
          </cell>
          <cell r="N124">
            <v>51.557688000000006</v>
          </cell>
          <cell r="O124">
            <v>49.325919552000002</v>
          </cell>
          <cell r="P124">
            <v>29.092924223999997</v>
          </cell>
          <cell r="Q124">
            <v>20.232995328000001</v>
          </cell>
          <cell r="R124">
            <v>50.691199104000006</v>
          </cell>
          <cell r="S124">
            <v>30.349492992000002</v>
          </cell>
          <cell r="T124">
            <v>20.341706112000001</v>
          </cell>
          <cell r="U124">
            <v>51.667933524479999</v>
          </cell>
          <cell r="V124">
            <v>30.512559167999996</v>
          </cell>
          <cell r="W124">
            <v>21.155374356480003</v>
          </cell>
          <cell r="X124">
            <v>53.523097121894402</v>
          </cell>
          <cell r="Y124">
            <v>31.733061534720001</v>
          </cell>
          <cell r="Z124">
            <v>21.790035587174401</v>
          </cell>
          <cell r="AA124">
            <v>55.128790035551233</v>
          </cell>
          <cell r="AB124">
            <v>32.685053380761602</v>
          </cell>
          <cell r="AC124">
            <v>22.443736654789635</v>
          </cell>
        </row>
        <row r="125">
          <cell r="L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row>
        <row r="126">
          <cell r="O126">
            <v>0</v>
          </cell>
          <cell r="R126">
            <v>0</v>
          </cell>
          <cell r="U126">
            <v>0</v>
          </cell>
          <cell r="X126">
            <v>0</v>
          </cell>
          <cell r="AA126">
            <v>0</v>
          </cell>
        </row>
        <row r="127">
          <cell r="O127">
            <v>0</v>
          </cell>
          <cell r="R127">
            <v>0</v>
          </cell>
          <cell r="U127">
            <v>0</v>
          </cell>
          <cell r="X127">
            <v>0</v>
          </cell>
          <cell r="AA127">
            <v>0</v>
          </cell>
        </row>
        <row r="128">
          <cell r="L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row>
        <row r="129">
          <cell r="O129">
            <v>0</v>
          </cell>
          <cell r="R129">
            <v>0</v>
          </cell>
          <cell r="U129">
            <v>0</v>
          </cell>
          <cell r="X129">
            <v>0</v>
          </cell>
          <cell r="AA129">
            <v>0</v>
          </cell>
        </row>
        <row r="130">
          <cell r="O130">
            <v>0</v>
          </cell>
          <cell r="R130">
            <v>0</v>
          </cell>
          <cell r="U130">
            <v>0</v>
          </cell>
          <cell r="X130">
            <v>0</v>
          </cell>
          <cell r="AA130">
            <v>0</v>
          </cell>
        </row>
        <row r="131">
          <cell r="L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row>
        <row r="132">
          <cell r="L132">
            <v>0</v>
          </cell>
          <cell r="N132">
            <v>51.557688000000006</v>
          </cell>
          <cell r="O132">
            <v>49.325919552000002</v>
          </cell>
          <cell r="P132">
            <v>29.092924223999997</v>
          </cell>
          <cell r="Q132">
            <v>20.232995328000001</v>
          </cell>
          <cell r="R132">
            <v>50.691199104000006</v>
          </cell>
          <cell r="S132">
            <v>30.349492992000002</v>
          </cell>
          <cell r="T132">
            <v>20.341706112000001</v>
          </cell>
          <cell r="U132">
            <v>51.667933524479999</v>
          </cell>
          <cell r="V132">
            <v>30.512559167999996</v>
          </cell>
          <cell r="W132">
            <v>21.155374356480003</v>
          </cell>
          <cell r="X132">
            <v>53.523097121894402</v>
          </cell>
          <cell r="Y132">
            <v>31.733061534720001</v>
          </cell>
          <cell r="Z132">
            <v>21.790035587174401</v>
          </cell>
          <cell r="AA132">
            <v>55.128790035551233</v>
          </cell>
          <cell r="AB132">
            <v>32.685053380761602</v>
          </cell>
          <cell r="AC132">
            <v>22.443736654789635</v>
          </cell>
        </row>
        <row r="134">
          <cell r="L134">
            <v>0.48023822842999991</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row>
        <row r="135">
          <cell r="L135">
            <v>5.0030000000000001</v>
          </cell>
          <cell r="N135">
            <v>6.07</v>
          </cell>
          <cell r="O135">
            <v>6.07</v>
          </cell>
          <cell r="P135">
            <v>3.6419999999999999</v>
          </cell>
          <cell r="Q135">
            <v>2.4280000000000004</v>
          </cell>
          <cell r="R135">
            <v>6.07</v>
          </cell>
          <cell r="S135">
            <v>3.6419999999999999</v>
          </cell>
          <cell r="T135">
            <v>2.4280000000000004</v>
          </cell>
          <cell r="U135">
            <v>6.07</v>
          </cell>
          <cell r="V135">
            <v>3.6419999999999999</v>
          </cell>
          <cell r="W135">
            <v>2.4280000000000004</v>
          </cell>
          <cell r="X135">
            <v>6.07</v>
          </cell>
          <cell r="Y135">
            <v>3.6419999999999999</v>
          </cell>
          <cell r="Z135">
            <v>2.4280000000000004</v>
          </cell>
          <cell r="AA135">
            <v>6.07</v>
          </cell>
          <cell r="AB135">
            <v>3.6419999999999999</v>
          </cell>
          <cell r="AC135">
            <v>2.4280000000000004</v>
          </cell>
        </row>
        <row r="136">
          <cell r="L136">
            <v>10.417746243059122</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row>
        <row r="137">
          <cell r="L137">
            <v>1.0251833000000001</v>
          </cell>
          <cell r="N137">
            <v>1.0500000000000007</v>
          </cell>
          <cell r="O137">
            <v>1.0500000000000007</v>
          </cell>
          <cell r="P137">
            <v>0.63000000000000045</v>
          </cell>
          <cell r="Q137">
            <v>0.42000000000000032</v>
          </cell>
          <cell r="R137">
            <v>1.0500000000000007</v>
          </cell>
          <cell r="S137">
            <v>0.63000000000000045</v>
          </cell>
          <cell r="T137">
            <v>0.42000000000000032</v>
          </cell>
          <cell r="U137">
            <v>1.0500000000000007</v>
          </cell>
          <cell r="V137">
            <v>0.63000000000000045</v>
          </cell>
          <cell r="W137">
            <v>0.42000000000000032</v>
          </cell>
          <cell r="X137">
            <v>1.0500000000000007</v>
          </cell>
          <cell r="Y137">
            <v>0.63000000000000045</v>
          </cell>
          <cell r="Z137">
            <v>0.42000000000000032</v>
          </cell>
          <cell r="AA137">
            <v>1.0500000000000007</v>
          </cell>
          <cell r="AB137">
            <v>0.63000000000000045</v>
          </cell>
          <cell r="AC137">
            <v>0.42000000000000032</v>
          </cell>
        </row>
        <row r="138">
          <cell r="O138">
            <v>0</v>
          </cell>
          <cell r="R138">
            <v>0</v>
          </cell>
          <cell r="U138">
            <v>0</v>
          </cell>
          <cell r="X138">
            <v>0</v>
          </cell>
          <cell r="AA138">
            <v>0</v>
          </cell>
        </row>
        <row r="139">
          <cell r="L139">
            <v>1.0251833000000001</v>
          </cell>
          <cell r="N139">
            <v>1.0500000000000007</v>
          </cell>
          <cell r="O139">
            <v>1.0500000000000007</v>
          </cell>
          <cell r="P139">
            <v>0.63000000000000045</v>
          </cell>
          <cell r="Q139">
            <v>0.42000000000000032</v>
          </cell>
          <cell r="R139">
            <v>1.0500000000000007</v>
          </cell>
          <cell r="S139">
            <v>0.63000000000000045</v>
          </cell>
          <cell r="T139">
            <v>0.42000000000000032</v>
          </cell>
          <cell r="U139">
            <v>1.0500000000000007</v>
          </cell>
          <cell r="V139">
            <v>0.63000000000000045</v>
          </cell>
          <cell r="W139">
            <v>0.42000000000000032</v>
          </cell>
          <cell r="X139">
            <v>1.0500000000000007</v>
          </cell>
          <cell r="Y139">
            <v>0.63000000000000045</v>
          </cell>
          <cell r="Z139">
            <v>0.42000000000000032</v>
          </cell>
          <cell r="AA139">
            <v>1.0500000000000007</v>
          </cell>
          <cell r="AB139">
            <v>0.63000000000000045</v>
          </cell>
          <cell r="AC139">
            <v>0.42000000000000032</v>
          </cell>
        </row>
        <row r="140">
          <cell r="L140">
            <v>2.1347390509738067</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row>
        <row r="141">
          <cell r="L141">
            <v>30.526516090345794</v>
          </cell>
          <cell r="N141">
            <v>32.25</v>
          </cell>
          <cell r="O141">
            <v>30.854000000000003</v>
          </cell>
          <cell r="P141">
            <v>30.33</v>
          </cell>
          <cell r="Q141">
            <v>31.64</v>
          </cell>
          <cell r="R141">
            <v>31.707999999999998</v>
          </cell>
          <cell r="S141">
            <v>31.64</v>
          </cell>
          <cell r="T141">
            <v>31.81</v>
          </cell>
          <cell r="U141">
            <v>32.318959999999997</v>
          </cell>
          <cell r="V141">
            <v>31.81</v>
          </cell>
          <cell r="W141">
            <v>33.0824</v>
          </cell>
          <cell r="X141">
            <v>33.479388800000002</v>
          </cell>
          <cell r="Y141">
            <v>33.0824</v>
          </cell>
          <cell r="Z141">
            <v>34.074871999999999</v>
          </cell>
          <cell r="AA141">
            <v>34.483770464000003</v>
          </cell>
          <cell r="AB141">
            <v>34.074871999999999</v>
          </cell>
          <cell r="AC141">
            <v>35.097118160000001</v>
          </cell>
        </row>
        <row r="142">
          <cell r="O142">
            <v>0</v>
          </cell>
          <cell r="R142">
            <v>0</v>
          </cell>
          <cell r="U142">
            <v>0</v>
          </cell>
          <cell r="X142">
            <v>0</v>
          </cell>
          <cell r="AA142">
            <v>0</v>
          </cell>
        </row>
        <row r="143">
          <cell r="L143">
            <v>31.295274503003803</v>
          </cell>
          <cell r="N143">
            <v>33.862500000000026</v>
          </cell>
          <cell r="O143">
            <v>32.396700000000024</v>
          </cell>
          <cell r="P143">
            <v>19.107900000000011</v>
          </cell>
          <cell r="Q143">
            <v>13.288800000000011</v>
          </cell>
          <cell r="R143">
            <v>33.29340000000002</v>
          </cell>
          <cell r="S143">
            <v>19.933200000000014</v>
          </cell>
          <cell r="T143">
            <v>13.36020000000001</v>
          </cell>
          <cell r="U143">
            <v>33.934908000000021</v>
          </cell>
          <cell r="V143">
            <v>20.040300000000013</v>
          </cell>
          <cell r="W143">
            <v>13.894608000000011</v>
          </cell>
          <cell r="X143">
            <v>35.153358240000024</v>
          </cell>
          <cell r="Y143">
            <v>20.841912000000015</v>
          </cell>
          <cell r="Z143">
            <v>14.311446240000011</v>
          </cell>
          <cell r="AA143">
            <v>36.20795898720003</v>
          </cell>
          <cell r="AB143">
            <v>21.467169360000014</v>
          </cell>
          <cell r="AC143">
            <v>14.740789627200012</v>
          </cell>
        </row>
        <row r="144">
          <cell r="L144">
            <v>3.9778167</v>
          </cell>
          <cell r="N144">
            <v>5.0199999999999996</v>
          </cell>
          <cell r="O144">
            <v>5.0199999999999996</v>
          </cell>
          <cell r="P144">
            <v>3.0119999999999996</v>
          </cell>
          <cell r="Q144">
            <v>2.008</v>
          </cell>
          <cell r="R144">
            <v>5.0199999999999996</v>
          </cell>
          <cell r="S144">
            <v>3.0119999999999996</v>
          </cell>
          <cell r="T144">
            <v>2.008</v>
          </cell>
          <cell r="U144">
            <v>5.0199999999999996</v>
          </cell>
          <cell r="V144">
            <v>3.0119999999999996</v>
          </cell>
          <cell r="W144">
            <v>2.008</v>
          </cell>
          <cell r="X144">
            <v>5.0199999999999996</v>
          </cell>
          <cell r="Y144">
            <v>3.0119999999999996</v>
          </cell>
          <cell r="Z144">
            <v>2.008</v>
          </cell>
          <cell r="AA144">
            <v>5.0199999999999996</v>
          </cell>
          <cell r="AB144">
            <v>3.0119999999999996</v>
          </cell>
          <cell r="AC144">
            <v>2.008</v>
          </cell>
        </row>
        <row r="145">
          <cell r="O145">
            <v>0</v>
          </cell>
          <cell r="R145">
            <v>0</v>
          </cell>
          <cell r="U145">
            <v>0</v>
          </cell>
          <cell r="X145">
            <v>0</v>
          </cell>
          <cell r="AA145">
            <v>0</v>
          </cell>
        </row>
        <row r="146">
          <cell r="O146">
            <v>0</v>
          </cell>
          <cell r="R146">
            <v>0</v>
          </cell>
          <cell r="U146">
            <v>0</v>
          </cell>
          <cell r="X146">
            <v>0</v>
          </cell>
          <cell r="AA146">
            <v>0</v>
          </cell>
        </row>
        <row r="147">
          <cell r="O147">
            <v>0</v>
          </cell>
          <cell r="R147">
            <v>0</v>
          </cell>
          <cell r="U147">
            <v>0</v>
          </cell>
          <cell r="X147">
            <v>0</v>
          </cell>
          <cell r="AA147">
            <v>0</v>
          </cell>
        </row>
        <row r="148">
          <cell r="L148">
            <v>3.9778167</v>
          </cell>
          <cell r="N148">
            <v>5.0199999999999996</v>
          </cell>
          <cell r="O148">
            <v>5.0199999999999996</v>
          </cell>
          <cell r="P148">
            <v>3.0119999999999996</v>
          </cell>
          <cell r="Q148">
            <v>2.008</v>
          </cell>
          <cell r="R148">
            <v>5.0199999999999996</v>
          </cell>
          <cell r="S148">
            <v>3.0119999999999996</v>
          </cell>
          <cell r="T148">
            <v>2.008</v>
          </cell>
          <cell r="U148">
            <v>5.0199999999999996</v>
          </cell>
          <cell r="V148">
            <v>3.0119999999999996</v>
          </cell>
          <cell r="W148">
            <v>2.008</v>
          </cell>
          <cell r="X148">
            <v>5.0199999999999996</v>
          </cell>
          <cell r="Y148">
            <v>3.0119999999999996</v>
          </cell>
          <cell r="Z148">
            <v>2.008</v>
          </cell>
          <cell r="AA148">
            <v>5.0199999999999996</v>
          </cell>
          <cell r="AB148">
            <v>3.0119999999999996</v>
          </cell>
          <cell r="AC148">
            <v>2.008</v>
          </cell>
        </row>
        <row r="149">
          <cell r="L149">
            <v>8.2830071920853161</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row>
        <row r="150">
          <cell r="L150">
            <v>30.526516090345794</v>
          </cell>
          <cell r="N150">
            <v>32.25</v>
          </cell>
          <cell r="O150">
            <v>30.854000000000003</v>
          </cell>
          <cell r="P150">
            <v>30.33</v>
          </cell>
          <cell r="Q150">
            <v>31.64</v>
          </cell>
          <cell r="R150">
            <v>31.708000000000002</v>
          </cell>
          <cell r="S150">
            <v>31.64</v>
          </cell>
          <cell r="T150">
            <v>31.81</v>
          </cell>
          <cell r="U150">
            <v>32.191720000000004</v>
          </cell>
          <cell r="V150">
            <v>31.81</v>
          </cell>
          <cell r="W150">
            <v>32.764299999999999</v>
          </cell>
          <cell r="X150">
            <v>33.157471599999994</v>
          </cell>
          <cell r="Y150">
            <v>32.764299999999999</v>
          </cell>
          <cell r="Z150">
            <v>33.747228999999997</v>
          </cell>
          <cell r="AA150">
            <v>34.152195747999997</v>
          </cell>
          <cell r="AB150">
            <v>33.747228999999997</v>
          </cell>
          <cell r="AC150">
            <v>34.75964587</v>
          </cell>
        </row>
        <row r="151">
          <cell r="O151">
            <v>0</v>
          </cell>
          <cell r="R151">
            <v>0</v>
          </cell>
          <cell r="U151">
            <v>0</v>
          </cell>
          <cell r="X151">
            <v>0</v>
          </cell>
          <cell r="AA151">
            <v>0</v>
          </cell>
        </row>
        <row r="152">
          <cell r="L152">
            <v>121.4288854969962</v>
          </cell>
          <cell r="N152">
            <v>161.89499999999998</v>
          </cell>
          <cell r="O152">
            <v>154.88708</v>
          </cell>
          <cell r="P152">
            <v>91.353959999999987</v>
          </cell>
          <cell r="Q152">
            <v>63.533120000000004</v>
          </cell>
          <cell r="R152">
            <v>159.17416</v>
          </cell>
          <cell r="S152">
            <v>95.299679999999995</v>
          </cell>
          <cell r="T152">
            <v>63.874479999999998</v>
          </cell>
          <cell r="U152">
            <v>161.60243439999999</v>
          </cell>
          <cell r="V152">
            <v>95.81171999999998</v>
          </cell>
          <cell r="W152">
            <v>65.790714399999999</v>
          </cell>
          <cell r="X152">
            <v>166.45050743199997</v>
          </cell>
          <cell r="Y152">
            <v>98.686071599999977</v>
          </cell>
          <cell r="Z152">
            <v>67.76443583199999</v>
          </cell>
          <cell r="AA152">
            <v>171.44402265495998</v>
          </cell>
          <cell r="AB152">
            <v>101.64665374799998</v>
          </cell>
          <cell r="AC152">
            <v>69.797368906960003</v>
          </cell>
        </row>
        <row r="153">
          <cell r="L153">
            <v>152.72416000000001</v>
          </cell>
          <cell r="N153">
            <v>195.75749999999999</v>
          </cell>
          <cell r="O153">
            <v>187.28378000000004</v>
          </cell>
          <cell r="P153">
            <v>110.46186</v>
          </cell>
          <cell r="Q153">
            <v>76.82192000000002</v>
          </cell>
          <cell r="R153">
            <v>192.46756000000002</v>
          </cell>
          <cell r="S153">
            <v>115.23288000000001</v>
          </cell>
          <cell r="T153">
            <v>77.234680000000012</v>
          </cell>
          <cell r="U153">
            <v>195.5373424</v>
          </cell>
          <cell r="V153">
            <v>115.85202</v>
          </cell>
          <cell r="W153">
            <v>79.685322400000004</v>
          </cell>
          <cell r="X153">
            <v>201.60386567199998</v>
          </cell>
          <cell r="Y153">
            <v>119.5279836</v>
          </cell>
          <cell r="Z153">
            <v>82.075882071999999</v>
          </cell>
          <cell r="AA153">
            <v>207.65198164216002</v>
          </cell>
          <cell r="AB153">
            <v>123.11382310799999</v>
          </cell>
          <cell r="AC153">
            <v>84.538158534160019</v>
          </cell>
        </row>
        <row r="154">
          <cell r="L154">
            <v>0</v>
          </cell>
          <cell r="N154">
            <v>0.127</v>
          </cell>
          <cell r="O154">
            <v>0.127</v>
          </cell>
          <cell r="P154">
            <v>7.6200000000000004E-2</v>
          </cell>
          <cell r="Q154">
            <v>5.0800000000000005E-2</v>
          </cell>
          <cell r="R154">
            <v>0.127</v>
          </cell>
          <cell r="S154">
            <v>7.6200000000000004E-2</v>
          </cell>
          <cell r="T154">
            <v>5.0800000000000005E-2</v>
          </cell>
          <cell r="U154">
            <v>0.127</v>
          </cell>
          <cell r="V154">
            <v>7.6200000000000004E-2</v>
          </cell>
          <cell r="W154">
            <v>5.0800000000000005E-2</v>
          </cell>
          <cell r="X154">
            <v>0.127</v>
          </cell>
          <cell r="Y154">
            <v>7.6200000000000004E-2</v>
          </cell>
          <cell r="Z154">
            <v>5.0800000000000005E-2</v>
          </cell>
          <cell r="AA154">
            <v>0.127</v>
          </cell>
          <cell r="AB154">
            <v>7.6200000000000004E-2</v>
          </cell>
          <cell r="AC154">
            <v>5.0800000000000005E-2</v>
          </cell>
        </row>
        <row r="155">
          <cell r="O155">
            <v>0</v>
          </cell>
          <cell r="R155">
            <v>0</v>
          </cell>
          <cell r="U155">
            <v>0</v>
          </cell>
          <cell r="X155">
            <v>0</v>
          </cell>
          <cell r="AA155">
            <v>0</v>
          </cell>
        </row>
        <row r="156">
          <cell r="N156">
            <v>0.127</v>
          </cell>
          <cell r="O156">
            <v>0.127</v>
          </cell>
          <cell r="P156">
            <v>7.6200000000000004E-2</v>
          </cell>
          <cell r="Q156">
            <v>5.0800000000000005E-2</v>
          </cell>
          <cell r="R156">
            <v>0.127</v>
          </cell>
          <cell r="S156">
            <v>7.6200000000000004E-2</v>
          </cell>
          <cell r="T156">
            <v>5.0800000000000005E-2</v>
          </cell>
          <cell r="U156">
            <v>0.127</v>
          </cell>
          <cell r="V156">
            <v>7.6200000000000004E-2</v>
          </cell>
          <cell r="W156">
            <v>5.0800000000000005E-2</v>
          </cell>
          <cell r="X156">
            <v>0.127</v>
          </cell>
          <cell r="Y156">
            <v>7.6200000000000004E-2</v>
          </cell>
          <cell r="Z156">
            <v>5.0800000000000005E-2</v>
          </cell>
          <cell r="AA156">
            <v>0.127</v>
          </cell>
          <cell r="AB156">
            <v>7.6200000000000004E-2</v>
          </cell>
          <cell r="AC156">
            <v>5.0800000000000005E-2</v>
          </cell>
        </row>
        <row r="157">
          <cell r="L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row>
        <row r="158">
          <cell r="N158">
            <v>31.16</v>
          </cell>
          <cell r="O158">
            <v>32.582000000000001</v>
          </cell>
          <cell r="P158">
            <v>31.63</v>
          </cell>
          <cell r="Q158">
            <v>34.01</v>
          </cell>
          <cell r="R158">
            <v>35.042000000000002</v>
          </cell>
          <cell r="S158">
            <v>34.01</v>
          </cell>
          <cell r="T158">
            <v>36.590000000000003</v>
          </cell>
          <cell r="U158">
            <v>37.175440000000009</v>
          </cell>
          <cell r="V158">
            <v>36.590000000000003</v>
          </cell>
          <cell r="W158">
            <v>38.053600000000003</v>
          </cell>
          <cell r="X158">
            <v>38.510243200000005</v>
          </cell>
          <cell r="Y158">
            <v>38.053600000000003</v>
          </cell>
          <cell r="Z158">
            <v>39.195208000000001</v>
          </cell>
          <cell r="AA158">
            <v>39.665550496000002</v>
          </cell>
          <cell r="AB158">
            <v>39.195208000000001</v>
          </cell>
          <cell r="AC158">
            <v>40.371064240000003</v>
          </cell>
        </row>
        <row r="159">
          <cell r="O159">
            <v>0</v>
          </cell>
          <cell r="R159">
            <v>0</v>
          </cell>
          <cell r="U159">
            <v>0</v>
          </cell>
          <cell r="X159">
            <v>0</v>
          </cell>
          <cell r="AA159">
            <v>0</v>
          </cell>
        </row>
        <row r="160">
          <cell r="L160">
            <v>0</v>
          </cell>
          <cell r="N160">
            <v>3.9573200000000002</v>
          </cell>
          <cell r="O160">
            <v>4.1379140000000003</v>
          </cell>
          <cell r="P160">
            <v>2.4102060000000001</v>
          </cell>
          <cell r="Q160">
            <v>1.727708</v>
          </cell>
          <cell r="R160">
            <v>4.4503340000000007</v>
          </cell>
          <cell r="S160">
            <v>2.5915620000000001</v>
          </cell>
          <cell r="T160">
            <v>1.8587720000000003</v>
          </cell>
          <cell r="U160">
            <v>4.721280880000001</v>
          </cell>
          <cell r="V160">
            <v>2.7881580000000006</v>
          </cell>
          <cell r="W160">
            <v>1.9331228800000004</v>
          </cell>
          <cell r="X160">
            <v>4.890800886400001</v>
          </cell>
          <cell r="Y160">
            <v>2.8996843200000004</v>
          </cell>
          <cell r="Z160">
            <v>1.9911165664000003</v>
          </cell>
          <cell r="AA160">
            <v>5.0375249129920006</v>
          </cell>
          <cell r="AB160">
            <v>2.9866748496000004</v>
          </cell>
          <cell r="AC160">
            <v>2.0508500633920002</v>
          </cell>
        </row>
        <row r="161">
          <cell r="L161">
            <v>152.72416000000001</v>
          </cell>
          <cell r="N161">
            <v>199.71482</v>
          </cell>
          <cell r="O161">
            <v>191.42169400000003</v>
          </cell>
          <cell r="P161">
            <v>112.872066</v>
          </cell>
          <cell r="Q161">
            <v>78.549628000000027</v>
          </cell>
          <cell r="R161">
            <v>196.91789400000002</v>
          </cell>
          <cell r="S161">
            <v>117.824442</v>
          </cell>
          <cell r="T161">
            <v>79.093452000000013</v>
          </cell>
          <cell r="U161">
            <v>200.25862327999999</v>
          </cell>
          <cell r="V161">
            <v>118.64017799999999</v>
          </cell>
          <cell r="W161">
            <v>81.618445280000003</v>
          </cell>
          <cell r="X161">
            <v>206.49466655839998</v>
          </cell>
          <cell r="Y161">
            <v>122.42766792</v>
          </cell>
          <cell r="Z161">
            <v>84.066998638399994</v>
          </cell>
          <cell r="AA161">
            <v>212.68950655515204</v>
          </cell>
          <cell r="AB161">
            <v>126.1004979576</v>
          </cell>
          <cell r="AC161">
            <v>86.589008597552024</v>
          </cell>
        </row>
        <row r="163">
          <cell r="L163">
            <v>0.66024736000000006</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row>
        <row r="164">
          <cell r="L164">
            <v>0.16799999999999998</v>
          </cell>
          <cell r="N164">
            <v>0.46</v>
          </cell>
          <cell r="O164">
            <v>0.46</v>
          </cell>
          <cell r="P164">
            <v>0.27600000000000002</v>
          </cell>
          <cell r="Q164">
            <v>0.18400000000000002</v>
          </cell>
          <cell r="R164">
            <v>0.46</v>
          </cell>
          <cell r="S164">
            <v>0.27600000000000002</v>
          </cell>
          <cell r="T164">
            <v>0.18400000000000002</v>
          </cell>
          <cell r="U164">
            <v>0.46</v>
          </cell>
          <cell r="V164">
            <v>0.27600000000000002</v>
          </cell>
          <cell r="W164">
            <v>0.18400000000000002</v>
          </cell>
          <cell r="X164">
            <v>0.46</v>
          </cell>
          <cell r="Y164">
            <v>0.27600000000000002</v>
          </cell>
          <cell r="Z164">
            <v>0.18400000000000002</v>
          </cell>
          <cell r="AA164">
            <v>0.46</v>
          </cell>
          <cell r="AB164">
            <v>0.27600000000000002</v>
          </cell>
          <cell r="AC164">
            <v>0.18400000000000002</v>
          </cell>
        </row>
        <row r="165">
          <cell r="L165">
            <v>0.25445008973606492</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row>
        <row r="166">
          <cell r="L166">
            <v>0.16799999999999998</v>
          </cell>
          <cell r="N166">
            <v>0.1623</v>
          </cell>
          <cell r="O166">
            <v>0.1623</v>
          </cell>
          <cell r="P166">
            <v>9.7379999999999994E-2</v>
          </cell>
          <cell r="Q166">
            <v>6.4920000000000005E-2</v>
          </cell>
          <cell r="R166">
            <v>0.1623</v>
          </cell>
          <cell r="S166">
            <v>9.7379999999999994E-2</v>
          </cell>
          <cell r="T166">
            <v>6.4920000000000005E-2</v>
          </cell>
          <cell r="U166">
            <v>0.1623</v>
          </cell>
          <cell r="V166">
            <v>9.7379999999999994E-2</v>
          </cell>
          <cell r="W166">
            <v>6.4920000000000005E-2</v>
          </cell>
          <cell r="X166">
            <v>0.1623</v>
          </cell>
          <cell r="Y166">
            <v>9.7379999999999994E-2</v>
          </cell>
          <cell r="Z166">
            <v>6.4920000000000005E-2</v>
          </cell>
          <cell r="AA166">
            <v>0.1623</v>
          </cell>
          <cell r="AB166">
            <v>9.7379999999999994E-2</v>
          </cell>
          <cell r="AC166">
            <v>6.4920000000000005E-2</v>
          </cell>
        </row>
        <row r="167">
          <cell r="O167">
            <v>0</v>
          </cell>
          <cell r="R167">
            <v>0</v>
          </cell>
          <cell r="U167">
            <v>0</v>
          </cell>
          <cell r="X167">
            <v>0</v>
          </cell>
          <cell r="AA167">
            <v>0</v>
          </cell>
        </row>
        <row r="168">
          <cell r="L168">
            <v>0.16799999999999998</v>
          </cell>
          <cell r="N168">
            <v>0.1623</v>
          </cell>
          <cell r="O168">
            <v>0.1623</v>
          </cell>
          <cell r="P168">
            <v>9.7379999999999994E-2</v>
          </cell>
          <cell r="Q168">
            <v>6.4920000000000005E-2</v>
          </cell>
          <cell r="R168">
            <v>0.1623</v>
          </cell>
          <cell r="S168">
            <v>9.7379999999999994E-2</v>
          </cell>
          <cell r="T168">
            <v>6.4920000000000005E-2</v>
          </cell>
          <cell r="U168">
            <v>0.1623</v>
          </cell>
          <cell r="V168">
            <v>9.7379999999999994E-2</v>
          </cell>
          <cell r="W168">
            <v>6.4920000000000005E-2</v>
          </cell>
          <cell r="X168">
            <v>0.1623</v>
          </cell>
          <cell r="Y168">
            <v>9.7379999999999994E-2</v>
          </cell>
          <cell r="Z168">
            <v>6.4920000000000005E-2</v>
          </cell>
          <cell r="AA168">
            <v>0.1623</v>
          </cell>
          <cell r="AB168">
            <v>9.7379999999999994E-2</v>
          </cell>
          <cell r="AC168">
            <v>6.4920000000000005E-2</v>
          </cell>
        </row>
        <row r="169">
          <cell r="L169">
            <v>0.25445008973606492</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row>
        <row r="170">
          <cell r="L170">
            <v>30.89696428571429</v>
          </cell>
          <cell r="N170">
            <v>32.25</v>
          </cell>
          <cell r="O170">
            <v>30.853999999999996</v>
          </cell>
          <cell r="P170">
            <v>30.33</v>
          </cell>
          <cell r="Q170">
            <v>31.64</v>
          </cell>
          <cell r="R170">
            <v>31.707999999999998</v>
          </cell>
          <cell r="S170">
            <v>31.64</v>
          </cell>
          <cell r="T170">
            <v>31.81</v>
          </cell>
          <cell r="U170">
            <v>32.318960000000004</v>
          </cell>
          <cell r="V170">
            <v>31.81</v>
          </cell>
          <cell r="W170">
            <v>33.0824</v>
          </cell>
          <cell r="X170">
            <v>33.479388799999995</v>
          </cell>
          <cell r="Y170">
            <v>33.0824</v>
          </cell>
          <cell r="Z170">
            <v>34.074871999999999</v>
          </cell>
          <cell r="AA170">
            <v>34.483770463999996</v>
          </cell>
          <cell r="AB170">
            <v>34.074871999999999</v>
          </cell>
          <cell r="AC170">
            <v>35.097118160000001</v>
          </cell>
        </row>
        <row r="171">
          <cell r="O171">
            <v>0</v>
          </cell>
          <cell r="R171">
            <v>0</v>
          </cell>
          <cell r="U171">
            <v>0</v>
          </cell>
          <cell r="X171">
            <v>0</v>
          </cell>
          <cell r="AA171">
            <v>0</v>
          </cell>
        </row>
        <row r="172">
          <cell r="L172">
            <v>5.19069</v>
          </cell>
          <cell r="N172">
            <v>5.2341749999999996</v>
          </cell>
          <cell r="O172">
            <v>5.0076041999999994</v>
          </cell>
          <cell r="P172">
            <v>2.9535353999999998</v>
          </cell>
          <cell r="Q172">
            <v>2.0540688</v>
          </cell>
          <cell r="R172">
            <v>5.1462083999999999</v>
          </cell>
          <cell r="S172">
            <v>3.0811031999999998</v>
          </cell>
          <cell r="T172">
            <v>2.0651052000000001</v>
          </cell>
          <cell r="U172">
            <v>5.2453672080000002</v>
          </cell>
          <cell r="V172">
            <v>3.0976577999999999</v>
          </cell>
          <cell r="W172">
            <v>2.1477094080000003</v>
          </cell>
          <cell r="X172">
            <v>5.4337048022399994</v>
          </cell>
          <cell r="Y172">
            <v>3.2215641119999998</v>
          </cell>
          <cell r="Z172">
            <v>2.21214069024</v>
          </cell>
          <cell r="AA172">
            <v>5.5967159463071994</v>
          </cell>
          <cell r="AB172">
            <v>3.3182110353599996</v>
          </cell>
          <cell r="AC172">
            <v>2.2785049109472002</v>
          </cell>
        </row>
        <row r="173">
          <cell r="L173">
            <v>0</v>
          </cell>
          <cell r="N173">
            <v>0.29770000000000002</v>
          </cell>
          <cell r="O173">
            <v>0.29770000000000002</v>
          </cell>
          <cell r="P173">
            <v>0.17862</v>
          </cell>
          <cell r="Q173">
            <v>0.11908000000000002</v>
          </cell>
          <cell r="R173">
            <v>0.29770000000000002</v>
          </cell>
          <cell r="S173">
            <v>0.17862</v>
          </cell>
          <cell r="T173">
            <v>0.11908000000000002</v>
          </cell>
          <cell r="U173">
            <v>0.29770000000000002</v>
          </cell>
          <cell r="V173">
            <v>0.17862</v>
          </cell>
          <cell r="W173">
            <v>0.11908000000000002</v>
          </cell>
          <cell r="X173">
            <v>0.29770000000000002</v>
          </cell>
          <cell r="Y173">
            <v>0.17862</v>
          </cell>
          <cell r="Z173">
            <v>0.11908000000000002</v>
          </cell>
          <cell r="AA173">
            <v>0.29770000000000002</v>
          </cell>
          <cell r="AB173">
            <v>0.17862</v>
          </cell>
          <cell r="AC173">
            <v>0.11908000000000002</v>
          </cell>
        </row>
        <row r="174">
          <cell r="O174">
            <v>0</v>
          </cell>
          <cell r="R174">
            <v>0</v>
          </cell>
          <cell r="U174">
            <v>0</v>
          </cell>
          <cell r="X174">
            <v>0</v>
          </cell>
          <cell r="AA174">
            <v>0</v>
          </cell>
        </row>
        <row r="175">
          <cell r="O175">
            <v>0</v>
          </cell>
          <cell r="R175">
            <v>0</v>
          </cell>
          <cell r="U175">
            <v>0</v>
          </cell>
          <cell r="X175">
            <v>0</v>
          </cell>
          <cell r="AA175">
            <v>0</v>
          </cell>
        </row>
        <row r="176">
          <cell r="O176">
            <v>0</v>
          </cell>
          <cell r="R176">
            <v>0</v>
          </cell>
          <cell r="U176">
            <v>0</v>
          </cell>
          <cell r="X176">
            <v>0</v>
          </cell>
          <cell r="AA176">
            <v>0</v>
          </cell>
        </row>
        <row r="177">
          <cell r="N177">
            <v>0.29770000000000002</v>
          </cell>
          <cell r="O177">
            <v>0.29770000000000002</v>
          </cell>
          <cell r="P177">
            <v>0.17862</v>
          </cell>
          <cell r="Q177">
            <v>0.11908000000000002</v>
          </cell>
          <cell r="R177">
            <v>0.29770000000000002</v>
          </cell>
          <cell r="S177">
            <v>0.17862</v>
          </cell>
          <cell r="T177">
            <v>0.11908000000000002</v>
          </cell>
          <cell r="U177">
            <v>0.29770000000000002</v>
          </cell>
          <cell r="V177">
            <v>0.17862</v>
          </cell>
          <cell r="W177">
            <v>0.11908000000000002</v>
          </cell>
          <cell r="X177">
            <v>0.29770000000000002</v>
          </cell>
          <cell r="Y177">
            <v>0.17862</v>
          </cell>
          <cell r="Z177">
            <v>0.11908000000000002</v>
          </cell>
          <cell r="AA177">
            <v>0.29770000000000002</v>
          </cell>
          <cell r="AB177">
            <v>0.17862</v>
          </cell>
          <cell r="AC177">
            <v>0.11908000000000002</v>
          </cell>
        </row>
        <row r="178">
          <cell r="L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row>
        <row r="179">
          <cell r="N179">
            <v>32.25</v>
          </cell>
          <cell r="O179">
            <v>30.854000000000003</v>
          </cell>
          <cell r="P179">
            <v>30.33</v>
          </cell>
          <cell r="Q179">
            <v>31.64</v>
          </cell>
          <cell r="R179">
            <v>31.708000000000002</v>
          </cell>
          <cell r="S179">
            <v>31.64</v>
          </cell>
          <cell r="T179">
            <v>31.81</v>
          </cell>
          <cell r="U179">
            <v>32.318959999999997</v>
          </cell>
          <cell r="V179">
            <v>31.81</v>
          </cell>
          <cell r="W179">
            <v>33.0824</v>
          </cell>
          <cell r="X179">
            <v>33.479388799999995</v>
          </cell>
          <cell r="Y179">
            <v>33.0824</v>
          </cell>
          <cell r="Z179">
            <v>34.074871999999999</v>
          </cell>
          <cell r="AA179">
            <v>34.483770463999996</v>
          </cell>
          <cell r="AB179">
            <v>34.074871999999999</v>
          </cell>
          <cell r="AC179">
            <v>35.097118160000001</v>
          </cell>
        </row>
        <row r="180">
          <cell r="O180">
            <v>0</v>
          </cell>
          <cell r="R180">
            <v>0</v>
          </cell>
          <cell r="U180">
            <v>0</v>
          </cell>
          <cell r="X180">
            <v>0</v>
          </cell>
          <cell r="AA180">
            <v>0</v>
          </cell>
        </row>
        <row r="181">
          <cell r="L181">
            <v>0</v>
          </cell>
          <cell r="N181">
            <v>9.6008250000000004</v>
          </cell>
          <cell r="O181">
            <v>9.1852358000000009</v>
          </cell>
          <cell r="P181">
            <v>5.4175445999999994</v>
          </cell>
          <cell r="Q181">
            <v>3.7676912000000007</v>
          </cell>
          <cell r="R181">
            <v>9.439471600000001</v>
          </cell>
          <cell r="S181">
            <v>5.6515367999999997</v>
          </cell>
          <cell r="T181">
            <v>3.7879348000000004</v>
          </cell>
          <cell r="U181">
            <v>9.6213543920000006</v>
          </cell>
          <cell r="V181">
            <v>5.6819021999999997</v>
          </cell>
          <cell r="W181">
            <v>3.9394521920000005</v>
          </cell>
          <cell r="X181">
            <v>9.9668140457599996</v>
          </cell>
          <cell r="Y181">
            <v>5.9091782879999997</v>
          </cell>
          <cell r="Z181">
            <v>4.0576357577600008</v>
          </cell>
          <cell r="AA181">
            <v>10.265818467132799</v>
          </cell>
          <cell r="AB181">
            <v>6.0864536366399999</v>
          </cell>
          <cell r="AC181">
            <v>4.1793648304928004</v>
          </cell>
        </row>
        <row r="182">
          <cell r="L182">
            <v>5.19069</v>
          </cell>
          <cell r="N182">
            <v>14.835000000000001</v>
          </cell>
          <cell r="O182">
            <v>14.19284</v>
          </cell>
          <cell r="P182">
            <v>8.3710799999999992</v>
          </cell>
          <cell r="Q182">
            <v>5.8217600000000012</v>
          </cell>
          <cell r="R182">
            <v>14.58568</v>
          </cell>
          <cell r="S182">
            <v>8.73264</v>
          </cell>
          <cell r="T182">
            <v>5.85304</v>
          </cell>
          <cell r="U182">
            <v>14.866721600000002</v>
          </cell>
          <cell r="V182">
            <v>8.77956</v>
          </cell>
          <cell r="W182">
            <v>6.0871616000000008</v>
          </cell>
          <cell r="X182">
            <v>15.400518847999999</v>
          </cell>
          <cell r="Y182">
            <v>9.130742399999999</v>
          </cell>
          <cell r="Z182">
            <v>6.2697764480000009</v>
          </cell>
          <cell r="AA182">
            <v>15.862534413439999</v>
          </cell>
          <cell r="AB182">
            <v>9.4046646719999991</v>
          </cell>
          <cell r="AC182">
            <v>6.4578697414400006</v>
          </cell>
        </row>
        <row r="183">
          <cell r="L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row>
        <row r="184">
          <cell r="O184">
            <v>0</v>
          </cell>
          <cell r="R184">
            <v>0</v>
          </cell>
          <cell r="U184">
            <v>0</v>
          </cell>
          <cell r="X184">
            <v>0</v>
          </cell>
          <cell r="AA184">
            <v>0</v>
          </cell>
        </row>
        <row r="185">
          <cell r="O185">
            <v>0</v>
          </cell>
          <cell r="R185">
            <v>0</v>
          </cell>
          <cell r="U185">
            <v>0</v>
          </cell>
          <cell r="X185">
            <v>0</v>
          </cell>
          <cell r="AA185">
            <v>0</v>
          </cell>
        </row>
        <row r="186">
          <cell r="L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row>
        <row r="187">
          <cell r="O187">
            <v>0</v>
          </cell>
          <cell r="R187">
            <v>0</v>
          </cell>
          <cell r="U187">
            <v>0</v>
          </cell>
          <cell r="X187">
            <v>0</v>
          </cell>
          <cell r="AA187">
            <v>0</v>
          </cell>
        </row>
        <row r="188">
          <cell r="O188">
            <v>0</v>
          </cell>
          <cell r="R188">
            <v>0</v>
          </cell>
          <cell r="U188">
            <v>0</v>
          </cell>
          <cell r="X188">
            <v>0</v>
          </cell>
          <cell r="AA188">
            <v>0</v>
          </cell>
        </row>
        <row r="189">
          <cell r="L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row>
        <row r="190">
          <cell r="L190">
            <v>5.19069</v>
          </cell>
          <cell r="N190">
            <v>14.835000000000001</v>
          </cell>
          <cell r="O190">
            <v>14.19284</v>
          </cell>
          <cell r="P190">
            <v>8.3710799999999992</v>
          </cell>
          <cell r="Q190">
            <v>5.8217600000000012</v>
          </cell>
          <cell r="R190">
            <v>14.58568</v>
          </cell>
          <cell r="S190">
            <v>8.73264</v>
          </cell>
          <cell r="T190">
            <v>5.85304</v>
          </cell>
          <cell r="U190">
            <v>14.866721600000002</v>
          </cell>
          <cell r="V190">
            <v>8.77956</v>
          </cell>
          <cell r="W190">
            <v>6.0871616000000008</v>
          </cell>
          <cell r="X190">
            <v>15.400518847999999</v>
          </cell>
          <cell r="Y190">
            <v>9.130742399999999</v>
          </cell>
          <cell r="Z190">
            <v>6.2697764480000009</v>
          </cell>
          <cell r="AA190">
            <v>15.862534413439999</v>
          </cell>
          <cell r="AB190">
            <v>9.4046646719999991</v>
          </cell>
          <cell r="AC190">
            <v>6.4578697414400006</v>
          </cell>
        </row>
        <row r="192">
          <cell r="L192">
            <v>2.6118586486486484</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row>
        <row r="193">
          <cell r="L193">
            <v>15.154999999999999</v>
          </cell>
          <cell r="N193">
            <v>8.5399999999999991</v>
          </cell>
          <cell r="O193">
            <v>8.5399999999999991</v>
          </cell>
          <cell r="P193">
            <v>5.1239999999999997</v>
          </cell>
          <cell r="Q193">
            <v>3.4159999999999995</v>
          </cell>
          <cell r="R193">
            <v>8.5399999999999991</v>
          </cell>
          <cell r="S193">
            <v>5.1239999999999997</v>
          </cell>
          <cell r="T193">
            <v>3.4159999999999995</v>
          </cell>
          <cell r="U193">
            <v>8.5399999999999991</v>
          </cell>
          <cell r="V193">
            <v>5.1239999999999997</v>
          </cell>
          <cell r="W193">
            <v>3.4159999999999995</v>
          </cell>
          <cell r="X193">
            <v>8.5399999999999991</v>
          </cell>
          <cell r="Y193">
            <v>5.1239999999999997</v>
          </cell>
          <cell r="Z193">
            <v>3.4159999999999995</v>
          </cell>
          <cell r="AA193">
            <v>8.5399999999999991</v>
          </cell>
          <cell r="AB193">
            <v>5.1239999999999997</v>
          </cell>
          <cell r="AC193">
            <v>3.4159999999999995</v>
          </cell>
        </row>
        <row r="194">
          <cell r="L194">
            <v>5.8023813837862388</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row>
        <row r="195">
          <cell r="L195">
            <v>6.1298963333333329</v>
          </cell>
          <cell r="N195">
            <v>2.9902999999999986</v>
          </cell>
          <cell r="O195">
            <v>2.9902999999999986</v>
          </cell>
          <cell r="P195">
            <v>1.7941799999999992</v>
          </cell>
          <cell r="Q195">
            <v>1.1961199999999994</v>
          </cell>
          <cell r="R195">
            <v>2.9902999999999986</v>
          </cell>
          <cell r="S195">
            <v>1.7941799999999992</v>
          </cell>
          <cell r="T195">
            <v>1.1961199999999994</v>
          </cell>
          <cell r="U195">
            <v>2.9902999999999986</v>
          </cell>
          <cell r="V195">
            <v>1.7941799999999992</v>
          </cell>
          <cell r="W195">
            <v>1.1961199999999994</v>
          </cell>
          <cell r="X195">
            <v>2.9902999999999986</v>
          </cell>
          <cell r="Y195">
            <v>1.7941799999999992</v>
          </cell>
          <cell r="Z195">
            <v>1.1961199999999994</v>
          </cell>
          <cell r="AA195">
            <v>2.9902999999999986</v>
          </cell>
          <cell r="AB195">
            <v>1.7941799999999992</v>
          </cell>
          <cell r="AC195">
            <v>1.1961199999999994</v>
          </cell>
        </row>
        <row r="196">
          <cell r="O196">
            <v>0</v>
          </cell>
          <cell r="R196">
            <v>0</v>
          </cell>
          <cell r="U196">
            <v>0</v>
          </cell>
          <cell r="X196">
            <v>0</v>
          </cell>
          <cell r="AA196">
            <v>0</v>
          </cell>
        </row>
        <row r="197">
          <cell r="L197">
            <v>6.1298963333333329</v>
          </cell>
          <cell r="N197">
            <v>2.9902999999999986</v>
          </cell>
          <cell r="O197">
            <v>2.9902999999999986</v>
          </cell>
          <cell r="P197">
            <v>1.7941799999999992</v>
          </cell>
          <cell r="Q197">
            <v>1.1961199999999994</v>
          </cell>
          <cell r="R197">
            <v>2.9902999999999986</v>
          </cell>
          <cell r="S197">
            <v>1.7941799999999992</v>
          </cell>
          <cell r="T197">
            <v>1.1961199999999994</v>
          </cell>
          <cell r="U197">
            <v>2.9902999999999986</v>
          </cell>
          <cell r="V197">
            <v>1.7941799999999992</v>
          </cell>
          <cell r="W197">
            <v>1.1961199999999994</v>
          </cell>
          <cell r="X197">
            <v>2.9902999999999986</v>
          </cell>
          <cell r="Y197">
            <v>1.7941799999999992</v>
          </cell>
          <cell r="Z197">
            <v>1.1961199999999994</v>
          </cell>
          <cell r="AA197">
            <v>2.9902999999999986</v>
          </cell>
          <cell r="AB197">
            <v>1.7941799999999992</v>
          </cell>
          <cell r="AC197">
            <v>1.1961199999999994</v>
          </cell>
        </row>
        <row r="198">
          <cell r="L198">
            <v>2.3469479623274734</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row>
        <row r="199">
          <cell r="L199">
            <v>31.236692840646658</v>
          </cell>
          <cell r="N199">
            <v>32.25</v>
          </cell>
          <cell r="O199">
            <v>30.853999999999999</v>
          </cell>
          <cell r="P199">
            <v>30.33</v>
          </cell>
          <cell r="Q199">
            <v>31.64</v>
          </cell>
          <cell r="R199">
            <v>31.708000000000006</v>
          </cell>
          <cell r="S199">
            <v>31.64</v>
          </cell>
          <cell r="T199">
            <v>31.81</v>
          </cell>
          <cell r="U199">
            <v>32.318959999999997</v>
          </cell>
          <cell r="V199">
            <v>31.81</v>
          </cell>
          <cell r="W199">
            <v>33.0824</v>
          </cell>
          <cell r="X199">
            <v>33.479388799999995</v>
          </cell>
          <cell r="Y199">
            <v>33.0824</v>
          </cell>
          <cell r="Z199">
            <v>34.074871999999999</v>
          </cell>
          <cell r="AA199">
            <v>34.483770464000003</v>
          </cell>
          <cell r="AB199">
            <v>34.074871999999999</v>
          </cell>
          <cell r="AC199">
            <v>35.097118160000001</v>
          </cell>
        </row>
        <row r="200">
          <cell r="O200">
            <v>0</v>
          </cell>
          <cell r="R200">
            <v>0</v>
          </cell>
          <cell r="U200">
            <v>0</v>
          </cell>
          <cell r="X200">
            <v>0</v>
          </cell>
          <cell r="AA200">
            <v>0</v>
          </cell>
        </row>
        <row r="201">
          <cell r="L201">
            <v>191.47768890933952</v>
          </cell>
          <cell r="N201">
            <v>96.437174999999954</v>
          </cell>
          <cell r="O201">
            <v>92.262716199999957</v>
          </cell>
          <cell r="P201">
            <v>54.417479399999976</v>
          </cell>
          <cell r="Q201">
            <v>37.845236799999981</v>
          </cell>
          <cell r="R201">
            <v>94.816432399999968</v>
          </cell>
          <cell r="S201">
            <v>56.767855199999978</v>
          </cell>
          <cell r="T201">
            <v>38.048577199999983</v>
          </cell>
          <cell r="U201">
            <v>96.643386087999957</v>
          </cell>
          <cell r="V201">
            <v>57.072865799999974</v>
          </cell>
          <cell r="W201">
            <v>39.570520287999983</v>
          </cell>
          <cell r="X201">
            <v>100.11341632863994</v>
          </cell>
          <cell r="Y201">
            <v>59.355780431999975</v>
          </cell>
          <cell r="Z201">
            <v>40.757635896639975</v>
          </cell>
          <cell r="AA201">
            <v>103.11681881849915</v>
          </cell>
          <cell r="AB201">
            <v>61.136453844959973</v>
          </cell>
          <cell r="AC201">
            <v>41.980364973539182</v>
          </cell>
        </row>
        <row r="202">
          <cell r="L202">
            <v>9.0251036666666664</v>
          </cell>
          <cell r="N202">
            <v>5.5497000000000005</v>
          </cell>
          <cell r="O202">
            <v>5.5497000000000005</v>
          </cell>
          <cell r="P202">
            <v>3.3298200000000002</v>
          </cell>
          <cell r="Q202">
            <v>2.2198800000000003</v>
          </cell>
          <cell r="R202">
            <v>5.5497000000000005</v>
          </cell>
          <cell r="S202">
            <v>3.3298200000000002</v>
          </cell>
          <cell r="T202">
            <v>2.2198800000000003</v>
          </cell>
          <cell r="U202">
            <v>5.5497000000000005</v>
          </cell>
          <cell r="V202">
            <v>3.3298200000000002</v>
          </cell>
          <cell r="W202">
            <v>2.2198800000000003</v>
          </cell>
          <cell r="X202">
            <v>5.5497000000000005</v>
          </cell>
          <cell r="Y202">
            <v>3.3298200000000002</v>
          </cell>
          <cell r="Z202">
            <v>2.2198800000000003</v>
          </cell>
          <cell r="AA202">
            <v>5.5497000000000005</v>
          </cell>
          <cell r="AB202">
            <v>3.3298200000000002</v>
          </cell>
          <cell r="AC202">
            <v>2.2198800000000003</v>
          </cell>
        </row>
        <row r="203">
          <cell r="O203">
            <v>0</v>
          </cell>
          <cell r="R203">
            <v>0</v>
          </cell>
          <cell r="U203">
            <v>0</v>
          </cell>
          <cell r="X203">
            <v>0</v>
          </cell>
          <cell r="AA203">
            <v>0</v>
          </cell>
        </row>
        <row r="204">
          <cell r="O204">
            <v>0</v>
          </cell>
          <cell r="R204">
            <v>0</v>
          </cell>
          <cell r="U204">
            <v>0</v>
          </cell>
          <cell r="X204">
            <v>0</v>
          </cell>
          <cell r="AA204">
            <v>0</v>
          </cell>
        </row>
        <row r="205">
          <cell r="O205">
            <v>0</v>
          </cell>
          <cell r="R205">
            <v>0</v>
          </cell>
          <cell r="U205">
            <v>0</v>
          </cell>
          <cell r="X205">
            <v>0</v>
          </cell>
          <cell r="AA205">
            <v>0</v>
          </cell>
        </row>
        <row r="206">
          <cell r="L206">
            <v>9.0251036666666664</v>
          </cell>
          <cell r="N206">
            <v>5.5497000000000005</v>
          </cell>
          <cell r="O206">
            <v>5.5497000000000005</v>
          </cell>
          <cell r="P206">
            <v>3.3298200000000002</v>
          </cell>
          <cell r="Q206">
            <v>2.2198800000000003</v>
          </cell>
          <cell r="R206">
            <v>5.5497000000000005</v>
          </cell>
          <cell r="S206">
            <v>3.3298200000000002</v>
          </cell>
          <cell r="T206">
            <v>2.2198800000000003</v>
          </cell>
          <cell r="U206">
            <v>5.5497000000000005</v>
          </cell>
          <cell r="V206">
            <v>3.3298200000000002</v>
          </cell>
          <cell r="W206">
            <v>2.2198800000000003</v>
          </cell>
          <cell r="X206">
            <v>5.5497000000000005</v>
          </cell>
          <cell r="Y206">
            <v>3.3298200000000002</v>
          </cell>
          <cell r="Z206">
            <v>2.2198800000000003</v>
          </cell>
          <cell r="AA206">
            <v>5.5497000000000005</v>
          </cell>
          <cell r="AB206">
            <v>3.3298200000000002</v>
          </cell>
          <cell r="AC206">
            <v>2.2198800000000003</v>
          </cell>
        </row>
        <row r="207">
          <cell r="L207">
            <v>3.4554334214587654</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row>
        <row r="208">
          <cell r="L208">
            <v>31.236692840646658</v>
          </cell>
          <cell r="N208">
            <v>32.25</v>
          </cell>
          <cell r="O208">
            <v>30.853999999999996</v>
          </cell>
          <cell r="P208">
            <v>30.33</v>
          </cell>
          <cell r="Q208">
            <v>31.64</v>
          </cell>
          <cell r="R208">
            <v>31.707999999999995</v>
          </cell>
          <cell r="S208">
            <v>31.64</v>
          </cell>
          <cell r="T208">
            <v>31.81</v>
          </cell>
          <cell r="U208">
            <v>32.318960000000004</v>
          </cell>
          <cell r="V208">
            <v>31.81</v>
          </cell>
          <cell r="W208">
            <v>33.0824</v>
          </cell>
          <cell r="X208">
            <v>33.479388799999995</v>
          </cell>
          <cell r="Y208">
            <v>33.0824</v>
          </cell>
          <cell r="Z208">
            <v>34.074871999999999</v>
          </cell>
          <cell r="AA208">
            <v>34.483770464000003</v>
          </cell>
          <cell r="AB208">
            <v>34.074871999999999</v>
          </cell>
          <cell r="AC208">
            <v>35.097118160000001</v>
          </cell>
        </row>
        <row r="209">
          <cell r="O209">
            <v>0</v>
          </cell>
          <cell r="R209">
            <v>0</v>
          </cell>
          <cell r="U209">
            <v>0</v>
          </cell>
          <cell r="X209">
            <v>0</v>
          </cell>
          <cell r="AA209">
            <v>0</v>
          </cell>
        </row>
        <row r="210">
          <cell r="L210">
            <v>281.91439109066056</v>
          </cell>
          <cell r="N210">
            <v>178.97782500000002</v>
          </cell>
          <cell r="O210">
            <v>171.23044379999999</v>
          </cell>
          <cell r="P210">
            <v>100.9934406</v>
          </cell>
          <cell r="Q210">
            <v>70.237003200000004</v>
          </cell>
          <cell r="R210">
            <v>175.96988759999999</v>
          </cell>
          <cell r="S210">
            <v>105.35550480000001</v>
          </cell>
          <cell r="T210">
            <v>70.614382800000001</v>
          </cell>
          <cell r="U210">
            <v>179.36053231200003</v>
          </cell>
          <cell r="V210">
            <v>105.92157420000001</v>
          </cell>
          <cell r="W210">
            <v>73.438958112000009</v>
          </cell>
          <cell r="X210">
            <v>185.80056402336001</v>
          </cell>
          <cell r="Y210">
            <v>110.15843716800001</v>
          </cell>
          <cell r="Z210">
            <v>75.642126855360004</v>
          </cell>
          <cell r="AA210">
            <v>191.37458094406082</v>
          </cell>
          <cell r="AB210">
            <v>113.46319028304001</v>
          </cell>
          <cell r="AC210">
            <v>77.911390661020818</v>
          </cell>
        </row>
        <row r="211">
          <cell r="L211">
            <v>473.39208000000008</v>
          </cell>
          <cell r="N211">
            <v>275.41499999999996</v>
          </cell>
          <cell r="O211">
            <v>263.49315999999993</v>
          </cell>
          <cell r="P211">
            <v>155.41091999999998</v>
          </cell>
          <cell r="Q211">
            <v>108.08223999999998</v>
          </cell>
          <cell r="R211">
            <v>270.78631999999993</v>
          </cell>
          <cell r="S211">
            <v>162.12335999999999</v>
          </cell>
          <cell r="T211">
            <v>108.66295999999998</v>
          </cell>
          <cell r="U211">
            <v>276.00391839999998</v>
          </cell>
          <cell r="V211">
            <v>162.99444</v>
          </cell>
          <cell r="W211">
            <v>113.00947839999999</v>
          </cell>
          <cell r="X211">
            <v>285.91398035199995</v>
          </cell>
          <cell r="Y211">
            <v>169.51421759999999</v>
          </cell>
          <cell r="Z211">
            <v>116.39976275199999</v>
          </cell>
          <cell r="AA211">
            <v>294.49139976255998</v>
          </cell>
          <cell r="AB211">
            <v>174.59964412799997</v>
          </cell>
          <cell r="AC211">
            <v>119.89175563456</v>
          </cell>
        </row>
        <row r="212">
          <cell r="L212">
            <v>0.47299999999999998</v>
          </cell>
          <cell r="N212">
            <v>1.9194</v>
          </cell>
          <cell r="O212">
            <v>1.9194</v>
          </cell>
          <cell r="P212">
            <v>1.15164</v>
          </cell>
          <cell r="Q212">
            <v>0.76776</v>
          </cell>
          <cell r="R212">
            <v>1.9194</v>
          </cell>
          <cell r="S212">
            <v>1.15164</v>
          </cell>
          <cell r="T212">
            <v>0.76776</v>
          </cell>
          <cell r="U212">
            <v>1.9194</v>
          </cell>
          <cell r="V212">
            <v>1.15164</v>
          </cell>
          <cell r="W212">
            <v>0.76776</v>
          </cell>
          <cell r="X212">
            <v>1.9194</v>
          </cell>
          <cell r="Y212">
            <v>1.15164</v>
          </cell>
          <cell r="Z212">
            <v>0.76776</v>
          </cell>
          <cell r="AA212">
            <v>1.9194</v>
          </cell>
          <cell r="AB212">
            <v>1.15164</v>
          </cell>
          <cell r="AC212">
            <v>0.76776</v>
          </cell>
        </row>
        <row r="213">
          <cell r="O213">
            <v>0</v>
          </cell>
          <cell r="R213">
            <v>0</v>
          </cell>
          <cell r="U213">
            <v>0</v>
          </cell>
          <cell r="X213">
            <v>0</v>
          </cell>
          <cell r="AA213">
            <v>0</v>
          </cell>
        </row>
        <row r="214">
          <cell r="L214">
            <v>0.47299999999999998</v>
          </cell>
          <cell r="N214">
            <v>1.9194</v>
          </cell>
          <cell r="O214">
            <v>1.9194</v>
          </cell>
          <cell r="P214">
            <v>1.15164</v>
          </cell>
          <cell r="Q214">
            <v>0.76776</v>
          </cell>
          <cell r="R214">
            <v>1.9194</v>
          </cell>
          <cell r="S214">
            <v>1.15164</v>
          </cell>
          <cell r="T214">
            <v>0.76776</v>
          </cell>
          <cell r="U214">
            <v>1.9194</v>
          </cell>
          <cell r="V214">
            <v>1.15164</v>
          </cell>
          <cell r="W214">
            <v>0.76776</v>
          </cell>
          <cell r="X214">
            <v>1.9194</v>
          </cell>
          <cell r="Y214">
            <v>1.15164</v>
          </cell>
          <cell r="Z214">
            <v>0.76776</v>
          </cell>
          <cell r="AA214">
            <v>1.9194</v>
          </cell>
          <cell r="AB214">
            <v>1.15164</v>
          </cell>
          <cell r="AC214">
            <v>0.76776</v>
          </cell>
        </row>
        <row r="215">
          <cell r="L215">
            <v>0.18109708970840585</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row>
        <row r="216">
          <cell r="L216">
            <v>31.409915433403807</v>
          </cell>
          <cell r="N216">
            <v>31.16</v>
          </cell>
          <cell r="O216">
            <v>32.582000000000001</v>
          </cell>
          <cell r="P216">
            <v>31.63</v>
          </cell>
          <cell r="Q216">
            <v>34.01</v>
          </cell>
          <cell r="R216">
            <v>35.042000000000002</v>
          </cell>
          <cell r="S216">
            <v>34.01</v>
          </cell>
          <cell r="T216">
            <v>36.590000000000003</v>
          </cell>
          <cell r="U216">
            <v>37.175440000000002</v>
          </cell>
          <cell r="V216">
            <v>36.590000000000003</v>
          </cell>
          <cell r="W216">
            <v>38.053600000000003</v>
          </cell>
          <cell r="X216">
            <v>38.510243200000005</v>
          </cell>
          <cell r="Y216">
            <v>38.053600000000003</v>
          </cell>
          <cell r="Z216">
            <v>39.195208000000001</v>
          </cell>
          <cell r="AA216">
            <v>39.665550496000002</v>
          </cell>
          <cell r="AB216">
            <v>39.195208000000001</v>
          </cell>
          <cell r="AC216">
            <v>40.371064240000003</v>
          </cell>
        </row>
        <row r="217">
          <cell r="O217">
            <v>0</v>
          </cell>
          <cell r="R217">
            <v>0</v>
          </cell>
          <cell r="U217">
            <v>0</v>
          </cell>
          <cell r="X217">
            <v>0</v>
          </cell>
          <cell r="AA217">
            <v>0</v>
          </cell>
        </row>
        <row r="218">
          <cell r="L218">
            <v>14.85689</v>
          </cell>
          <cell r="N218">
            <v>59.808503999999999</v>
          </cell>
          <cell r="O218">
            <v>62.5378908</v>
          </cell>
          <cell r="P218">
            <v>36.4263732</v>
          </cell>
          <cell r="Q218">
            <v>26.111517599999999</v>
          </cell>
          <cell r="R218">
            <v>67.259614800000008</v>
          </cell>
          <cell r="S218">
            <v>39.167276399999999</v>
          </cell>
          <cell r="T218">
            <v>28.092338400000003</v>
          </cell>
          <cell r="U218">
            <v>71.354539536000004</v>
          </cell>
          <cell r="V218">
            <v>42.138507600000004</v>
          </cell>
          <cell r="W218">
            <v>29.216031936000004</v>
          </cell>
          <cell r="X218">
            <v>73.916560798080013</v>
          </cell>
          <cell r="Y218">
            <v>43.824047904000004</v>
          </cell>
          <cell r="Z218">
            <v>30.092512894080002</v>
          </cell>
          <cell r="AA218">
            <v>76.134057622022397</v>
          </cell>
          <cell r="AB218">
            <v>45.138769341120003</v>
          </cell>
          <cell r="AC218">
            <v>30.9952882809024</v>
          </cell>
        </row>
        <row r="219">
          <cell r="L219">
            <v>488.2489700000001</v>
          </cell>
          <cell r="N219">
            <v>335.22350399999993</v>
          </cell>
          <cell r="O219">
            <v>326.03105079999995</v>
          </cell>
          <cell r="P219">
            <v>191.83729319999998</v>
          </cell>
          <cell r="Q219">
            <v>134.19375759999997</v>
          </cell>
          <cell r="R219">
            <v>338.04593479999994</v>
          </cell>
          <cell r="S219">
            <v>201.29063639999998</v>
          </cell>
          <cell r="T219">
            <v>136.75529839999999</v>
          </cell>
          <cell r="U219">
            <v>347.35845793599998</v>
          </cell>
          <cell r="V219">
            <v>205.13294759999999</v>
          </cell>
          <cell r="W219">
            <v>142.22551033599999</v>
          </cell>
          <cell r="X219">
            <v>359.83054115007997</v>
          </cell>
          <cell r="Y219">
            <v>213.33826550399999</v>
          </cell>
          <cell r="Z219">
            <v>146.49227564607997</v>
          </cell>
          <cell r="AA219">
            <v>370.62545738458238</v>
          </cell>
          <cell r="AB219">
            <v>219.73841346911996</v>
          </cell>
          <cell r="AC219">
            <v>150.88704391546241</v>
          </cell>
        </row>
        <row r="221">
          <cell r="L221">
            <v>0.46</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row>
        <row r="222">
          <cell r="L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row>
        <row r="223">
          <cell r="L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row>
        <row r="224">
          <cell r="L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row>
        <row r="225">
          <cell r="O225">
            <v>0</v>
          </cell>
          <cell r="R225">
            <v>0</v>
          </cell>
          <cell r="U225">
            <v>0</v>
          </cell>
          <cell r="X225">
            <v>0</v>
          </cell>
          <cell r="AA225">
            <v>0</v>
          </cell>
        </row>
        <row r="226">
          <cell r="O226">
            <v>0</v>
          </cell>
          <cell r="R226">
            <v>0</v>
          </cell>
          <cell r="U226">
            <v>0</v>
          </cell>
          <cell r="X226">
            <v>0</v>
          </cell>
          <cell r="AA226">
            <v>0</v>
          </cell>
        </row>
        <row r="227">
          <cell r="L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row>
        <row r="228">
          <cell r="O228">
            <v>0</v>
          </cell>
          <cell r="R228">
            <v>0</v>
          </cell>
          <cell r="U228">
            <v>0</v>
          </cell>
          <cell r="X228">
            <v>0</v>
          </cell>
          <cell r="AA228">
            <v>0</v>
          </cell>
        </row>
        <row r="229">
          <cell r="O229">
            <v>0</v>
          </cell>
          <cell r="R229">
            <v>0</v>
          </cell>
          <cell r="U229">
            <v>0</v>
          </cell>
          <cell r="X229">
            <v>0</v>
          </cell>
          <cell r="AA229">
            <v>0</v>
          </cell>
        </row>
        <row r="230">
          <cell r="L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row>
        <row r="231">
          <cell r="L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row>
        <row r="232">
          <cell r="O232">
            <v>0</v>
          </cell>
          <cell r="R232">
            <v>0</v>
          </cell>
          <cell r="U232">
            <v>0</v>
          </cell>
          <cell r="X232">
            <v>0</v>
          </cell>
          <cell r="AA232">
            <v>0</v>
          </cell>
        </row>
        <row r="233">
          <cell r="O233">
            <v>0</v>
          </cell>
          <cell r="R233">
            <v>0</v>
          </cell>
          <cell r="U233">
            <v>0</v>
          </cell>
          <cell r="X233">
            <v>0</v>
          </cell>
          <cell r="AA233">
            <v>0</v>
          </cell>
        </row>
        <row r="234">
          <cell r="O234">
            <v>0</v>
          </cell>
          <cell r="R234">
            <v>0</v>
          </cell>
          <cell r="U234">
            <v>0</v>
          </cell>
          <cell r="X234">
            <v>0</v>
          </cell>
          <cell r="AA234">
            <v>0</v>
          </cell>
        </row>
        <row r="235">
          <cell r="O235">
            <v>0</v>
          </cell>
          <cell r="R235">
            <v>0</v>
          </cell>
          <cell r="U235">
            <v>0</v>
          </cell>
          <cell r="X235">
            <v>0</v>
          </cell>
          <cell r="AA235">
            <v>0</v>
          </cell>
        </row>
        <row r="236">
          <cell r="L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row>
        <row r="237">
          <cell r="O237">
            <v>0</v>
          </cell>
          <cell r="R237">
            <v>0</v>
          </cell>
          <cell r="U237">
            <v>0</v>
          </cell>
          <cell r="X237">
            <v>0</v>
          </cell>
          <cell r="AA237">
            <v>0</v>
          </cell>
        </row>
        <row r="238">
          <cell r="O238">
            <v>0</v>
          </cell>
          <cell r="R238">
            <v>0</v>
          </cell>
          <cell r="U238">
            <v>0</v>
          </cell>
          <cell r="X238">
            <v>0</v>
          </cell>
          <cell r="AA238">
            <v>0</v>
          </cell>
        </row>
        <row r="239">
          <cell r="L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row>
        <row r="240">
          <cell r="L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row>
        <row r="241">
          <cell r="L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row>
        <row r="242">
          <cell r="O242">
            <v>0</v>
          </cell>
          <cell r="R242">
            <v>0</v>
          </cell>
          <cell r="U242">
            <v>0</v>
          </cell>
          <cell r="X242">
            <v>0</v>
          </cell>
          <cell r="AA242">
            <v>0</v>
          </cell>
        </row>
        <row r="243">
          <cell r="O243">
            <v>0</v>
          </cell>
          <cell r="R243">
            <v>0</v>
          </cell>
          <cell r="U243">
            <v>0</v>
          </cell>
          <cell r="X243">
            <v>0</v>
          </cell>
          <cell r="AA243">
            <v>0</v>
          </cell>
        </row>
        <row r="244">
          <cell r="L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row>
        <row r="245">
          <cell r="O245">
            <v>0</v>
          </cell>
          <cell r="R245">
            <v>0</v>
          </cell>
          <cell r="U245">
            <v>0</v>
          </cell>
          <cell r="X245">
            <v>0</v>
          </cell>
          <cell r="AA245">
            <v>0</v>
          </cell>
        </row>
        <row r="246">
          <cell r="O246">
            <v>0</v>
          </cell>
          <cell r="R246">
            <v>0</v>
          </cell>
          <cell r="U246">
            <v>0</v>
          </cell>
          <cell r="X246">
            <v>0</v>
          </cell>
          <cell r="AA246">
            <v>0</v>
          </cell>
        </row>
        <row r="247">
          <cell r="L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row>
        <row r="248">
          <cell r="L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row>
        <row r="250">
          <cell r="L250">
            <v>4.0217794711000003</v>
          </cell>
          <cell r="N250">
            <v>4.26</v>
          </cell>
          <cell r="O250">
            <v>3.8904480748096901</v>
          </cell>
          <cell r="P250">
            <v>2.334268844885814</v>
          </cell>
          <cell r="Q250">
            <v>1.5561792299238761</v>
          </cell>
          <cell r="R250">
            <v>3.8904480748096901</v>
          </cell>
          <cell r="S250">
            <v>2.334268844885814</v>
          </cell>
          <cell r="T250">
            <v>1.5561792299238761</v>
          </cell>
          <cell r="U250">
            <v>3.8904480748096901</v>
          </cell>
          <cell r="V250">
            <v>2.334268844885814</v>
          </cell>
          <cell r="W250">
            <v>1.5561792299238761</v>
          </cell>
          <cell r="X250">
            <v>3.8904480748096901</v>
          </cell>
          <cell r="Y250">
            <v>2.334268844885814</v>
          </cell>
          <cell r="Z250">
            <v>1.5561792299238761</v>
          </cell>
          <cell r="AA250">
            <v>3.8904480748096901</v>
          </cell>
          <cell r="AB250">
            <v>2.334268844885814</v>
          </cell>
          <cell r="AC250">
            <v>1.5561792299238761</v>
          </cell>
        </row>
        <row r="251">
          <cell r="L251">
            <v>15.996</v>
          </cell>
          <cell r="N251">
            <v>10.25</v>
          </cell>
          <cell r="O251">
            <v>10.25</v>
          </cell>
          <cell r="P251">
            <v>6.1499999999999995</v>
          </cell>
          <cell r="Q251">
            <v>4.1000000000000005</v>
          </cell>
          <cell r="R251">
            <v>10.25</v>
          </cell>
          <cell r="S251">
            <v>6.1499999999999995</v>
          </cell>
          <cell r="T251">
            <v>4.1000000000000005</v>
          </cell>
          <cell r="U251">
            <v>10.25</v>
          </cell>
          <cell r="V251">
            <v>6.1499999999999995</v>
          </cell>
          <cell r="W251">
            <v>4.1000000000000005</v>
          </cell>
          <cell r="X251">
            <v>10.25</v>
          </cell>
          <cell r="Y251">
            <v>6.1499999999999995</v>
          </cell>
          <cell r="Z251">
            <v>4.1000000000000005</v>
          </cell>
          <cell r="AA251">
            <v>10.25</v>
          </cell>
          <cell r="AB251">
            <v>6.1499999999999995</v>
          </cell>
          <cell r="AC251">
            <v>4.1000000000000005</v>
          </cell>
        </row>
        <row r="252">
          <cell r="L252">
            <v>3.9773438884317844</v>
          </cell>
          <cell r="N252">
            <v>2.4061032863849765</v>
          </cell>
          <cell r="O252">
            <v>2.6346579630166125</v>
          </cell>
          <cell r="P252">
            <v>2.6346579630166125</v>
          </cell>
          <cell r="Q252">
            <v>2.6346579630166129</v>
          </cell>
          <cell r="R252">
            <v>2.6346579630166125</v>
          </cell>
          <cell r="S252">
            <v>2.6346579630166125</v>
          </cell>
          <cell r="T252">
            <v>2.6346579630166129</v>
          </cell>
          <cell r="U252">
            <v>2.6346579630166125</v>
          </cell>
          <cell r="V252">
            <v>2.6346579630166125</v>
          </cell>
          <cell r="W252">
            <v>2.6346579630166129</v>
          </cell>
          <cell r="X252">
            <v>2.6346579630166125</v>
          </cell>
          <cell r="Y252">
            <v>2.6346579630166125</v>
          </cell>
          <cell r="Z252">
            <v>2.6346579630166129</v>
          </cell>
          <cell r="AA252">
            <v>2.6346579630166125</v>
          </cell>
          <cell r="AB252">
            <v>2.6346579630166125</v>
          </cell>
          <cell r="AC252">
            <v>2.6346579630166129</v>
          </cell>
        </row>
        <row r="253">
          <cell r="L253">
            <v>3.1199726666666674</v>
          </cell>
          <cell r="N253">
            <v>1.7531350000000003</v>
          </cell>
          <cell r="O253">
            <v>1.7531350000000003</v>
          </cell>
          <cell r="P253">
            <v>1.0518810000000001</v>
          </cell>
          <cell r="Q253">
            <v>0.70125400000000015</v>
          </cell>
          <cell r="R253">
            <v>1.7531350000000003</v>
          </cell>
          <cell r="S253">
            <v>1.0518810000000001</v>
          </cell>
          <cell r="T253">
            <v>0.70125400000000015</v>
          </cell>
          <cell r="U253">
            <v>1.7531350000000003</v>
          </cell>
          <cell r="V253">
            <v>1.0518810000000001</v>
          </cell>
          <cell r="W253">
            <v>0.70125400000000015</v>
          </cell>
          <cell r="X253">
            <v>1.7531350000000003</v>
          </cell>
          <cell r="Y253">
            <v>1.0518810000000001</v>
          </cell>
          <cell r="Z253">
            <v>0.70125400000000015</v>
          </cell>
          <cell r="AA253">
            <v>1.7531350000000003</v>
          </cell>
          <cell r="AB253">
            <v>1.0518810000000001</v>
          </cell>
          <cell r="AC253">
            <v>0.70125400000000015</v>
          </cell>
        </row>
        <row r="254">
          <cell r="O254">
            <v>0</v>
          </cell>
          <cell r="R254">
            <v>0</v>
          </cell>
          <cell r="U254">
            <v>0</v>
          </cell>
          <cell r="X254">
            <v>0</v>
          </cell>
          <cell r="AA254">
            <v>0</v>
          </cell>
        </row>
        <row r="255">
          <cell r="L255">
            <v>3.1199726666666674</v>
          </cell>
          <cell r="N255">
            <v>1.7531350000000003</v>
          </cell>
          <cell r="O255">
            <v>1.7531350000000003</v>
          </cell>
          <cell r="P255">
            <v>1.0518810000000001</v>
          </cell>
          <cell r="Q255">
            <v>0.70125400000000015</v>
          </cell>
          <cell r="R255">
            <v>1.7531350000000003</v>
          </cell>
          <cell r="S255">
            <v>1.0518810000000001</v>
          </cell>
          <cell r="T255">
            <v>0.70125400000000015</v>
          </cell>
          <cell r="U255">
            <v>1.7531350000000003</v>
          </cell>
          <cell r="V255">
            <v>1.0518810000000001</v>
          </cell>
          <cell r="W255">
            <v>0.70125400000000015</v>
          </cell>
          <cell r="X255">
            <v>1.7531350000000003</v>
          </cell>
          <cell r="Y255">
            <v>1.0518810000000001</v>
          </cell>
          <cell r="Z255">
            <v>0.70125400000000015</v>
          </cell>
          <cell r="AA255">
            <v>1.7531350000000003</v>
          </cell>
          <cell r="AB255">
            <v>1.0518810000000001</v>
          </cell>
          <cell r="AC255">
            <v>0.70125400000000015</v>
          </cell>
        </row>
        <row r="256">
          <cell r="L256">
            <v>0.77576920591653453</v>
          </cell>
          <cell r="N256">
            <v>0.41153403755868556</v>
          </cell>
          <cell r="O256">
            <v>0.45062547199932973</v>
          </cell>
          <cell r="P256">
            <v>0.45062547199932973</v>
          </cell>
          <cell r="Q256">
            <v>0.45062547199932973</v>
          </cell>
          <cell r="R256">
            <v>0.45062547199932973</v>
          </cell>
          <cell r="S256">
            <v>0.45062547199932973</v>
          </cell>
          <cell r="T256">
            <v>0.45062547199932973</v>
          </cell>
          <cell r="U256">
            <v>0.45062547199932973</v>
          </cell>
          <cell r="V256">
            <v>0.45062547199932973</v>
          </cell>
          <cell r="W256">
            <v>0.45062547199932973</v>
          </cell>
          <cell r="X256">
            <v>0.45062547199932973</v>
          </cell>
          <cell r="Y256">
            <v>0.45062547199932973</v>
          </cell>
          <cell r="Z256">
            <v>0.45062547199932973</v>
          </cell>
          <cell r="AA256">
            <v>0.45062547199932973</v>
          </cell>
          <cell r="AB256">
            <v>0.45062547199932973</v>
          </cell>
          <cell r="AC256">
            <v>0.45062547199932973</v>
          </cell>
        </row>
        <row r="257">
          <cell r="L257">
            <v>31.269009127281819</v>
          </cell>
          <cell r="N257">
            <v>32.25</v>
          </cell>
          <cell r="O257">
            <v>30.853999999999999</v>
          </cell>
          <cell r="P257">
            <v>30.33</v>
          </cell>
          <cell r="Q257">
            <v>31.64</v>
          </cell>
          <cell r="R257">
            <v>31.707999999999995</v>
          </cell>
          <cell r="S257">
            <v>31.64</v>
          </cell>
          <cell r="T257">
            <v>31.81</v>
          </cell>
          <cell r="U257">
            <v>32.318959999999997</v>
          </cell>
          <cell r="V257">
            <v>31.81</v>
          </cell>
          <cell r="W257">
            <v>33.0824</v>
          </cell>
          <cell r="X257">
            <v>33.479388799999995</v>
          </cell>
          <cell r="Y257">
            <v>33.0824</v>
          </cell>
          <cell r="Z257">
            <v>34.074871999999999</v>
          </cell>
          <cell r="AA257">
            <v>34.483770464000003</v>
          </cell>
          <cell r="AB257">
            <v>34.074871999999999</v>
          </cell>
          <cell r="AC257">
            <v>35.097118160000001</v>
          </cell>
        </row>
        <row r="258">
          <cell r="O258">
            <v>0</v>
          </cell>
          <cell r="R258">
            <v>0</v>
          </cell>
          <cell r="U258">
            <v>0</v>
          </cell>
          <cell r="X258">
            <v>0</v>
          </cell>
          <cell r="AA258">
            <v>0</v>
          </cell>
        </row>
        <row r="259">
          <cell r="L259">
            <v>97.558453790869819</v>
          </cell>
          <cell r="N259">
            <v>56.538603750000007</v>
          </cell>
          <cell r="O259">
            <v>54.091227290000006</v>
          </cell>
          <cell r="P259">
            <v>31.903550729999999</v>
          </cell>
          <cell r="Q259">
            <v>22.187676560000007</v>
          </cell>
          <cell r="R259">
            <v>55.588404580000002</v>
          </cell>
          <cell r="S259">
            <v>33.28151484</v>
          </cell>
          <cell r="T259">
            <v>22.306889740000003</v>
          </cell>
          <cell r="U259">
            <v>56.659499939600011</v>
          </cell>
          <cell r="V259">
            <v>33.460334610000004</v>
          </cell>
          <cell r="W259">
            <v>23.199165329600007</v>
          </cell>
          <cell r="X259">
            <v>58.693888283888008</v>
          </cell>
          <cell r="Y259">
            <v>34.798747994400003</v>
          </cell>
          <cell r="Z259">
            <v>23.895140289488005</v>
          </cell>
          <cell r="AA259">
            <v>60.454704932404653</v>
          </cell>
          <cell r="AB259">
            <v>35.842710434232004</v>
          </cell>
          <cell r="AC259">
            <v>24.611994498172646</v>
          </cell>
        </row>
        <row r="260">
          <cell r="L260">
            <v>12.876027333333333</v>
          </cell>
          <cell r="N260">
            <v>8.4968649999999997</v>
          </cell>
          <cell r="O260">
            <v>8.4968649999999997</v>
          </cell>
          <cell r="P260">
            <v>5.0981189999999996</v>
          </cell>
          <cell r="Q260">
            <v>3.398746</v>
          </cell>
          <cell r="R260">
            <v>8.4968649999999997</v>
          </cell>
          <cell r="S260">
            <v>5.0981189999999996</v>
          </cell>
          <cell r="T260">
            <v>3.398746</v>
          </cell>
          <cell r="U260">
            <v>8.4968649999999997</v>
          </cell>
          <cell r="V260">
            <v>5.0981189999999996</v>
          </cell>
          <cell r="W260">
            <v>3.398746</v>
          </cell>
          <cell r="X260">
            <v>8.4968649999999997</v>
          </cell>
          <cell r="Y260">
            <v>5.0981189999999996</v>
          </cell>
          <cell r="Z260">
            <v>3.398746</v>
          </cell>
          <cell r="AA260">
            <v>8.4968649999999997</v>
          </cell>
          <cell r="AB260">
            <v>5.0981189999999996</v>
          </cell>
          <cell r="AC260">
            <v>3.398746</v>
          </cell>
        </row>
        <row r="261">
          <cell r="O261">
            <v>0</v>
          </cell>
          <cell r="R261">
            <v>0</v>
          </cell>
          <cell r="U261">
            <v>0</v>
          </cell>
          <cell r="X261">
            <v>0</v>
          </cell>
          <cell r="AA261">
            <v>0</v>
          </cell>
        </row>
        <row r="262">
          <cell r="O262">
            <v>0</v>
          </cell>
          <cell r="R262">
            <v>0</v>
          </cell>
          <cell r="U262">
            <v>0</v>
          </cell>
          <cell r="X262">
            <v>0</v>
          </cell>
          <cell r="AA262">
            <v>0</v>
          </cell>
        </row>
        <row r="263">
          <cell r="O263">
            <v>0</v>
          </cell>
          <cell r="R263">
            <v>0</v>
          </cell>
          <cell r="U263">
            <v>0</v>
          </cell>
          <cell r="X263">
            <v>0</v>
          </cell>
          <cell r="AA263">
            <v>0</v>
          </cell>
        </row>
        <row r="264">
          <cell r="L264">
            <v>12.876027333333333</v>
          </cell>
          <cell r="N264">
            <v>8.4968649999999997</v>
          </cell>
          <cell r="O264">
            <v>8.4968649999999997</v>
          </cell>
          <cell r="P264">
            <v>5.0981189999999996</v>
          </cell>
          <cell r="Q264">
            <v>3.398746</v>
          </cell>
          <cell r="R264">
            <v>8.4968649999999997</v>
          </cell>
          <cell r="S264">
            <v>5.0981189999999996</v>
          </cell>
          <cell r="T264">
            <v>3.398746</v>
          </cell>
          <cell r="U264">
            <v>8.4968649999999997</v>
          </cell>
          <cell r="V264">
            <v>5.0981189999999996</v>
          </cell>
          <cell r="W264">
            <v>3.398746</v>
          </cell>
          <cell r="X264">
            <v>8.4968649999999997</v>
          </cell>
          <cell r="Y264">
            <v>5.0981189999999996</v>
          </cell>
          <cell r="Z264">
            <v>3.398746</v>
          </cell>
          <cell r="AA264">
            <v>8.4968649999999997</v>
          </cell>
          <cell r="AB264">
            <v>5.0981189999999996</v>
          </cell>
          <cell r="AC264">
            <v>3.398746</v>
          </cell>
        </row>
        <row r="265">
          <cell r="L265">
            <v>3.20157468251525</v>
          </cell>
          <cell r="N265">
            <v>1.9945692488262912</v>
          </cell>
          <cell r="O265">
            <v>2.1840324910172826</v>
          </cell>
          <cell r="P265">
            <v>2.1840324910172826</v>
          </cell>
          <cell r="Q265">
            <v>2.1840324910172826</v>
          </cell>
          <cell r="R265">
            <v>2.1840324910172826</v>
          </cell>
          <cell r="S265">
            <v>2.1840324910172826</v>
          </cell>
          <cell r="T265">
            <v>2.1840324910172826</v>
          </cell>
          <cell r="U265">
            <v>2.1840324910172826</v>
          </cell>
          <cell r="V265">
            <v>2.1840324910172826</v>
          </cell>
          <cell r="W265">
            <v>2.1840324910172826</v>
          </cell>
          <cell r="X265">
            <v>2.1840324910172826</v>
          </cell>
          <cell r="Y265">
            <v>2.1840324910172826</v>
          </cell>
          <cell r="Z265">
            <v>2.1840324910172826</v>
          </cell>
          <cell r="AA265">
            <v>2.1840324910172826</v>
          </cell>
          <cell r="AB265">
            <v>2.1840324910172826</v>
          </cell>
          <cell r="AC265">
            <v>2.1840324910172826</v>
          </cell>
        </row>
        <row r="266">
          <cell r="L266">
            <v>31.269009127281819</v>
          </cell>
          <cell r="N266">
            <v>32.25</v>
          </cell>
          <cell r="O266">
            <v>30.853999999999999</v>
          </cell>
          <cell r="P266">
            <v>30.33</v>
          </cell>
          <cell r="Q266">
            <v>31.64</v>
          </cell>
          <cell r="R266">
            <v>31.707999999999998</v>
          </cell>
          <cell r="S266">
            <v>31.64</v>
          </cell>
          <cell r="T266">
            <v>31.81</v>
          </cell>
          <cell r="U266">
            <v>32.318959999999997</v>
          </cell>
          <cell r="V266">
            <v>31.81</v>
          </cell>
          <cell r="W266">
            <v>33.0824</v>
          </cell>
          <cell r="X266">
            <v>33.479388800000002</v>
          </cell>
          <cell r="Y266">
            <v>33.0824</v>
          </cell>
          <cell r="Z266">
            <v>34.074871999999999</v>
          </cell>
          <cell r="AA266">
            <v>34.483770463999996</v>
          </cell>
          <cell r="AB266">
            <v>34.074871999999999</v>
          </cell>
          <cell r="AC266">
            <v>35.097118160000001</v>
          </cell>
        </row>
        <row r="267">
          <cell r="O267">
            <v>0</v>
          </cell>
          <cell r="R267">
            <v>0</v>
          </cell>
          <cell r="U267">
            <v>0</v>
          </cell>
          <cell r="X267">
            <v>0</v>
          </cell>
          <cell r="AA267">
            <v>0</v>
          </cell>
        </row>
        <row r="268">
          <cell r="L268">
            <v>402.62061620913016</v>
          </cell>
          <cell r="N268">
            <v>274.02389625000001</v>
          </cell>
          <cell r="O268">
            <v>262.16227270999997</v>
          </cell>
          <cell r="P268">
            <v>154.62594926999998</v>
          </cell>
          <cell r="Q268">
            <v>107.53632344</v>
          </cell>
          <cell r="R268">
            <v>269.41859541999997</v>
          </cell>
          <cell r="S268">
            <v>161.30448515999998</v>
          </cell>
          <cell r="T268">
            <v>108.11411026</v>
          </cell>
          <cell r="U268">
            <v>274.60984006039996</v>
          </cell>
          <cell r="V268">
            <v>162.17116538999997</v>
          </cell>
          <cell r="W268">
            <v>112.4386746704</v>
          </cell>
          <cell r="X268">
            <v>284.46984691611203</v>
          </cell>
          <cell r="Y268">
            <v>168.6580120056</v>
          </cell>
          <cell r="Z268">
            <v>115.811834910512</v>
          </cell>
          <cell r="AA268">
            <v>293.00394232359531</v>
          </cell>
          <cell r="AB268">
            <v>173.71775236576798</v>
          </cell>
          <cell r="AC268">
            <v>119.28618995782736</v>
          </cell>
        </row>
        <row r="269">
          <cell r="L269">
            <v>500.17906999999997</v>
          </cell>
          <cell r="N269">
            <v>330.5625</v>
          </cell>
          <cell r="O269">
            <v>316.25349999999997</v>
          </cell>
          <cell r="P269">
            <v>186.52949999999998</v>
          </cell>
          <cell r="Q269">
            <v>129.72400000000002</v>
          </cell>
          <cell r="R269">
            <v>325.00699999999995</v>
          </cell>
          <cell r="S269">
            <v>194.58599999999998</v>
          </cell>
          <cell r="T269">
            <v>130.42099999999999</v>
          </cell>
          <cell r="U269">
            <v>331.26933999999994</v>
          </cell>
          <cell r="V269">
            <v>195.63149999999996</v>
          </cell>
          <cell r="W269">
            <v>135.63784000000001</v>
          </cell>
          <cell r="X269">
            <v>343.16373520000002</v>
          </cell>
          <cell r="Y269">
            <v>203.45676</v>
          </cell>
          <cell r="Z269">
            <v>139.70697520000002</v>
          </cell>
          <cell r="AA269">
            <v>353.45864725599995</v>
          </cell>
          <cell r="AB269">
            <v>209.56046279999998</v>
          </cell>
          <cell r="AC269">
            <v>143.898184456</v>
          </cell>
        </row>
        <row r="270">
          <cell r="L270">
            <v>0.22999999999999998</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row>
        <row r="271">
          <cell r="O271">
            <v>0</v>
          </cell>
          <cell r="R271">
            <v>0</v>
          </cell>
          <cell r="U271">
            <v>0</v>
          </cell>
          <cell r="X271">
            <v>0</v>
          </cell>
          <cell r="AA271">
            <v>0</v>
          </cell>
        </row>
        <row r="272">
          <cell r="L272">
            <v>0.22999999999999998</v>
          </cell>
          <cell r="O272">
            <v>0</v>
          </cell>
          <cell r="R272">
            <v>0</v>
          </cell>
          <cell r="U272">
            <v>0</v>
          </cell>
          <cell r="X272">
            <v>0</v>
          </cell>
          <cell r="AA272">
            <v>0</v>
          </cell>
        </row>
        <row r="273">
          <cell r="L273">
            <v>5.718861555009442E-2</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row>
        <row r="274">
          <cell r="L274">
            <v>31.409913043478266</v>
          </cell>
          <cell r="O274">
            <v>0</v>
          </cell>
          <cell r="R274">
            <v>0</v>
          </cell>
          <cell r="U274">
            <v>0</v>
          </cell>
          <cell r="X274">
            <v>0</v>
          </cell>
          <cell r="AA274">
            <v>0</v>
          </cell>
        </row>
        <row r="275">
          <cell r="O275">
            <v>0</v>
          </cell>
          <cell r="R275">
            <v>0</v>
          </cell>
          <cell r="U275">
            <v>0</v>
          </cell>
          <cell r="X275">
            <v>0</v>
          </cell>
          <cell r="AA275">
            <v>0</v>
          </cell>
        </row>
        <row r="276">
          <cell r="L276">
            <v>7.2242800000000003</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row>
        <row r="277">
          <cell r="L277">
            <v>507.40334999999999</v>
          </cell>
          <cell r="N277">
            <v>330.5625</v>
          </cell>
          <cell r="O277">
            <v>316.25349999999997</v>
          </cell>
          <cell r="P277">
            <v>186.52949999999998</v>
          </cell>
          <cell r="Q277">
            <v>129.72400000000002</v>
          </cell>
          <cell r="R277">
            <v>325.00699999999995</v>
          </cell>
          <cell r="S277">
            <v>194.58599999999998</v>
          </cell>
          <cell r="T277">
            <v>130.42099999999999</v>
          </cell>
          <cell r="U277">
            <v>331.26933999999994</v>
          </cell>
          <cell r="V277">
            <v>195.63149999999996</v>
          </cell>
          <cell r="W277">
            <v>135.63784000000001</v>
          </cell>
          <cell r="X277">
            <v>343.16373520000002</v>
          </cell>
          <cell r="Y277">
            <v>203.45676</v>
          </cell>
          <cell r="Z277">
            <v>139.70697520000002</v>
          </cell>
          <cell r="AA277">
            <v>353.45864725599995</v>
          </cell>
          <cell r="AB277">
            <v>209.56046279999998</v>
          </cell>
          <cell r="AC277">
            <v>143.898184456</v>
          </cell>
        </row>
        <row r="279">
          <cell r="L279">
            <v>1.514</v>
          </cell>
          <cell r="N279">
            <v>0.21786299999999997</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row>
        <row r="280">
          <cell r="L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row>
        <row r="281">
          <cell r="L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row>
        <row r="282">
          <cell r="L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row>
        <row r="283">
          <cell r="O283">
            <v>0</v>
          </cell>
          <cell r="R283">
            <v>0</v>
          </cell>
          <cell r="U283">
            <v>0</v>
          </cell>
          <cell r="X283">
            <v>0</v>
          </cell>
          <cell r="AA283">
            <v>0</v>
          </cell>
        </row>
        <row r="284">
          <cell r="O284">
            <v>0</v>
          </cell>
          <cell r="R284">
            <v>0</v>
          </cell>
          <cell r="U284">
            <v>0</v>
          </cell>
          <cell r="X284">
            <v>0</v>
          </cell>
          <cell r="AA284">
            <v>0</v>
          </cell>
        </row>
        <row r="285">
          <cell r="L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row>
        <row r="286">
          <cell r="O286">
            <v>0</v>
          </cell>
          <cell r="R286">
            <v>0</v>
          </cell>
          <cell r="U286">
            <v>0</v>
          </cell>
          <cell r="X286">
            <v>0</v>
          </cell>
          <cell r="AA286">
            <v>0</v>
          </cell>
        </row>
        <row r="287">
          <cell r="O287">
            <v>0</v>
          </cell>
          <cell r="R287">
            <v>0</v>
          </cell>
          <cell r="U287">
            <v>0</v>
          </cell>
          <cell r="X287">
            <v>0</v>
          </cell>
          <cell r="AA287">
            <v>0</v>
          </cell>
        </row>
        <row r="288">
          <cell r="L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row>
        <row r="289">
          <cell r="L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row>
        <row r="290">
          <cell r="O290">
            <v>0</v>
          </cell>
          <cell r="R290">
            <v>0</v>
          </cell>
          <cell r="U290">
            <v>0</v>
          </cell>
          <cell r="X290">
            <v>0</v>
          </cell>
          <cell r="AA290">
            <v>0</v>
          </cell>
        </row>
        <row r="291">
          <cell r="O291">
            <v>0</v>
          </cell>
          <cell r="R291">
            <v>0</v>
          </cell>
          <cell r="U291">
            <v>0</v>
          </cell>
          <cell r="X291">
            <v>0</v>
          </cell>
          <cell r="AA291">
            <v>0</v>
          </cell>
        </row>
        <row r="292">
          <cell r="O292">
            <v>0</v>
          </cell>
          <cell r="R292">
            <v>0</v>
          </cell>
          <cell r="U292">
            <v>0</v>
          </cell>
          <cell r="X292">
            <v>0</v>
          </cell>
          <cell r="AA292">
            <v>0</v>
          </cell>
        </row>
        <row r="293">
          <cell r="O293">
            <v>0</v>
          </cell>
          <cell r="R293">
            <v>0</v>
          </cell>
          <cell r="U293">
            <v>0</v>
          </cell>
          <cell r="X293">
            <v>0</v>
          </cell>
          <cell r="AA293">
            <v>0</v>
          </cell>
        </row>
        <row r="294">
          <cell r="L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row>
        <row r="295">
          <cell r="O295">
            <v>0</v>
          </cell>
          <cell r="R295">
            <v>0</v>
          </cell>
          <cell r="U295">
            <v>0</v>
          </cell>
          <cell r="X295">
            <v>0</v>
          </cell>
          <cell r="AA295">
            <v>0</v>
          </cell>
        </row>
        <row r="296">
          <cell r="O296">
            <v>0</v>
          </cell>
          <cell r="R296">
            <v>0</v>
          </cell>
          <cell r="U296">
            <v>0</v>
          </cell>
          <cell r="X296">
            <v>0</v>
          </cell>
          <cell r="AA296">
            <v>0</v>
          </cell>
        </row>
        <row r="297">
          <cell r="L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row>
        <row r="298">
          <cell r="L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row>
        <row r="299">
          <cell r="L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row>
        <row r="300">
          <cell r="O300">
            <v>0</v>
          </cell>
          <cell r="R300">
            <v>0</v>
          </cell>
          <cell r="U300">
            <v>0</v>
          </cell>
          <cell r="X300">
            <v>0</v>
          </cell>
          <cell r="AA300">
            <v>0</v>
          </cell>
        </row>
        <row r="301">
          <cell r="O301">
            <v>0</v>
          </cell>
          <cell r="R301">
            <v>0</v>
          </cell>
          <cell r="U301">
            <v>0</v>
          </cell>
          <cell r="X301">
            <v>0</v>
          </cell>
          <cell r="AA301">
            <v>0</v>
          </cell>
        </row>
        <row r="302">
          <cell r="L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row>
        <row r="303">
          <cell r="O303">
            <v>0</v>
          </cell>
          <cell r="R303">
            <v>0</v>
          </cell>
          <cell r="U303">
            <v>0</v>
          </cell>
          <cell r="X303">
            <v>0</v>
          </cell>
          <cell r="AA303">
            <v>0</v>
          </cell>
        </row>
        <row r="304">
          <cell r="O304">
            <v>0</v>
          </cell>
          <cell r="R304">
            <v>0</v>
          </cell>
          <cell r="U304">
            <v>0</v>
          </cell>
          <cell r="X304">
            <v>0</v>
          </cell>
          <cell r="AA304">
            <v>0</v>
          </cell>
        </row>
        <row r="305">
          <cell r="L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row>
        <row r="306">
          <cell r="L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row>
        <row r="308">
          <cell r="L308">
            <v>7.6733488175</v>
          </cell>
          <cell r="N308">
            <v>10.663475808449649</v>
          </cell>
          <cell r="O308">
            <v>8.1330946421636501</v>
          </cell>
          <cell r="P308">
            <v>4.8798567852981902</v>
          </cell>
          <cell r="Q308">
            <v>3.2532378568654603</v>
          </cell>
          <cell r="R308">
            <v>8.1330946421636501</v>
          </cell>
          <cell r="S308">
            <v>4.8798567852981902</v>
          </cell>
          <cell r="T308">
            <v>3.2532378568654603</v>
          </cell>
          <cell r="U308">
            <v>8.1330946421636501</v>
          </cell>
          <cell r="V308">
            <v>4.8798567852981902</v>
          </cell>
          <cell r="W308">
            <v>3.2532378568654603</v>
          </cell>
          <cell r="X308">
            <v>8.1330946421636501</v>
          </cell>
          <cell r="Y308">
            <v>4.8798567852981902</v>
          </cell>
          <cell r="Z308">
            <v>3.2532378568654603</v>
          </cell>
          <cell r="AA308">
            <v>8.1330946421636501</v>
          </cell>
          <cell r="AB308">
            <v>4.8798567852981902</v>
          </cell>
          <cell r="AC308">
            <v>3.2532378568654603</v>
          </cell>
        </row>
        <row r="309">
          <cell r="L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row>
        <row r="310">
          <cell r="L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row>
        <row r="311">
          <cell r="L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row>
        <row r="312">
          <cell r="O312">
            <v>0</v>
          </cell>
          <cell r="R312">
            <v>0</v>
          </cell>
          <cell r="U312">
            <v>0</v>
          </cell>
          <cell r="X312">
            <v>0</v>
          </cell>
          <cell r="AA312">
            <v>0</v>
          </cell>
        </row>
        <row r="313">
          <cell r="O313">
            <v>0</v>
          </cell>
          <cell r="R313">
            <v>0</v>
          </cell>
          <cell r="U313">
            <v>0</v>
          </cell>
          <cell r="X313">
            <v>0</v>
          </cell>
          <cell r="AA313">
            <v>0</v>
          </cell>
        </row>
        <row r="314">
          <cell r="L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row>
        <row r="315">
          <cell r="O315">
            <v>0</v>
          </cell>
          <cell r="R315">
            <v>0</v>
          </cell>
          <cell r="U315">
            <v>0</v>
          </cell>
          <cell r="X315">
            <v>0</v>
          </cell>
          <cell r="AA315">
            <v>0</v>
          </cell>
        </row>
        <row r="316">
          <cell r="O316">
            <v>0</v>
          </cell>
          <cell r="R316">
            <v>0</v>
          </cell>
          <cell r="U316">
            <v>0</v>
          </cell>
          <cell r="X316">
            <v>0</v>
          </cell>
          <cell r="AA316">
            <v>0</v>
          </cell>
        </row>
        <row r="317">
          <cell r="L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row>
        <row r="318">
          <cell r="L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row>
        <row r="319">
          <cell r="O319">
            <v>0</v>
          </cell>
          <cell r="R319">
            <v>0</v>
          </cell>
          <cell r="U319">
            <v>0</v>
          </cell>
          <cell r="X319">
            <v>0</v>
          </cell>
          <cell r="AA319">
            <v>0</v>
          </cell>
        </row>
        <row r="320">
          <cell r="O320">
            <v>0</v>
          </cell>
          <cell r="R320">
            <v>0</v>
          </cell>
          <cell r="U320">
            <v>0</v>
          </cell>
          <cell r="X320">
            <v>0</v>
          </cell>
          <cell r="AA320">
            <v>0</v>
          </cell>
        </row>
        <row r="321">
          <cell r="O321">
            <v>0</v>
          </cell>
          <cell r="R321">
            <v>0</v>
          </cell>
          <cell r="U321">
            <v>0</v>
          </cell>
          <cell r="X321">
            <v>0</v>
          </cell>
          <cell r="AA321">
            <v>0</v>
          </cell>
        </row>
        <row r="322">
          <cell r="O322">
            <v>0</v>
          </cell>
          <cell r="R322">
            <v>0</v>
          </cell>
          <cell r="U322">
            <v>0</v>
          </cell>
          <cell r="X322">
            <v>0</v>
          </cell>
          <cell r="AA322">
            <v>0</v>
          </cell>
        </row>
        <row r="323">
          <cell r="L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row>
        <row r="324">
          <cell r="O324">
            <v>0</v>
          </cell>
          <cell r="R324">
            <v>0</v>
          </cell>
          <cell r="U324">
            <v>0</v>
          </cell>
          <cell r="X324">
            <v>0</v>
          </cell>
          <cell r="AA324">
            <v>0</v>
          </cell>
        </row>
        <row r="325">
          <cell r="O325">
            <v>0</v>
          </cell>
          <cell r="R325">
            <v>0</v>
          </cell>
          <cell r="U325">
            <v>0</v>
          </cell>
          <cell r="X325">
            <v>0</v>
          </cell>
          <cell r="AA325">
            <v>0</v>
          </cell>
        </row>
        <row r="326">
          <cell r="L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row>
        <row r="327">
          <cell r="L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row>
        <row r="328">
          <cell r="L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row>
        <row r="329">
          <cell r="O329">
            <v>0</v>
          </cell>
          <cell r="R329">
            <v>0</v>
          </cell>
          <cell r="U329">
            <v>0</v>
          </cell>
          <cell r="X329">
            <v>0</v>
          </cell>
          <cell r="AA329">
            <v>0</v>
          </cell>
        </row>
        <row r="330">
          <cell r="O330">
            <v>0</v>
          </cell>
          <cell r="R330">
            <v>0</v>
          </cell>
          <cell r="U330">
            <v>0</v>
          </cell>
          <cell r="X330">
            <v>0</v>
          </cell>
          <cell r="AA330">
            <v>0</v>
          </cell>
        </row>
        <row r="331">
          <cell r="L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row>
        <row r="332">
          <cell r="O332">
            <v>0</v>
          </cell>
          <cell r="R332">
            <v>0</v>
          </cell>
          <cell r="U332">
            <v>0</v>
          </cell>
          <cell r="X332">
            <v>0</v>
          </cell>
          <cell r="AA332">
            <v>0</v>
          </cell>
        </row>
        <row r="333">
          <cell r="O333">
            <v>0</v>
          </cell>
          <cell r="R333">
            <v>0</v>
          </cell>
          <cell r="U333">
            <v>0</v>
          </cell>
          <cell r="X333">
            <v>0</v>
          </cell>
          <cell r="AA333">
            <v>0</v>
          </cell>
        </row>
        <row r="334">
          <cell r="L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row>
        <row r="335">
          <cell r="L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row>
        <row r="337">
          <cell r="L337">
            <v>0.72245459420000002</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row>
        <row r="338">
          <cell r="L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row>
        <row r="339">
          <cell r="L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row>
        <row r="340">
          <cell r="L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row>
        <row r="341">
          <cell r="O341">
            <v>0</v>
          </cell>
          <cell r="R341">
            <v>0</v>
          </cell>
          <cell r="U341">
            <v>0</v>
          </cell>
          <cell r="X341">
            <v>0</v>
          </cell>
          <cell r="AA341">
            <v>0</v>
          </cell>
        </row>
        <row r="342">
          <cell r="O342">
            <v>0</v>
          </cell>
          <cell r="R342">
            <v>0</v>
          </cell>
          <cell r="U342">
            <v>0</v>
          </cell>
          <cell r="X342">
            <v>0</v>
          </cell>
          <cell r="AA342">
            <v>0</v>
          </cell>
        </row>
        <row r="343">
          <cell r="L343">
            <v>0</v>
          </cell>
          <cell r="N343">
            <v>0</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row>
        <row r="344">
          <cell r="O344">
            <v>0</v>
          </cell>
          <cell r="R344">
            <v>0</v>
          </cell>
          <cell r="U344">
            <v>0</v>
          </cell>
          <cell r="X344">
            <v>0</v>
          </cell>
          <cell r="AA344">
            <v>0</v>
          </cell>
        </row>
        <row r="345">
          <cell r="O345">
            <v>0</v>
          </cell>
          <cell r="R345">
            <v>0</v>
          </cell>
          <cell r="U345">
            <v>0</v>
          </cell>
          <cell r="X345">
            <v>0</v>
          </cell>
          <cell r="AA345">
            <v>0</v>
          </cell>
        </row>
        <row r="346">
          <cell r="L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row>
        <row r="347">
          <cell r="L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row>
        <row r="348">
          <cell r="O348">
            <v>0</v>
          </cell>
          <cell r="R348">
            <v>0</v>
          </cell>
          <cell r="U348">
            <v>0</v>
          </cell>
          <cell r="X348">
            <v>0</v>
          </cell>
          <cell r="AA348">
            <v>0</v>
          </cell>
        </row>
        <row r="349">
          <cell r="O349">
            <v>0</v>
          </cell>
          <cell r="R349">
            <v>0</v>
          </cell>
          <cell r="U349">
            <v>0</v>
          </cell>
          <cell r="X349">
            <v>0</v>
          </cell>
          <cell r="AA349">
            <v>0</v>
          </cell>
        </row>
        <row r="350">
          <cell r="O350">
            <v>0</v>
          </cell>
          <cell r="R350">
            <v>0</v>
          </cell>
          <cell r="U350">
            <v>0</v>
          </cell>
          <cell r="X350">
            <v>0</v>
          </cell>
          <cell r="AA350">
            <v>0</v>
          </cell>
        </row>
        <row r="351">
          <cell r="O351">
            <v>0</v>
          </cell>
          <cell r="R351">
            <v>0</v>
          </cell>
          <cell r="U351">
            <v>0</v>
          </cell>
          <cell r="X351">
            <v>0</v>
          </cell>
          <cell r="AA351">
            <v>0</v>
          </cell>
        </row>
        <row r="352">
          <cell r="L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row>
        <row r="353">
          <cell r="O353">
            <v>0</v>
          </cell>
          <cell r="R353">
            <v>0</v>
          </cell>
          <cell r="U353">
            <v>0</v>
          </cell>
          <cell r="X353">
            <v>0</v>
          </cell>
          <cell r="AA353">
            <v>0</v>
          </cell>
        </row>
        <row r="354">
          <cell r="O354">
            <v>0</v>
          </cell>
          <cell r="R354">
            <v>0</v>
          </cell>
          <cell r="U354">
            <v>0</v>
          </cell>
          <cell r="X354">
            <v>0</v>
          </cell>
          <cell r="AA354">
            <v>0</v>
          </cell>
        </row>
        <row r="355">
          <cell r="L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row>
        <row r="356">
          <cell r="L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row>
        <row r="357">
          <cell r="L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row>
        <row r="358">
          <cell r="O358">
            <v>0</v>
          </cell>
          <cell r="R358">
            <v>0</v>
          </cell>
          <cell r="U358">
            <v>0</v>
          </cell>
          <cell r="X358">
            <v>0</v>
          </cell>
          <cell r="AA358">
            <v>0</v>
          </cell>
        </row>
        <row r="359">
          <cell r="O359">
            <v>0</v>
          </cell>
          <cell r="R359">
            <v>0</v>
          </cell>
          <cell r="U359">
            <v>0</v>
          </cell>
          <cell r="X359">
            <v>0</v>
          </cell>
          <cell r="AA359">
            <v>0</v>
          </cell>
        </row>
        <row r="360">
          <cell r="L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row>
        <row r="361">
          <cell r="O361">
            <v>0</v>
          </cell>
          <cell r="R361">
            <v>0</v>
          </cell>
          <cell r="U361">
            <v>0</v>
          </cell>
          <cell r="X361">
            <v>0</v>
          </cell>
          <cell r="AA361">
            <v>0</v>
          </cell>
        </row>
        <row r="362">
          <cell r="O362">
            <v>0</v>
          </cell>
          <cell r="R362">
            <v>0</v>
          </cell>
          <cell r="U362">
            <v>0</v>
          </cell>
          <cell r="X362">
            <v>0</v>
          </cell>
          <cell r="AA362">
            <v>0</v>
          </cell>
        </row>
        <row r="363">
          <cell r="L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row>
        <row r="364">
          <cell r="L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row>
        <row r="366">
          <cell r="L366">
            <v>2.4834354823761471</v>
          </cell>
          <cell r="N366">
            <v>4.68</v>
          </cell>
          <cell r="O366">
            <v>3.2829999999999999</v>
          </cell>
          <cell r="P366">
            <v>1.9697999999999998</v>
          </cell>
          <cell r="Q366">
            <v>1.3132000000000001</v>
          </cell>
          <cell r="R366">
            <v>3.2829999999999999</v>
          </cell>
          <cell r="S366">
            <v>1.9697999999999998</v>
          </cell>
          <cell r="T366">
            <v>1.3132000000000001</v>
          </cell>
          <cell r="U366">
            <v>3.2829999999999999</v>
          </cell>
          <cell r="V366">
            <v>1.9697999999999998</v>
          </cell>
          <cell r="W366">
            <v>1.3132000000000001</v>
          </cell>
          <cell r="X366">
            <v>3.2829999999999999</v>
          </cell>
          <cell r="Y366">
            <v>1.9697999999999998</v>
          </cell>
          <cell r="Z366">
            <v>1.3132000000000001</v>
          </cell>
          <cell r="AA366">
            <v>3.2829999999999999</v>
          </cell>
          <cell r="AB366">
            <v>1.9697999999999998</v>
          </cell>
          <cell r="AC366">
            <v>1.3132000000000001</v>
          </cell>
        </row>
        <row r="367">
          <cell r="L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row>
        <row r="368">
          <cell r="L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row>
        <row r="369">
          <cell r="L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row>
        <row r="370">
          <cell r="O370">
            <v>0</v>
          </cell>
          <cell r="R370">
            <v>0</v>
          </cell>
          <cell r="U370">
            <v>0</v>
          </cell>
          <cell r="X370">
            <v>0</v>
          </cell>
          <cell r="AA370">
            <v>0</v>
          </cell>
        </row>
        <row r="371">
          <cell r="O371">
            <v>0</v>
          </cell>
          <cell r="R371">
            <v>0</v>
          </cell>
          <cell r="U371">
            <v>0</v>
          </cell>
          <cell r="X371">
            <v>0</v>
          </cell>
          <cell r="AA371">
            <v>0</v>
          </cell>
        </row>
        <row r="372">
          <cell r="L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row>
        <row r="373">
          <cell r="O373">
            <v>0</v>
          </cell>
          <cell r="R373">
            <v>0</v>
          </cell>
          <cell r="U373">
            <v>0</v>
          </cell>
          <cell r="X373">
            <v>0</v>
          </cell>
          <cell r="AA373">
            <v>0</v>
          </cell>
        </row>
        <row r="374">
          <cell r="O374">
            <v>0</v>
          </cell>
          <cell r="R374">
            <v>0</v>
          </cell>
          <cell r="U374">
            <v>0</v>
          </cell>
          <cell r="X374">
            <v>0</v>
          </cell>
          <cell r="AA374">
            <v>0</v>
          </cell>
        </row>
        <row r="375">
          <cell r="L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row>
        <row r="376">
          <cell r="L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row>
        <row r="377">
          <cell r="O377">
            <v>0</v>
          </cell>
          <cell r="R377">
            <v>0</v>
          </cell>
          <cell r="U377">
            <v>0</v>
          </cell>
          <cell r="X377">
            <v>0</v>
          </cell>
          <cell r="AA377">
            <v>0</v>
          </cell>
        </row>
        <row r="378">
          <cell r="O378">
            <v>0</v>
          </cell>
          <cell r="R378">
            <v>0</v>
          </cell>
          <cell r="U378">
            <v>0</v>
          </cell>
          <cell r="X378">
            <v>0</v>
          </cell>
          <cell r="AA378">
            <v>0</v>
          </cell>
        </row>
        <row r="379">
          <cell r="O379">
            <v>0</v>
          </cell>
          <cell r="R379">
            <v>0</v>
          </cell>
          <cell r="U379">
            <v>0</v>
          </cell>
          <cell r="X379">
            <v>0</v>
          </cell>
          <cell r="AA379">
            <v>0</v>
          </cell>
        </row>
        <row r="380">
          <cell r="O380">
            <v>0</v>
          </cell>
          <cell r="R380">
            <v>0</v>
          </cell>
          <cell r="U380">
            <v>0</v>
          </cell>
          <cell r="X380">
            <v>0</v>
          </cell>
          <cell r="AA380">
            <v>0</v>
          </cell>
        </row>
        <row r="381">
          <cell r="L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row>
        <row r="382">
          <cell r="O382">
            <v>0</v>
          </cell>
          <cell r="R382">
            <v>0</v>
          </cell>
          <cell r="U382">
            <v>0</v>
          </cell>
          <cell r="X382">
            <v>0</v>
          </cell>
          <cell r="AA382">
            <v>0</v>
          </cell>
        </row>
        <row r="383">
          <cell r="O383">
            <v>0</v>
          </cell>
          <cell r="R383">
            <v>0</v>
          </cell>
          <cell r="U383">
            <v>0</v>
          </cell>
          <cell r="X383">
            <v>0</v>
          </cell>
          <cell r="AA383">
            <v>0</v>
          </cell>
        </row>
        <row r="384">
          <cell r="L384">
            <v>0</v>
          </cell>
          <cell r="N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row>
        <row r="385">
          <cell r="L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row>
        <row r="386">
          <cell r="L386">
            <v>0</v>
          </cell>
          <cell r="N386">
            <v>0</v>
          </cell>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0</v>
          </cell>
        </row>
        <row r="387">
          <cell r="O387">
            <v>0</v>
          </cell>
          <cell r="R387">
            <v>0</v>
          </cell>
          <cell r="U387">
            <v>0</v>
          </cell>
          <cell r="X387">
            <v>0</v>
          </cell>
          <cell r="AA387">
            <v>0</v>
          </cell>
        </row>
        <row r="388">
          <cell r="O388">
            <v>0</v>
          </cell>
          <cell r="R388">
            <v>0</v>
          </cell>
          <cell r="U388">
            <v>0</v>
          </cell>
          <cell r="X388">
            <v>0</v>
          </cell>
          <cell r="AA388">
            <v>0</v>
          </cell>
        </row>
        <row r="389">
          <cell r="L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row>
        <row r="390">
          <cell r="O390">
            <v>0</v>
          </cell>
          <cell r="R390">
            <v>0</v>
          </cell>
          <cell r="U390">
            <v>0</v>
          </cell>
          <cell r="X390">
            <v>0</v>
          </cell>
          <cell r="AA390">
            <v>0</v>
          </cell>
        </row>
        <row r="391">
          <cell r="O391">
            <v>0</v>
          </cell>
          <cell r="R391">
            <v>0</v>
          </cell>
          <cell r="U391">
            <v>0</v>
          </cell>
          <cell r="X391">
            <v>0</v>
          </cell>
          <cell r="AA391">
            <v>0</v>
          </cell>
        </row>
        <row r="392">
          <cell r="L392">
            <v>0</v>
          </cell>
          <cell r="N392">
            <v>0</v>
          </cell>
          <cell r="O392">
            <v>0</v>
          </cell>
          <cell r="P392">
            <v>0</v>
          </cell>
          <cell r="Q392">
            <v>0</v>
          </cell>
          <cell r="R392">
            <v>0</v>
          </cell>
          <cell r="S392">
            <v>0</v>
          </cell>
          <cell r="T392">
            <v>0</v>
          </cell>
          <cell r="U392">
            <v>0</v>
          </cell>
          <cell r="V392">
            <v>0</v>
          </cell>
          <cell r="W392">
            <v>0</v>
          </cell>
          <cell r="X392">
            <v>0</v>
          </cell>
          <cell r="Y392">
            <v>0</v>
          </cell>
          <cell r="Z392">
            <v>0</v>
          </cell>
          <cell r="AA392">
            <v>0</v>
          </cell>
          <cell r="AB392">
            <v>0</v>
          </cell>
          <cell r="AC392">
            <v>0</v>
          </cell>
        </row>
        <row r="393">
          <cell r="L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row>
        <row r="395">
          <cell r="L395">
            <v>2.3753588218540003</v>
          </cell>
          <cell r="N395">
            <v>2.8326582021805198</v>
          </cell>
          <cell r="O395">
            <v>2.2461255099276798</v>
          </cell>
          <cell r="P395">
            <v>1.3476753059566078</v>
          </cell>
          <cell r="Q395">
            <v>0.898450203971072</v>
          </cell>
          <cell r="R395">
            <v>2.2461255099276798</v>
          </cell>
          <cell r="S395">
            <v>1.3476753059566078</v>
          </cell>
          <cell r="T395">
            <v>0.898450203971072</v>
          </cell>
          <cell r="U395">
            <v>2.2461255099276798</v>
          </cell>
          <cell r="V395">
            <v>1.3476753059566078</v>
          </cell>
          <cell r="W395">
            <v>0.898450203971072</v>
          </cell>
          <cell r="X395">
            <v>2.2461255099276798</v>
          </cell>
          <cell r="Y395">
            <v>1.3476753059566078</v>
          </cell>
          <cell r="Z395">
            <v>0.898450203971072</v>
          </cell>
          <cell r="AA395">
            <v>2.2461255099276798</v>
          </cell>
          <cell r="AB395">
            <v>1.3476753059566078</v>
          </cell>
          <cell r="AC395">
            <v>0.898450203971072</v>
          </cell>
        </row>
        <row r="396">
          <cell r="L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row>
        <row r="397">
          <cell r="L397">
            <v>0</v>
          </cell>
          <cell r="N397">
            <v>0</v>
          </cell>
          <cell r="O397">
            <v>0</v>
          </cell>
          <cell r="P397">
            <v>0</v>
          </cell>
          <cell r="Q397">
            <v>0</v>
          </cell>
          <cell r="R397">
            <v>0</v>
          </cell>
          <cell r="S397">
            <v>0</v>
          </cell>
          <cell r="T397">
            <v>0</v>
          </cell>
          <cell r="U397">
            <v>0</v>
          </cell>
          <cell r="V397">
            <v>0</v>
          </cell>
          <cell r="W397">
            <v>0</v>
          </cell>
          <cell r="X397">
            <v>0</v>
          </cell>
          <cell r="Y397">
            <v>0</v>
          </cell>
          <cell r="Z397">
            <v>0</v>
          </cell>
          <cell r="AA397">
            <v>0</v>
          </cell>
          <cell r="AB397">
            <v>0</v>
          </cell>
          <cell r="AC397">
            <v>0</v>
          </cell>
        </row>
        <row r="398">
          <cell r="L398">
            <v>0</v>
          </cell>
          <cell r="N398">
            <v>0</v>
          </cell>
          <cell r="O398">
            <v>0</v>
          </cell>
          <cell r="P398">
            <v>0</v>
          </cell>
          <cell r="Q398">
            <v>0</v>
          </cell>
          <cell r="R398">
            <v>0</v>
          </cell>
          <cell r="S398">
            <v>0</v>
          </cell>
          <cell r="T398">
            <v>0</v>
          </cell>
          <cell r="U398">
            <v>0</v>
          </cell>
          <cell r="V398">
            <v>0</v>
          </cell>
          <cell r="W398">
            <v>0</v>
          </cell>
          <cell r="X398">
            <v>0</v>
          </cell>
          <cell r="Y398">
            <v>0</v>
          </cell>
          <cell r="Z398">
            <v>0</v>
          </cell>
          <cell r="AA398">
            <v>0</v>
          </cell>
          <cell r="AB398">
            <v>0</v>
          </cell>
          <cell r="AC398">
            <v>0</v>
          </cell>
        </row>
        <row r="399">
          <cell r="O399">
            <v>0</v>
          </cell>
          <cell r="R399">
            <v>0</v>
          </cell>
          <cell r="U399">
            <v>0</v>
          </cell>
          <cell r="X399">
            <v>0</v>
          </cell>
          <cell r="AA399">
            <v>0</v>
          </cell>
        </row>
        <row r="400">
          <cell r="O400">
            <v>0</v>
          </cell>
          <cell r="R400">
            <v>0</v>
          </cell>
          <cell r="U400">
            <v>0</v>
          </cell>
          <cell r="X400">
            <v>0</v>
          </cell>
          <cell r="AA400">
            <v>0</v>
          </cell>
        </row>
        <row r="401">
          <cell r="L401">
            <v>0</v>
          </cell>
          <cell r="N401">
            <v>0</v>
          </cell>
          <cell r="O401">
            <v>0</v>
          </cell>
          <cell r="P401">
            <v>0</v>
          </cell>
          <cell r="Q401">
            <v>0</v>
          </cell>
          <cell r="R401">
            <v>0</v>
          </cell>
          <cell r="S401">
            <v>0</v>
          </cell>
          <cell r="T401">
            <v>0</v>
          </cell>
          <cell r="U401">
            <v>0</v>
          </cell>
          <cell r="V401">
            <v>0</v>
          </cell>
          <cell r="W401">
            <v>0</v>
          </cell>
          <cell r="X401">
            <v>0</v>
          </cell>
          <cell r="Y401">
            <v>0</v>
          </cell>
          <cell r="Z401">
            <v>0</v>
          </cell>
          <cell r="AA401">
            <v>0</v>
          </cell>
          <cell r="AB401">
            <v>0</v>
          </cell>
          <cell r="AC401">
            <v>0</v>
          </cell>
        </row>
        <row r="402">
          <cell r="O402">
            <v>0</v>
          </cell>
          <cell r="R402">
            <v>0</v>
          </cell>
          <cell r="U402">
            <v>0</v>
          </cell>
          <cell r="X402">
            <v>0</v>
          </cell>
          <cell r="AA402">
            <v>0</v>
          </cell>
        </row>
        <row r="403">
          <cell r="O403">
            <v>0</v>
          </cell>
          <cell r="R403">
            <v>0</v>
          </cell>
          <cell r="U403">
            <v>0</v>
          </cell>
          <cell r="X403">
            <v>0</v>
          </cell>
          <cell r="AA403">
            <v>0</v>
          </cell>
        </row>
        <row r="404">
          <cell r="L404">
            <v>0</v>
          </cell>
          <cell r="N404">
            <v>0</v>
          </cell>
          <cell r="O404">
            <v>0</v>
          </cell>
          <cell r="P404">
            <v>0</v>
          </cell>
          <cell r="Q404">
            <v>0</v>
          </cell>
          <cell r="R404">
            <v>0</v>
          </cell>
          <cell r="S404">
            <v>0</v>
          </cell>
          <cell r="T404">
            <v>0</v>
          </cell>
          <cell r="U404">
            <v>0</v>
          </cell>
          <cell r="V404">
            <v>0</v>
          </cell>
          <cell r="W404">
            <v>0</v>
          </cell>
          <cell r="X404">
            <v>0</v>
          </cell>
          <cell r="Y404">
            <v>0</v>
          </cell>
          <cell r="Z404">
            <v>0</v>
          </cell>
          <cell r="AA404">
            <v>0</v>
          </cell>
          <cell r="AB404">
            <v>0</v>
          </cell>
          <cell r="AC404">
            <v>0</v>
          </cell>
        </row>
        <row r="405">
          <cell r="L405">
            <v>0</v>
          </cell>
          <cell r="N405">
            <v>0</v>
          </cell>
          <cell r="O405">
            <v>0</v>
          </cell>
          <cell r="P405">
            <v>0</v>
          </cell>
          <cell r="Q405">
            <v>0</v>
          </cell>
          <cell r="R405">
            <v>0</v>
          </cell>
          <cell r="S405">
            <v>0</v>
          </cell>
          <cell r="T405">
            <v>0</v>
          </cell>
          <cell r="U405">
            <v>0</v>
          </cell>
          <cell r="V405">
            <v>0</v>
          </cell>
          <cell r="W405">
            <v>0</v>
          </cell>
          <cell r="X405">
            <v>0</v>
          </cell>
          <cell r="Y405">
            <v>0</v>
          </cell>
          <cell r="Z405">
            <v>0</v>
          </cell>
          <cell r="AA405">
            <v>0</v>
          </cell>
          <cell r="AB405">
            <v>0</v>
          </cell>
          <cell r="AC405">
            <v>0</v>
          </cell>
        </row>
        <row r="406">
          <cell r="O406">
            <v>0</v>
          </cell>
          <cell r="R406">
            <v>0</v>
          </cell>
          <cell r="U406">
            <v>0</v>
          </cell>
          <cell r="X406">
            <v>0</v>
          </cell>
          <cell r="AA406">
            <v>0</v>
          </cell>
        </row>
        <row r="407">
          <cell r="O407">
            <v>0</v>
          </cell>
          <cell r="R407">
            <v>0</v>
          </cell>
          <cell r="U407">
            <v>0</v>
          </cell>
          <cell r="X407">
            <v>0</v>
          </cell>
          <cell r="AA407">
            <v>0</v>
          </cell>
        </row>
        <row r="408">
          <cell r="O408">
            <v>0</v>
          </cell>
          <cell r="R408">
            <v>0</v>
          </cell>
          <cell r="U408">
            <v>0</v>
          </cell>
          <cell r="X408">
            <v>0</v>
          </cell>
          <cell r="AA408">
            <v>0</v>
          </cell>
        </row>
        <row r="409">
          <cell r="O409">
            <v>0</v>
          </cell>
          <cell r="R409">
            <v>0</v>
          </cell>
          <cell r="U409">
            <v>0</v>
          </cell>
          <cell r="X409">
            <v>0</v>
          </cell>
          <cell r="AA409">
            <v>0</v>
          </cell>
        </row>
        <row r="410">
          <cell r="L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row>
        <row r="411">
          <cell r="O411">
            <v>0</v>
          </cell>
          <cell r="R411">
            <v>0</v>
          </cell>
          <cell r="U411">
            <v>0</v>
          </cell>
          <cell r="X411">
            <v>0</v>
          </cell>
          <cell r="AA411">
            <v>0</v>
          </cell>
        </row>
        <row r="412">
          <cell r="O412">
            <v>0</v>
          </cell>
          <cell r="R412">
            <v>0</v>
          </cell>
          <cell r="U412">
            <v>0</v>
          </cell>
          <cell r="X412">
            <v>0</v>
          </cell>
          <cell r="AA412">
            <v>0</v>
          </cell>
        </row>
        <row r="413">
          <cell r="L413">
            <v>0</v>
          </cell>
          <cell r="N413">
            <v>0</v>
          </cell>
          <cell r="O413">
            <v>0</v>
          </cell>
          <cell r="P413">
            <v>0</v>
          </cell>
          <cell r="Q413">
            <v>0</v>
          </cell>
          <cell r="R413">
            <v>0</v>
          </cell>
          <cell r="S413">
            <v>0</v>
          </cell>
          <cell r="T413">
            <v>0</v>
          </cell>
          <cell r="U413">
            <v>0</v>
          </cell>
          <cell r="V413">
            <v>0</v>
          </cell>
          <cell r="W413">
            <v>0</v>
          </cell>
          <cell r="X413">
            <v>0</v>
          </cell>
          <cell r="Y413">
            <v>0</v>
          </cell>
          <cell r="Z413">
            <v>0</v>
          </cell>
          <cell r="AA413">
            <v>0</v>
          </cell>
          <cell r="AB413">
            <v>0</v>
          </cell>
          <cell r="AC413">
            <v>0</v>
          </cell>
        </row>
        <row r="414">
          <cell r="L414">
            <v>0</v>
          </cell>
          <cell r="N414">
            <v>0</v>
          </cell>
          <cell r="O414">
            <v>0</v>
          </cell>
          <cell r="P414">
            <v>0</v>
          </cell>
          <cell r="Q414">
            <v>0</v>
          </cell>
          <cell r="R414">
            <v>0</v>
          </cell>
          <cell r="S414">
            <v>0</v>
          </cell>
          <cell r="T414">
            <v>0</v>
          </cell>
          <cell r="U414">
            <v>0</v>
          </cell>
          <cell r="V414">
            <v>0</v>
          </cell>
          <cell r="W414">
            <v>0</v>
          </cell>
          <cell r="X414">
            <v>0</v>
          </cell>
          <cell r="Y414">
            <v>0</v>
          </cell>
          <cell r="Z414">
            <v>0</v>
          </cell>
          <cell r="AA414">
            <v>0</v>
          </cell>
          <cell r="AB414">
            <v>0</v>
          </cell>
          <cell r="AC414">
            <v>0</v>
          </cell>
        </row>
        <row r="415">
          <cell r="L415">
            <v>0</v>
          </cell>
          <cell r="N415">
            <v>0</v>
          </cell>
          <cell r="O415">
            <v>0</v>
          </cell>
          <cell r="P415">
            <v>0</v>
          </cell>
          <cell r="Q415">
            <v>0</v>
          </cell>
          <cell r="R415">
            <v>0</v>
          </cell>
          <cell r="S415">
            <v>0</v>
          </cell>
          <cell r="T415">
            <v>0</v>
          </cell>
          <cell r="U415">
            <v>0</v>
          </cell>
          <cell r="V415">
            <v>0</v>
          </cell>
          <cell r="W415">
            <v>0</v>
          </cell>
          <cell r="X415">
            <v>0</v>
          </cell>
          <cell r="Y415">
            <v>0</v>
          </cell>
          <cell r="Z415">
            <v>0</v>
          </cell>
          <cell r="AA415">
            <v>0</v>
          </cell>
          <cell r="AB415">
            <v>0</v>
          </cell>
          <cell r="AC415">
            <v>0</v>
          </cell>
        </row>
        <row r="416">
          <cell r="O416">
            <v>0</v>
          </cell>
          <cell r="R416">
            <v>0</v>
          </cell>
          <cell r="U416">
            <v>0</v>
          </cell>
          <cell r="X416">
            <v>0</v>
          </cell>
          <cell r="AA416">
            <v>0</v>
          </cell>
        </row>
        <row r="417">
          <cell r="O417">
            <v>0</v>
          </cell>
          <cell r="R417">
            <v>0</v>
          </cell>
          <cell r="U417">
            <v>0</v>
          </cell>
          <cell r="X417">
            <v>0</v>
          </cell>
          <cell r="AA417">
            <v>0</v>
          </cell>
        </row>
        <row r="418">
          <cell r="L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row>
        <row r="419">
          <cell r="O419">
            <v>0</v>
          </cell>
          <cell r="R419">
            <v>0</v>
          </cell>
          <cell r="U419">
            <v>0</v>
          </cell>
          <cell r="X419">
            <v>0</v>
          </cell>
          <cell r="AA419">
            <v>0</v>
          </cell>
        </row>
        <row r="420">
          <cell r="O420">
            <v>0</v>
          </cell>
          <cell r="R420">
            <v>0</v>
          </cell>
          <cell r="U420">
            <v>0</v>
          </cell>
          <cell r="X420">
            <v>0</v>
          </cell>
          <cell r="AA420">
            <v>0</v>
          </cell>
        </row>
        <row r="421">
          <cell r="L421">
            <v>0</v>
          </cell>
          <cell r="N421">
            <v>0</v>
          </cell>
          <cell r="O421">
            <v>0</v>
          </cell>
          <cell r="P421">
            <v>0</v>
          </cell>
          <cell r="Q421">
            <v>0</v>
          </cell>
          <cell r="R421">
            <v>0</v>
          </cell>
          <cell r="S421">
            <v>0</v>
          </cell>
          <cell r="T421">
            <v>0</v>
          </cell>
          <cell r="U421">
            <v>0</v>
          </cell>
          <cell r="V421">
            <v>0</v>
          </cell>
          <cell r="W421">
            <v>0</v>
          </cell>
          <cell r="X421">
            <v>0</v>
          </cell>
          <cell r="Y421">
            <v>0</v>
          </cell>
          <cell r="Z421">
            <v>0</v>
          </cell>
          <cell r="AA421">
            <v>0</v>
          </cell>
          <cell r="AB421">
            <v>0</v>
          </cell>
          <cell r="AC421">
            <v>0</v>
          </cell>
        </row>
        <row r="422">
          <cell r="L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row>
        <row r="424">
          <cell r="L424">
            <v>0.43188807456800005</v>
          </cell>
          <cell r="N424">
            <v>0.97422414399999979</v>
          </cell>
          <cell r="O424">
            <v>0.83316584653844705</v>
          </cell>
          <cell r="P424">
            <v>0.4998995079230682</v>
          </cell>
          <cell r="Q424">
            <v>0.33326633861537885</v>
          </cell>
          <cell r="R424">
            <v>0.83316584653844705</v>
          </cell>
          <cell r="S424">
            <v>0.4998995079230682</v>
          </cell>
          <cell r="T424">
            <v>0.33326633861537885</v>
          </cell>
          <cell r="U424">
            <v>0.83316584653844705</v>
          </cell>
          <cell r="V424">
            <v>0.4998995079230682</v>
          </cell>
          <cell r="W424">
            <v>0.33326633861537885</v>
          </cell>
          <cell r="X424">
            <v>0.83316584653844705</v>
          </cell>
          <cell r="Y424">
            <v>0.4998995079230682</v>
          </cell>
          <cell r="Z424">
            <v>0.33326633861537885</v>
          </cell>
          <cell r="AA424">
            <v>0.83316584653844705</v>
          </cell>
          <cell r="AB424">
            <v>0.4998995079230682</v>
          </cell>
          <cell r="AC424">
            <v>0.33326633861537885</v>
          </cell>
        </row>
        <row r="425">
          <cell r="L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row>
        <row r="426">
          <cell r="L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row>
        <row r="427">
          <cell r="L427">
            <v>0</v>
          </cell>
          <cell r="N427">
            <v>0</v>
          </cell>
          <cell r="O427">
            <v>0</v>
          </cell>
          <cell r="P427">
            <v>0</v>
          </cell>
          <cell r="Q427">
            <v>0</v>
          </cell>
          <cell r="R427">
            <v>0</v>
          </cell>
          <cell r="S427">
            <v>0</v>
          </cell>
          <cell r="T427">
            <v>0</v>
          </cell>
          <cell r="U427">
            <v>0</v>
          </cell>
          <cell r="V427">
            <v>0</v>
          </cell>
          <cell r="W427">
            <v>0</v>
          </cell>
          <cell r="X427">
            <v>0</v>
          </cell>
          <cell r="Y427">
            <v>0</v>
          </cell>
          <cell r="Z427">
            <v>0</v>
          </cell>
          <cell r="AA427">
            <v>0</v>
          </cell>
          <cell r="AB427">
            <v>0</v>
          </cell>
          <cell r="AC427">
            <v>0</v>
          </cell>
        </row>
        <row r="428">
          <cell r="O428">
            <v>0</v>
          </cell>
          <cell r="R428">
            <v>0</v>
          </cell>
          <cell r="U428">
            <v>0</v>
          </cell>
          <cell r="X428">
            <v>0</v>
          </cell>
          <cell r="AA428">
            <v>0</v>
          </cell>
        </row>
        <row r="429">
          <cell r="O429">
            <v>0</v>
          </cell>
          <cell r="R429">
            <v>0</v>
          </cell>
          <cell r="U429">
            <v>0</v>
          </cell>
          <cell r="X429">
            <v>0</v>
          </cell>
          <cell r="AA429">
            <v>0</v>
          </cell>
        </row>
        <row r="430">
          <cell r="L430">
            <v>0</v>
          </cell>
          <cell r="N430">
            <v>0</v>
          </cell>
          <cell r="O430">
            <v>0</v>
          </cell>
          <cell r="P430">
            <v>0</v>
          </cell>
          <cell r="Q430">
            <v>0</v>
          </cell>
          <cell r="R430">
            <v>0</v>
          </cell>
          <cell r="S430">
            <v>0</v>
          </cell>
          <cell r="T430">
            <v>0</v>
          </cell>
          <cell r="U430">
            <v>0</v>
          </cell>
          <cell r="V430">
            <v>0</v>
          </cell>
          <cell r="W430">
            <v>0</v>
          </cell>
          <cell r="X430">
            <v>0</v>
          </cell>
          <cell r="Y430">
            <v>0</v>
          </cell>
          <cell r="Z430">
            <v>0</v>
          </cell>
          <cell r="AA430">
            <v>0</v>
          </cell>
          <cell r="AB430">
            <v>0</v>
          </cell>
          <cell r="AC430">
            <v>0</v>
          </cell>
        </row>
        <row r="431">
          <cell r="O431">
            <v>0</v>
          </cell>
          <cell r="R431">
            <v>0</v>
          </cell>
          <cell r="U431">
            <v>0</v>
          </cell>
          <cell r="X431">
            <v>0</v>
          </cell>
          <cell r="AA431">
            <v>0</v>
          </cell>
        </row>
        <row r="432">
          <cell r="O432">
            <v>0</v>
          </cell>
          <cell r="R432">
            <v>0</v>
          </cell>
          <cell r="U432">
            <v>0</v>
          </cell>
          <cell r="X432">
            <v>0</v>
          </cell>
          <cell r="AA432">
            <v>0</v>
          </cell>
        </row>
        <row r="433">
          <cell r="L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0</v>
          </cell>
          <cell r="AC433">
            <v>0</v>
          </cell>
        </row>
        <row r="434">
          <cell r="L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B434">
            <v>0</v>
          </cell>
          <cell r="AC434">
            <v>0</v>
          </cell>
        </row>
        <row r="435">
          <cell r="O435">
            <v>0</v>
          </cell>
          <cell r="R435">
            <v>0</v>
          </cell>
          <cell r="U435">
            <v>0</v>
          </cell>
          <cell r="X435">
            <v>0</v>
          </cell>
          <cell r="AA435">
            <v>0</v>
          </cell>
        </row>
        <row r="436">
          <cell r="O436">
            <v>0</v>
          </cell>
          <cell r="R436">
            <v>0</v>
          </cell>
          <cell r="U436">
            <v>0</v>
          </cell>
          <cell r="X436">
            <v>0</v>
          </cell>
          <cell r="AA436">
            <v>0</v>
          </cell>
        </row>
        <row r="437">
          <cell r="O437">
            <v>0</v>
          </cell>
          <cell r="R437">
            <v>0</v>
          </cell>
          <cell r="U437">
            <v>0</v>
          </cell>
          <cell r="X437">
            <v>0</v>
          </cell>
          <cell r="AA437">
            <v>0</v>
          </cell>
        </row>
        <row r="438">
          <cell r="O438">
            <v>0</v>
          </cell>
          <cell r="R438">
            <v>0</v>
          </cell>
          <cell r="U438">
            <v>0</v>
          </cell>
          <cell r="X438">
            <v>0</v>
          </cell>
          <cell r="AA438">
            <v>0</v>
          </cell>
        </row>
        <row r="439">
          <cell r="L439">
            <v>0</v>
          </cell>
          <cell r="N439">
            <v>0</v>
          </cell>
          <cell r="O439">
            <v>0</v>
          </cell>
          <cell r="P439">
            <v>0</v>
          </cell>
          <cell r="Q439">
            <v>0</v>
          </cell>
          <cell r="R439">
            <v>0</v>
          </cell>
          <cell r="S439">
            <v>0</v>
          </cell>
          <cell r="T439">
            <v>0</v>
          </cell>
          <cell r="U439">
            <v>0</v>
          </cell>
          <cell r="V439">
            <v>0</v>
          </cell>
          <cell r="W439">
            <v>0</v>
          </cell>
          <cell r="X439">
            <v>0</v>
          </cell>
          <cell r="Y439">
            <v>0</v>
          </cell>
          <cell r="Z439">
            <v>0</v>
          </cell>
          <cell r="AA439">
            <v>0</v>
          </cell>
          <cell r="AB439">
            <v>0</v>
          </cell>
          <cell r="AC439">
            <v>0</v>
          </cell>
        </row>
        <row r="440">
          <cell r="O440">
            <v>0</v>
          </cell>
          <cell r="R440">
            <v>0</v>
          </cell>
          <cell r="U440">
            <v>0</v>
          </cell>
          <cell r="X440">
            <v>0</v>
          </cell>
          <cell r="AA440">
            <v>0</v>
          </cell>
        </row>
        <row r="441">
          <cell r="O441">
            <v>0</v>
          </cell>
          <cell r="R441">
            <v>0</v>
          </cell>
          <cell r="U441">
            <v>0</v>
          </cell>
          <cell r="X441">
            <v>0</v>
          </cell>
          <cell r="AA441">
            <v>0</v>
          </cell>
        </row>
        <row r="442">
          <cell r="L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row>
        <row r="443">
          <cell r="L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row>
        <row r="444">
          <cell r="L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row>
        <row r="445">
          <cell r="O445">
            <v>0</v>
          </cell>
          <cell r="R445">
            <v>0</v>
          </cell>
          <cell r="U445">
            <v>0</v>
          </cell>
          <cell r="X445">
            <v>0</v>
          </cell>
          <cell r="AA445">
            <v>0</v>
          </cell>
        </row>
        <row r="446">
          <cell r="O446">
            <v>0</v>
          </cell>
          <cell r="R446">
            <v>0</v>
          </cell>
          <cell r="U446">
            <v>0</v>
          </cell>
          <cell r="X446">
            <v>0</v>
          </cell>
          <cell r="AA446">
            <v>0</v>
          </cell>
        </row>
        <row r="447">
          <cell r="L447">
            <v>0</v>
          </cell>
          <cell r="N447">
            <v>0</v>
          </cell>
          <cell r="O447">
            <v>0</v>
          </cell>
          <cell r="P447">
            <v>0</v>
          </cell>
          <cell r="Q447">
            <v>0</v>
          </cell>
          <cell r="R447">
            <v>0</v>
          </cell>
          <cell r="S447">
            <v>0</v>
          </cell>
          <cell r="T447">
            <v>0</v>
          </cell>
          <cell r="U447">
            <v>0</v>
          </cell>
          <cell r="V447">
            <v>0</v>
          </cell>
          <cell r="W447">
            <v>0</v>
          </cell>
          <cell r="X447">
            <v>0</v>
          </cell>
          <cell r="Y447">
            <v>0</v>
          </cell>
          <cell r="Z447">
            <v>0</v>
          </cell>
          <cell r="AA447">
            <v>0</v>
          </cell>
          <cell r="AB447">
            <v>0</v>
          </cell>
          <cell r="AC447">
            <v>0</v>
          </cell>
        </row>
        <row r="448">
          <cell r="O448">
            <v>0</v>
          </cell>
          <cell r="R448">
            <v>0</v>
          </cell>
          <cell r="U448">
            <v>0</v>
          </cell>
          <cell r="X448">
            <v>0</v>
          </cell>
          <cell r="AA448">
            <v>0</v>
          </cell>
        </row>
        <row r="449">
          <cell r="O449">
            <v>0</v>
          </cell>
          <cell r="R449">
            <v>0</v>
          </cell>
          <cell r="U449">
            <v>0</v>
          </cell>
          <cell r="X449">
            <v>0</v>
          </cell>
          <cell r="AA449">
            <v>0</v>
          </cell>
        </row>
        <row r="450">
          <cell r="L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0</v>
          </cell>
          <cell r="AC450">
            <v>0</v>
          </cell>
        </row>
        <row r="451">
          <cell r="L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0</v>
          </cell>
          <cell r="AC451">
            <v>0</v>
          </cell>
        </row>
        <row r="453">
          <cell r="L453">
            <v>434.74599999999998</v>
          </cell>
          <cell r="N453">
            <v>422.803</v>
          </cell>
          <cell r="O453">
            <v>434.65180764619203</v>
          </cell>
          <cell r="P453">
            <v>260.7910845877152</v>
          </cell>
          <cell r="Q453">
            <v>173.86072305847682</v>
          </cell>
          <cell r="R453">
            <v>431.01267408310503</v>
          </cell>
          <cell r="S453">
            <v>258.607604449863</v>
          </cell>
          <cell r="T453">
            <v>172.40506963324202</v>
          </cell>
          <cell r="U453">
            <v>428.058301517335</v>
          </cell>
          <cell r="V453">
            <v>256.83498091040099</v>
          </cell>
          <cell r="W453">
            <v>171.22332060693401</v>
          </cell>
          <cell r="X453">
            <v>424.34793849303401</v>
          </cell>
          <cell r="Y453">
            <v>254.60876309582039</v>
          </cell>
          <cell r="Z453">
            <v>169.73917539721361</v>
          </cell>
          <cell r="AA453">
            <v>419.50746641292801</v>
          </cell>
          <cell r="AB453">
            <v>251.7044798477568</v>
          </cell>
          <cell r="AC453">
            <v>167.80298656517121</v>
          </cell>
        </row>
        <row r="454">
          <cell r="L454">
            <v>0</v>
          </cell>
          <cell r="N454">
            <v>0</v>
          </cell>
          <cell r="O454">
            <v>0</v>
          </cell>
          <cell r="P454">
            <v>0</v>
          </cell>
          <cell r="Q454">
            <v>0</v>
          </cell>
          <cell r="R454">
            <v>0</v>
          </cell>
          <cell r="S454">
            <v>0</v>
          </cell>
          <cell r="T454">
            <v>0</v>
          </cell>
          <cell r="U454">
            <v>0</v>
          </cell>
          <cell r="V454">
            <v>0</v>
          </cell>
          <cell r="W454">
            <v>0</v>
          </cell>
          <cell r="X454">
            <v>0</v>
          </cell>
          <cell r="Y454">
            <v>0</v>
          </cell>
          <cell r="Z454">
            <v>0</v>
          </cell>
          <cell r="AA454">
            <v>0</v>
          </cell>
          <cell r="AB454">
            <v>0</v>
          </cell>
          <cell r="AC454">
            <v>0</v>
          </cell>
        </row>
        <row r="455">
          <cell r="L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row>
        <row r="456">
          <cell r="L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row>
        <row r="457">
          <cell r="O457">
            <v>0</v>
          </cell>
          <cell r="R457">
            <v>0</v>
          </cell>
          <cell r="U457">
            <v>0</v>
          </cell>
          <cell r="X457">
            <v>0</v>
          </cell>
          <cell r="AA457">
            <v>0</v>
          </cell>
        </row>
        <row r="458">
          <cell r="O458">
            <v>0</v>
          </cell>
          <cell r="R458">
            <v>0</v>
          </cell>
          <cell r="U458">
            <v>0</v>
          </cell>
          <cell r="X458">
            <v>0</v>
          </cell>
          <cell r="AA458">
            <v>0</v>
          </cell>
        </row>
        <row r="459">
          <cell r="L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row>
        <row r="460">
          <cell r="O460">
            <v>0</v>
          </cell>
          <cell r="R460">
            <v>0</v>
          </cell>
          <cell r="U460">
            <v>0</v>
          </cell>
          <cell r="X460">
            <v>0</v>
          </cell>
          <cell r="AA460">
            <v>0</v>
          </cell>
        </row>
        <row r="461">
          <cell r="O461">
            <v>0</v>
          </cell>
          <cell r="R461">
            <v>0</v>
          </cell>
          <cell r="U461">
            <v>0</v>
          </cell>
          <cell r="X461">
            <v>0</v>
          </cell>
          <cell r="AA461">
            <v>0</v>
          </cell>
        </row>
        <row r="462">
          <cell r="L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0</v>
          </cell>
        </row>
        <row r="463">
          <cell r="L463">
            <v>0</v>
          </cell>
          <cell r="N463">
            <v>0</v>
          </cell>
          <cell r="O463">
            <v>0</v>
          </cell>
          <cell r="P463">
            <v>0</v>
          </cell>
          <cell r="Q463">
            <v>0</v>
          </cell>
          <cell r="R463">
            <v>0</v>
          </cell>
          <cell r="S463">
            <v>0</v>
          </cell>
          <cell r="T463">
            <v>0</v>
          </cell>
          <cell r="U463">
            <v>0</v>
          </cell>
          <cell r="V463">
            <v>0</v>
          </cell>
          <cell r="W463">
            <v>0</v>
          </cell>
          <cell r="X463">
            <v>0</v>
          </cell>
          <cell r="Y463">
            <v>0</v>
          </cell>
          <cell r="Z463">
            <v>0</v>
          </cell>
          <cell r="AA463">
            <v>0</v>
          </cell>
          <cell r="AB463">
            <v>0</v>
          </cell>
          <cell r="AC463">
            <v>0</v>
          </cell>
        </row>
        <row r="464">
          <cell r="O464">
            <v>0</v>
          </cell>
          <cell r="R464">
            <v>0</v>
          </cell>
          <cell r="U464">
            <v>0</v>
          </cell>
          <cell r="X464">
            <v>0</v>
          </cell>
          <cell r="AA464">
            <v>0</v>
          </cell>
        </row>
        <row r="465">
          <cell r="O465">
            <v>0</v>
          </cell>
          <cell r="R465">
            <v>0</v>
          </cell>
          <cell r="U465">
            <v>0</v>
          </cell>
          <cell r="X465">
            <v>0</v>
          </cell>
          <cell r="AA465">
            <v>0</v>
          </cell>
        </row>
        <row r="466">
          <cell r="O466">
            <v>0</v>
          </cell>
          <cell r="R466">
            <v>0</v>
          </cell>
          <cell r="U466">
            <v>0</v>
          </cell>
          <cell r="X466">
            <v>0</v>
          </cell>
          <cell r="AA466">
            <v>0</v>
          </cell>
        </row>
        <row r="467">
          <cell r="O467">
            <v>0</v>
          </cell>
          <cell r="R467">
            <v>0</v>
          </cell>
          <cell r="U467">
            <v>0</v>
          </cell>
          <cell r="X467">
            <v>0</v>
          </cell>
          <cell r="AA467">
            <v>0</v>
          </cell>
        </row>
        <row r="468">
          <cell r="L468">
            <v>0</v>
          </cell>
          <cell r="N468">
            <v>0</v>
          </cell>
          <cell r="O468">
            <v>0</v>
          </cell>
          <cell r="P468">
            <v>0</v>
          </cell>
          <cell r="Q468">
            <v>0</v>
          </cell>
          <cell r="R468">
            <v>0</v>
          </cell>
          <cell r="S468">
            <v>0</v>
          </cell>
          <cell r="T468">
            <v>0</v>
          </cell>
          <cell r="U468">
            <v>0</v>
          </cell>
          <cell r="V468">
            <v>0</v>
          </cell>
          <cell r="W468">
            <v>0</v>
          </cell>
          <cell r="X468">
            <v>0</v>
          </cell>
          <cell r="Y468">
            <v>0</v>
          </cell>
          <cell r="Z468">
            <v>0</v>
          </cell>
          <cell r="AA468">
            <v>0</v>
          </cell>
          <cell r="AB468">
            <v>0</v>
          </cell>
          <cell r="AC468">
            <v>0</v>
          </cell>
        </row>
        <row r="469">
          <cell r="O469">
            <v>0</v>
          </cell>
          <cell r="R469">
            <v>0</v>
          </cell>
          <cell r="U469">
            <v>0</v>
          </cell>
          <cell r="X469">
            <v>0</v>
          </cell>
          <cell r="AA469">
            <v>0</v>
          </cell>
        </row>
        <row r="470">
          <cell r="O470">
            <v>0</v>
          </cell>
          <cell r="R470">
            <v>0</v>
          </cell>
          <cell r="U470">
            <v>0</v>
          </cell>
          <cell r="X470">
            <v>0</v>
          </cell>
          <cell r="AA470">
            <v>0</v>
          </cell>
        </row>
        <row r="471">
          <cell r="L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row>
        <row r="472">
          <cell r="L472">
            <v>0</v>
          </cell>
          <cell r="N472">
            <v>0</v>
          </cell>
          <cell r="O472">
            <v>0</v>
          </cell>
          <cell r="P472">
            <v>0</v>
          </cell>
          <cell r="Q472">
            <v>0</v>
          </cell>
          <cell r="R472">
            <v>0</v>
          </cell>
          <cell r="S472">
            <v>0</v>
          </cell>
          <cell r="T472">
            <v>0</v>
          </cell>
          <cell r="U472">
            <v>0</v>
          </cell>
          <cell r="V472">
            <v>0</v>
          </cell>
          <cell r="W472">
            <v>0</v>
          </cell>
          <cell r="X472">
            <v>0</v>
          </cell>
          <cell r="Y472">
            <v>0</v>
          </cell>
          <cell r="Z472">
            <v>0</v>
          </cell>
          <cell r="AA472">
            <v>0</v>
          </cell>
          <cell r="AB472">
            <v>0</v>
          </cell>
          <cell r="AC472">
            <v>0</v>
          </cell>
        </row>
        <row r="473">
          <cell r="L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row>
        <row r="474">
          <cell r="O474">
            <v>0</v>
          </cell>
          <cell r="R474">
            <v>0</v>
          </cell>
          <cell r="U474">
            <v>0</v>
          </cell>
          <cell r="X474">
            <v>0</v>
          </cell>
          <cell r="AA474">
            <v>0</v>
          </cell>
        </row>
        <row r="475">
          <cell r="O475">
            <v>0</v>
          </cell>
          <cell r="R475">
            <v>0</v>
          </cell>
          <cell r="U475">
            <v>0</v>
          </cell>
          <cell r="X475">
            <v>0</v>
          </cell>
          <cell r="AA475">
            <v>0</v>
          </cell>
        </row>
        <row r="476">
          <cell r="L476">
            <v>0</v>
          </cell>
          <cell r="N476">
            <v>0</v>
          </cell>
          <cell r="O476">
            <v>0</v>
          </cell>
          <cell r="P476">
            <v>0</v>
          </cell>
          <cell r="Q476">
            <v>0</v>
          </cell>
          <cell r="R476">
            <v>0</v>
          </cell>
          <cell r="S476">
            <v>0</v>
          </cell>
          <cell r="T476">
            <v>0</v>
          </cell>
          <cell r="U476">
            <v>0</v>
          </cell>
          <cell r="V476">
            <v>0</v>
          </cell>
          <cell r="W476">
            <v>0</v>
          </cell>
          <cell r="X476">
            <v>0</v>
          </cell>
          <cell r="Y476">
            <v>0</v>
          </cell>
          <cell r="Z476">
            <v>0</v>
          </cell>
          <cell r="AA476">
            <v>0</v>
          </cell>
          <cell r="AB476">
            <v>0</v>
          </cell>
          <cell r="AC476">
            <v>0</v>
          </cell>
        </row>
        <row r="477">
          <cell r="O477">
            <v>0</v>
          </cell>
          <cell r="R477">
            <v>0</v>
          </cell>
          <cell r="U477">
            <v>0</v>
          </cell>
          <cell r="X477">
            <v>0</v>
          </cell>
          <cell r="AA477">
            <v>0</v>
          </cell>
        </row>
        <row r="478">
          <cell r="O478">
            <v>0</v>
          </cell>
          <cell r="R478">
            <v>0</v>
          </cell>
          <cell r="U478">
            <v>0</v>
          </cell>
          <cell r="X478">
            <v>0</v>
          </cell>
          <cell r="AA478">
            <v>0</v>
          </cell>
        </row>
        <row r="479">
          <cell r="L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row>
        <row r="480">
          <cell r="L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row>
      </sheetData>
      <sheetData sheetId="23">
        <row r="10">
          <cell r="M10">
            <v>-2</v>
          </cell>
          <cell r="S10">
            <v>-1</v>
          </cell>
          <cell r="V10">
            <v>0</v>
          </cell>
          <cell r="Y10">
            <v>1</v>
          </cell>
          <cell r="AB10">
            <v>2</v>
          </cell>
          <cell r="AE10">
            <v>3</v>
          </cell>
          <cell r="AH10">
            <v>4</v>
          </cell>
        </row>
        <row r="12">
          <cell r="M12" t="str">
            <v>2017 год</v>
          </cell>
          <cell r="S12" t="str">
            <v>2018 год</v>
          </cell>
          <cell r="V12" t="str">
            <v>2019 год</v>
          </cell>
          <cell r="Y12" t="str">
            <v>2020 год</v>
          </cell>
          <cell r="AB12" t="str">
            <v>2021 год</v>
          </cell>
          <cell r="AE12" t="str">
            <v>2022 год</v>
          </cell>
          <cell r="AH12" t="str">
            <v>2023 год</v>
          </cell>
        </row>
        <row r="13">
          <cell r="M13" t="str">
            <v>Факт</v>
          </cell>
          <cell r="S13" t="str">
            <v>Ожидаемое</v>
          </cell>
          <cell r="V13" t="str">
            <v>План</v>
          </cell>
          <cell r="Y13" t="str">
            <v>План</v>
          </cell>
          <cell r="AB13" t="str">
            <v>План</v>
          </cell>
          <cell r="AE13" t="str">
            <v>План</v>
          </cell>
          <cell r="AH13" t="str">
            <v>План</v>
          </cell>
        </row>
        <row r="14">
          <cell r="M14" t="str">
            <v>Объем</v>
          </cell>
          <cell r="N14" t="str">
            <v>Тариф</v>
          </cell>
          <cell r="O14" t="str">
            <v>Стоимость</v>
          </cell>
          <cell r="S14" t="str">
            <v>Объем</v>
          </cell>
          <cell r="T14" t="str">
            <v>Тариф</v>
          </cell>
          <cell r="U14" t="str">
            <v>Стоимость</v>
          </cell>
          <cell r="V14" t="str">
            <v>Объем</v>
          </cell>
          <cell r="W14" t="str">
            <v>Тариф</v>
          </cell>
          <cell r="X14" t="str">
            <v>Стоимость</v>
          </cell>
          <cell r="Y14" t="str">
            <v>Объем</v>
          </cell>
          <cell r="Z14" t="str">
            <v>Тариф</v>
          </cell>
          <cell r="AA14" t="str">
            <v>Стоимость</v>
          </cell>
          <cell r="AB14" t="str">
            <v>Объем</v>
          </cell>
          <cell r="AC14" t="str">
            <v>Тариф</v>
          </cell>
          <cell r="AD14" t="str">
            <v>Стоимость</v>
          </cell>
          <cell r="AE14" t="str">
            <v>Объем</v>
          </cell>
          <cell r="AF14" t="str">
            <v>Тариф</v>
          </cell>
          <cell r="AG14" t="str">
            <v>Стоимость</v>
          </cell>
          <cell r="AH14" t="str">
            <v>Объем</v>
          </cell>
          <cell r="AI14" t="str">
            <v>Тариф</v>
          </cell>
          <cell r="AJ14" t="str">
            <v>Стоимость</v>
          </cell>
        </row>
        <row r="15">
          <cell r="M15" t="str">
            <v>Тыс кВт.ч (Тыс кВт)</v>
          </cell>
          <cell r="N15" t="str">
            <v>руб/кВт.ч. (руб/кВт в мес)</v>
          </cell>
          <cell r="O15" t="str">
            <v>Тыс руб</v>
          </cell>
          <cell r="S15" t="str">
            <v>Тыс кВт.ч (Тыс кВт)</v>
          </cell>
          <cell r="T15" t="str">
            <v>руб/кВт.ч. (руб/кВт в мес)</v>
          </cell>
          <cell r="U15" t="str">
            <v>Тыс руб</v>
          </cell>
          <cell r="V15" t="str">
            <v>Тыс кВт.ч (Тыс кВт)</v>
          </cell>
          <cell r="W15" t="str">
            <v>руб/кВт.ч. (руб/кВт в мес)</v>
          </cell>
          <cell r="X15" t="str">
            <v>Тыс руб</v>
          </cell>
          <cell r="Y15" t="str">
            <v>Тыс кВт.ч (Тыс кВт)</v>
          </cell>
          <cell r="Z15" t="str">
            <v>руб/кВт.ч. (руб/кВт в мес)</v>
          </cell>
          <cell r="AA15" t="str">
            <v>Тыс руб</v>
          </cell>
          <cell r="AB15" t="str">
            <v>Тыс кВт.ч (Тыс кВт)</v>
          </cell>
          <cell r="AC15" t="str">
            <v>руб/кВт.ч. (руб/кВт в мес)</v>
          </cell>
          <cell r="AD15" t="str">
            <v>Тыс руб</v>
          </cell>
          <cell r="AE15" t="str">
            <v>Тыс кВт.ч (Тыс кВт)</v>
          </cell>
          <cell r="AF15" t="str">
            <v>руб/кВт.ч. (руб/кВт в мес)</v>
          </cell>
          <cell r="AG15" t="str">
            <v>Тыс руб</v>
          </cell>
          <cell r="AH15" t="str">
            <v>Тыс кВт.ч (Тыс кВт)</v>
          </cell>
          <cell r="AI15" t="str">
            <v>руб/кВт.ч. (руб/кВт в мес)</v>
          </cell>
          <cell r="AJ15" t="str">
            <v>Тыс руб</v>
          </cell>
        </row>
        <row r="16">
          <cell r="M16">
            <v>27</v>
          </cell>
          <cell r="N16">
            <v>28</v>
          </cell>
          <cell r="O16">
            <v>29</v>
          </cell>
          <cell r="S16">
            <v>33</v>
          </cell>
          <cell r="T16">
            <v>34</v>
          </cell>
          <cell r="U16">
            <v>35</v>
          </cell>
          <cell r="V16">
            <v>36</v>
          </cell>
          <cell r="W16">
            <v>37</v>
          </cell>
          <cell r="X16">
            <v>38</v>
          </cell>
          <cell r="Y16">
            <v>39</v>
          </cell>
          <cell r="Z16">
            <v>40</v>
          </cell>
          <cell r="AA16">
            <v>41</v>
          </cell>
          <cell r="AB16">
            <v>42</v>
          </cell>
          <cell r="AC16">
            <v>43</v>
          </cell>
          <cell r="AD16">
            <v>44</v>
          </cell>
          <cell r="AE16">
            <v>45</v>
          </cell>
          <cell r="AF16">
            <v>46</v>
          </cell>
          <cell r="AG16">
            <v>47</v>
          </cell>
          <cell r="AH16">
            <v>48</v>
          </cell>
          <cell r="AI16">
            <v>49</v>
          </cell>
          <cell r="AJ16">
            <v>50</v>
          </cell>
        </row>
        <row r="18">
          <cell r="M18">
            <v>460.11051067019059</v>
          </cell>
          <cell r="S18">
            <v>446.43122115463024</v>
          </cell>
          <cell r="V18">
            <v>472.81027451963155</v>
          </cell>
          <cell r="Y18">
            <v>469.17114095654449</v>
          </cell>
          <cell r="AB18">
            <v>466.21676839077452</v>
          </cell>
          <cell r="AE18">
            <v>462.50640536647347</v>
          </cell>
          <cell r="AH18">
            <v>457.66593328636748</v>
          </cell>
        </row>
        <row r="19">
          <cell r="M19">
            <v>25.63800049431093</v>
          </cell>
          <cell r="S19">
            <v>20.680845251192942</v>
          </cell>
          <cell r="V19">
            <v>6.2849584294019323</v>
          </cell>
          <cell r="Y19">
            <v>6.4179235030547064</v>
          </cell>
          <cell r="AB19">
            <v>6.5413466310403248</v>
          </cell>
          <cell r="AE19">
            <v>6.6037842169556296</v>
          </cell>
          <cell r="AH19">
            <v>6.621989684435782</v>
          </cell>
        </row>
        <row r="20">
          <cell r="M20">
            <v>11796.3135</v>
          </cell>
          <cell r="N20">
            <v>4.7257169871592595</v>
          </cell>
          <cell r="O20">
            <v>55746.039092806102</v>
          </cell>
          <cell r="S20">
            <v>9232.5750000000007</v>
          </cell>
          <cell r="T20">
            <v>4.4276816000000006</v>
          </cell>
          <cell r="U20">
            <v>40878.90244812001</v>
          </cell>
          <cell r="V20">
            <v>2971.59292035</v>
          </cell>
          <cell r="W20">
            <v>5.6500000000000012</v>
          </cell>
          <cell r="X20">
            <v>16789.499999977503</v>
          </cell>
          <cell r="Y20">
            <v>3011.1044924999997</v>
          </cell>
          <cell r="Z20">
            <v>5.8759999999999994</v>
          </cell>
          <cell r="AA20">
            <v>17693.249997929997</v>
          </cell>
          <cell r="AB20">
            <v>3049.6854872475001</v>
          </cell>
          <cell r="AC20">
            <v>6.1110400000000009</v>
          </cell>
          <cell r="AD20">
            <v>18636.749999988966</v>
          </cell>
          <cell r="AE20">
            <v>3054.2925</v>
          </cell>
          <cell r="AF20">
            <v>6.355481600000001</v>
          </cell>
          <cell r="AG20">
            <v>19411.499784768002</v>
          </cell>
          <cell r="AH20">
            <v>3030.6590891400001</v>
          </cell>
          <cell r="AI20">
            <v>6.6097008640000023</v>
          </cell>
          <cell r="AJ20">
            <v>20031.749999978118</v>
          </cell>
        </row>
        <row r="22">
          <cell r="M22">
            <v>11796.3135</v>
          </cell>
          <cell r="N22">
            <v>4.7257169871592595</v>
          </cell>
          <cell r="O22">
            <v>55746.039092806102</v>
          </cell>
          <cell r="S22">
            <v>9232.5750000000007</v>
          </cell>
          <cell r="T22">
            <v>4.4276816000000006</v>
          </cell>
          <cell r="U22">
            <v>40878.90244812001</v>
          </cell>
          <cell r="V22">
            <v>2971.59292035</v>
          </cell>
          <cell r="W22">
            <v>5.6500000000000012</v>
          </cell>
          <cell r="X22">
            <v>16789.499999977503</v>
          </cell>
          <cell r="Y22">
            <v>3011.1044924999997</v>
          </cell>
          <cell r="Z22">
            <v>5.8759999999999994</v>
          </cell>
          <cell r="AA22">
            <v>17693.249997929997</v>
          </cell>
          <cell r="AB22">
            <v>3049.6854872475001</v>
          </cell>
          <cell r="AC22">
            <v>6.1110400000000009</v>
          </cell>
          <cell r="AD22">
            <v>18636.749999988966</v>
          </cell>
          <cell r="AE22">
            <v>3054.2925</v>
          </cell>
          <cell r="AF22">
            <v>6.355481600000001</v>
          </cell>
          <cell r="AG22">
            <v>19411.499784768002</v>
          </cell>
          <cell r="AH22">
            <v>3030.6590891400001</v>
          </cell>
          <cell r="AI22">
            <v>6.6097008640000023</v>
          </cell>
          <cell r="AJ22">
            <v>20031.749999978118</v>
          </cell>
        </row>
        <row r="23">
          <cell r="M23">
            <v>11796.3135</v>
          </cell>
          <cell r="N23">
            <v>4.7257169871592595</v>
          </cell>
          <cell r="O23">
            <v>55746.039092806102</v>
          </cell>
          <cell r="S23">
            <v>9232.5750000000007</v>
          </cell>
          <cell r="T23">
            <v>4.4276816000000006</v>
          </cell>
          <cell r="U23">
            <v>40878.90244812001</v>
          </cell>
          <cell r="V23">
            <v>2971.59292035</v>
          </cell>
          <cell r="W23">
            <v>5.6500000000000012</v>
          </cell>
          <cell r="X23">
            <v>16789.499999977503</v>
          </cell>
          <cell r="Y23">
            <v>3011.1044924999997</v>
          </cell>
          <cell r="Z23">
            <v>5.8759999999999994</v>
          </cell>
          <cell r="AA23">
            <v>17693.249997929997</v>
          </cell>
          <cell r="AB23">
            <v>3049.6854872475001</v>
          </cell>
          <cell r="AC23">
            <v>6.1110400000000009</v>
          </cell>
          <cell r="AD23">
            <v>18636.749999988966</v>
          </cell>
          <cell r="AE23">
            <v>3054.2925</v>
          </cell>
          <cell r="AF23">
            <v>6.355481600000001</v>
          </cell>
          <cell r="AG23">
            <v>19411.499784768002</v>
          </cell>
          <cell r="AH23">
            <v>3030.6590891400001</v>
          </cell>
          <cell r="AI23">
            <v>6.6097008640000023</v>
          </cell>
          <cell r="AJ23">
            <v>20031.749999978118</v>
          </cell>
        </row>
        <row r="24">
          <cell r="O24">
            <v>0</v>
          </cell>
          <cell r="U24">
            <v>0</v>
          </cell>
          <cell r="X24">
            <v>0</v>
          </cell>
          <cell r="AA24">
            <v>0</v>
          </cell>
          <cell r="AD24">
            <v>0</v>
          </cell>
          <cell r="AG24">
            <v>0</v>
          </cell>
          <cell r="AJ24">
            <v>0</v>
          </cell>
        </row>
        <row r="25">
          <cell r="O25">
            <v>0</v>
          </cell>
          <cell r="U25">
            <v>0</v>
          </cell>
          <cell r="X25">
            <v>0</v>
          </cell>
          <cell r="AA25">
            <v>0</v>
          </cell>
          <cell r="AD25">
            <v>0</v>
          </cell>
          <cell r="AG25">
            <v>0</v>
          </cell>
          <cell r="AJ25">
            <v>0</v>
          </cell>
        </row>
        <row r="26">
          <cell r="O26">
            <v>0</v>
          </cell>
          <cell r="U26">
            <v>0</v>
          </cell>
          <cell r="X26">
            <v>0</v>
          </cell>
          <cell r="AA26">
            <v>0</v>
          </cell>
          <cell r="AD26">
            <v>0</v>
          </cell>
          <cell r="AG26">
            <v>0</v>
          </cell>
          <cell r="AJ26">
            <v>0</v>
          </cell>
        </row>
        <row r="27">
          <cell r="M27">
            <v>11796.3135</v>
          </cell>
          <cell r="N27">
            <v>4.7257169871592595</v>
          </cell>
          <cell r="O27">
            <v>55746.039092806102</v>
          </cell>
          <cell r="S27">
            <v>9232.5750000000007</v>
          </cell>
          <cell r="T27">
            <v>4.4276816000000006</v>
          </cell>
          <cell r="U27">
            <v>40878.90244812001</v>
          </cell>
          <cell r="V27">
            <v>2971.59292035</v>
          </cell>
          <cell r="W27">
            <v>5.65</v>
          </cell>
          <cell r="X27">
            <v>16789.499999977503</v>
          </cell>
          <cell r="Y27">
            <v>3011.1044924999997</v>
          </cell>
          <cell r="Z27">
            <v>5.8760000000000003</v>
          </cell>
          <cell r="AA27">
            <v>17693.249997929997</v>
          </cell>
          <cell r="AB27">
            <v>3049.6854872475001</v>
          </cell>
          <cell r="AC27">
            <v>6.1110400000000009</v>
          </cell>
          <cell r="AD27">
            <v>18636.749999988966</v>
          </cell>
          <cell r="AE27">
            <v>3054.2925</v>
          </cell>
          <cell r="AF27">
            <v>6.355481600000001</v>
          </cell>
          <cell r="AG27">
            <v>19411.499784768002</v>
          </cell>
          <cell r="AH27">
            <v>3030.6590891400001</v>
          </cell>
          <cell r="AI27">
            <v>6.6097008640000015</v>
          </cell>
          <cell r="AJ27">
            <v>20031.749999978118</v>
          </cell>
        </row>
        <row r="28">
          <cell r="M28">
            <v>0</v>
          </cell>
          <cell r="N28">
            <v>0</v>
          </cell>
          <cell r="O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row>
        <row r="29">
          <cell r="O29">
            <v>0</v>
          </cell>
          <cell r="U29">
            <v>0</v>
          </cell>
          <cell r="X29">
            <v>0</v>
          </cell>
          <cell r="AA29">
            <v>0</v>
          </cell>
          <cell r="AD29">
            <v>0</v>
          </cell>
          <cell r="AG29">
            <v>0</v>
          </cell>
          <cell r="AJ29">
            <v>0</v>
          </cell>
        </row>
        <row r="30">
          <cell r="O30">
            <v>0</v>
          </cell>
          <cell r="U30">
            <v>0</v>
          </cell>
          <cell r="X30">
            <v>0</v>
          </cell>
          <cell r="AA30">
            <v>0</v>
          </cell>
          <cell r="AD30">
            <v>0</v>
          </cell>
          <cell r="AG30">
            <v>0</v>
          </cell>
          <cell r="AJ30">
            <v>0</v>
          </cell>
        </row>
        <row r="31">
          <cell r="O31">
            <v>0</v>
          </cell>
          <cell r="U31">
            <v>0</v>
          </cell>
          <cell r="X31">
            <v>0</v>
          </cell>
          <cell r="AA31">
            <v>0</v>
          </cell>
          <cell r="AD31">
            <v>0</v>
          </cell>
          <cell r="AG31">
            <v>0</v>
          </cell>
          <cell r="AJ31">
            <v>0</v>
          </cell>
        </row>
        <row r="32">
          <cell r="M32">
            <v>11796.3135</v>
          </cell>
          <cell r="N32">
            <v>4.7257169871592595</v>
          </cell>
          <cell r="O32">
            <v>55746.039092806102</v>
          </cell>
          <cell r="S32">
            <v>9232.5750000000007</v>
          </cell>
          <cell r="T32">
            <v>4.4276816000000006</v>
          </cell>
          <cell r="U32">
            <v>40878.90244812001</v>
          </cell>
          <cell r="V32">
            <v>2971.59292035</v>
          </cell>
          <cell r="W32">
            <v>5.6500000000000012</v>
          </cell>
          <cell r="X32">
            <v>16789.499999977503</v>
          </cell>
          <cell r="Y32">
            <v>3011.1044924999997</v>
          </cell>
          <cell r="Z32">
            <v>5.8759999999999994</v>
          </cell>
          <cell r="AA32">
            <v>17693.249997929997</v>
          </cell>
          <cell r="AB32">
            <v>3049.6854872475001</v>
          </cell>
          <cell r="AC32">
            <v>6.1110400000000009</v>
          </cell>
          <cell r="AD32">
            <v>18636.749999988966</v>
          </cell>
          <cell r="AE32">
            <v>3054.2925</v>
          </cell>
          <cell r="AF32">
            <v>6.355481600000001</v>
          </cell>
          <cell r="AG32">
            <v>19411.499784768002</v>
          </cell>
          <cell r="AH32">
            <v>3030.6590891400001</v>
          </cell>
          <cell r="AI32">
            <v>6.6097008640000023</v>
          </cell>
          <cell r="AJ32">
            <v>20031.749999978118</v>
          </cell>
        </row>
        <row r="34">
          <cell r="M34">
            <v>446.10950000000003</v>
          </cell>
          <cell r="S34">
            <v>436.76530000000002</v>
          </cell>
          <cell r="V34">
            <v>462.87459999999999</v>
          </cell>
          <cell r="Y34">
            <v>459.30829999999997</v>
          </cell>
          <cell r="AB34">
            <v>456.41300000000001</v>
          </cell>
          <cell r="AE34">
            <v>452.77679999999998</v>
          </cell>
          <cell r="AH34">
            <v>448.03320000000002</v>
          </cell>
        </row>
        <row r="35">
          <cell r="M35">
            <v>0</v>
          </cell>
          <cell r="S35">
            <v>7.0461756004884082</v>
          </cell>
          <cell r="V35">
            <v>2.1399553430886034</v>
          </cell>
          <cell r="Y35">
            <v>2.1852457216645118</v>
          </cell>
          <cell r="AB35">
            <v>2.2272850008271017</v>
          </cell>
          <cell r="AE35">
            <v>2.2485637514996353</v>
          </cell>
          <cell r="AH35">
            <v>2.2547875835540756</v>
          </cell>
        </row>
        <row r="36">
          <cell r="M36">
            <v>0</v>
          </cell>
          <cell r="N36">
            <v>0</v>
          </cell>
          <cell r="O36">
            <v>0</v>
          </cell>
          <cell r="S36">
            <v>3077.5250000000001</v>
          </cell>
          <cell r="T36">
            <v>4.4276816000000006</v>
          </cell>
          <cell r="U36">
            <v>13626.300816040002</v>
          </cell>
          <cell r="V36">
            <v>990.53097345000003</v>
          </cell>
          <cell r="W36">
            <v>5.65</v>
          </cell>
          <cell r="X36">
            <v>5596.4999999925003</v>
          </cell>
          <cell r="Y36">
            <v>1003.7014975</v>
          </cell>
          <cell r="Z36">
            <v>5.8760000000000003</v>
          </cell>
          <cell r="AA36">
            <v>5897.74999931</v>
          </cell>
          <cell r="AB36">
            <v>1016.5618290825</v>
          </cell>
          <cell r="AC36">
            <v>6.1110400000000009</v>
          </cell>
          <cell r="AD36">
            <v>6212.249999996322</v>
          </cell>
          <cell r="AE36">
            <v>1018.0975</v>
          </cell>
          <cell r="AF36">
            <v>6.355481600000001</v>
          </cell>
          <cell r="AG36">
            <v>6470.4999282560011</v>
          </cell>
          <cell r="AH36">
            <v>1010.21969638</v>
          </cell>
          <cell r="AI36">
            <v>6.6097008640000015</v>
          </cell>
          <cell r="AJ36">
            <v>6677.2499999927049</v>
          </cell>
        </row>
        <row r="38">
          <cell r="M38">
            <v>0</v>
          </cell>
          <cell r="N38">
            <v>0</v>
          </cell>
          <cell r="O38">
            <v>0</v>
          </cell>
          <cell r="S38">
            <v>3077.5250000000001</v>
          </cell>
          <cell r="T38">
            <v>4.4276816000000006</v>
          </cell>
          <cell r="U38">
            <v>13626.300816040002</v>
          </cell>
          <cell r="V38">
            <v>990.53097345000003</v>
          </cell>
          <cell r="W38">
            <v>5.65</v>
          </cell>
          <cell r="X38">
            <v>5596.4999999925003</v>
          </cell>
          <cell r="Y38">
            <v>1003.7014975</v>
          </cell>
          <cell r="Z38">
            <v>5.8760000000000003</v>
          </cell>
          <cell r="AA38">
            <v>5897.74999931</v>
          </cell>
          <cell r="AB38">
            <v>1016.5618290825</v>
          </cell>
          <cell r="AC38">
            <v>6.1110400000000009</v>
          </cell>
          <cell r="AD38">
            <v>6212.249999996322</v>
          </cell>
          <cell r="AE38">
            <v>1018.0975</v>
          </cell>
          <cell r="AF38">
            <v>6.355481600000001</v>
          </cell>
          <cell r="AG38">
            <v>6470.4999282560011</v>
          </cell>
          <cell r="AH38">
            <v>1010.21969638</v>
          </cell>
          <cell r="AI38">
            <v>6.6097008640000015</v>
          </cell>
          <cell r="AJ38">
            <v>6677.2499999927049</v>
          </cell>
        </row>
        <row r="39">
          <cell r="M39">
            <v>0</v>
          </cell>
          <cell r="N39">
            <v>0</v>
          </cell>
          <cell r="O39">
            <v>0</v>
          </cell>
          <cell r="S39">
            <v>3077.5250000000001</v>
          </cell>
          <cell r="T39">
            <v>4.4276816000000006</v>
          </cell>
          <cell r="U39">
            <v>13626.300816040002</v>
          </cell>
          <cell r="V39">
            <v>990.53097345000003</v>
          </cell>
          <cell r="W39">
            <v>5.65</v>
          </cell>
          <cell r="X39">
            <v>5596.4999999925003</v>
          </cell>
          <cell r="Y39">
            <v>1003.7014975</v>
          </cell>
          <cell r="Z39">
            <v>5.8760000000000003</v>
          </cell>
          <cell r="AA39">
            <v>5897.74999931</v>
          </cell>
          <cell r="AB39">
            <v>1016.5618290825</v>
          </cell>
          <cell r="AC39">
            <v>6.1110400000000009</v>
          </cell>
          <cell r="AD39">
            <v>6212.249999996322</v>
          </cell>
          <cell r="AE39">
            <v>1018.0975</v>
          </cell>
          <cell r="AF39">
            <v>6.355481600000001</v>
          </cell>
          <cell r="AG39">
            <v>6470.4999282560011</v>
          </cell>
          <cell r="AH39">
            <v>1010.21969638</v>
          </cell>
          <cell r="AI39">
            <v>6.6097008640000015</v>
          </cell>
          <cell r="AJ39">
            <v>6677.2499999927049</v>
          </cell>
        </row>
        <row r="40">
          <cell r="O40">
            <v>0</v>
          </cell>
          <cell r="U40">
            <v>0</v>
          </cell>
          <cell r="X40">
            <v>0</v>
          </cell>
          <cell r="AA40">
            <v>0</v>
          </cell>
          <cell r="AD40">
            <v>0</v>
          </cell>
          <cell r="AG40">
            <v>0</v>
          </cell>
          <cell r="AJ40">
            <v>0</v>
          </cell>
        </row>
        <row r="41">
          <cell r="O41">
            <v>0</v>
          </cell>
          <cell r="U41">
            <v>0</v>
          </cell>
          <cell r="X41">
            <v>0</v>
          </cell>
          <cell r="AA41">
            <v>0</v>
          </cell>
          <cell r="AD41">
            <v>0</v>
          </cell>
          <cell r="AG41">
            <v>0</v>
          </cell>
          <cell r="AJ41">
            <v>0</v>
          </cell>
        </row>
        <row r="42">
          <cell r="O42">
            <v>0</v>
          </cell>
          <cell r="U42">
            <v>0</v>
          </cell>
          <cell r="X42">
            <v>0</v>
          </cell>
          <cell r="AA42">
            <v>0</v>
          </cell>
          <cell r="AD42">
            <v>0</v>
          </cell>
          <cell r="AG42">
            <v>0</v>
          </cell>
          <cell r="AJ42">
            <v>0</v>
          </cell>
        </row>
        <row r="43">
          <cell r="O43">
            <v>0</v>
          </cell>
          <cell r="S43">
            <v>3077.5250000000001</v>
          </cell>
          <cell r="T43">
            <v>4.4276816000000006</v>
          </cell>
          <cell r="U43">
            <v>13626.300816040002</v>
          </cell>
          <cell r="V43">
            <v>990.53097345000003</v>
          </cell>
          <cell r="W43">
            <v>5.65</v>
          </cell>
          <cell r="X43">
            <v>5596.4999999925003</v>
          </cell>
          <cell r="Y43">
            <v>1003.7014975</v>
          </cell>
          <cell r="Z43">
            <v>5.8760000000000003</v>
          </cell>
          <cell r="AA43">
            <v>5897.74999931</v>
          </cell>
          <cell r="AB43">
            <v>1016.5618290825</v>
          </cell>
          <cell r="AC43">
            <v>6.1110400000000009</v>
          </cell>
          <cell r="AD43">
            <v>6212.249999996322</v>
          </cell>
          <cell r="AE43">
            <v>1018.0975</v>
          </cell>
          <cell r="AF43">
            <v>6.355481600000001</v>
          </cell>
          <cell r="AG43">
            <v>6470.4999282560011</v>
          </cell>
          <cell r="AH43">
            <v>1010.21969638</v>
          </cell>
          <cell r="AI43">
            <v>6.6097008640000015</v>
          </cell>
          <cell r="AJ43">
            <v>6677.2499999927049</v>
          </cell>
        </row>
        <row r="44">
          <cell r="M44">
            <v>0</v>
          </cell>
          <cell r="N44">
            <v>0</v>
          </cell>
          <cell r="O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row>
        <row r="45">
          <cell r="O45">
            <v>0</v>
          </cell>
          <cell r="U45">
            <v>0</v>
          </cell>
          <cell r="X45">
            <v>0</v>
          </cell>
          <cell r="AA45">
            <v>0</v>
          </cell>
          <cell r="AD45">
            <v>0</v>
          </cell>
          <cell r="AG45">
            <v>0</v>
          </cell>
          <cell r="AJ45">
            <v>0</v>
          </cell>
        </row>
        <row r="46">
          <cell r="O46">
            <v>0</v>
          </cell>
          <cell r="U46">
            <v>0</v>
          </cell>
          <cell r="X46">
            <v>0</v>
          </cell>
          <cell r="AA46">
            <v>0</v>
          </cell>
          <cell r="AD46">
            <v>0</v>
          </cell>
          <cell r="AG46">
            <v>0</v>
          </cell>
          <cell r="AJ46">
            <v>0</v>
          </cell>
        </row>
        <row r="47">
          <cell r="O47">
            <v>0</v>
          </cell>
          <cell r="U47">
            <v>0</v>
          </cell>
          <cell r="X47">
            <v>0</v>
          </cell>
          <cell r="AA47">
            <v>0</v>
          </cell>
          <cell r="AD47">
            <v>0</v>
          </cell>
          <cell r="AG47">
            <v>0</v>
          </cell>
          <cell r="AJ47">
            <v>0</v>
          </cell>
        </row>
        <row r="48">
          <cell r="M48">
            <v>0</v>
          </cell>
          <cell r="N48">
            <v>0</v>
          </cell>
          <cell r="O48">
            <v>0</v>
          </cell>
          <cell r="S48">
            <v>3077.5250000000001</v>
          </cell>
          <cell r="T48">
            <v>4.4276816000000006</v>
          </cell>
          <cell r="U48">
            <v>13626.300816040002</v>
          </cell>
          <cell r="V48">
            <v>990.53097345000003</v>
          </cell>
          <cell r="W48">
            <v>5.65</v>
          </cell>
          <cell r="X48">
            <v>5596.4999999925003</v>
          </cell>
          <cell r="Y48">
            <v>1003.7014975</v>
          </cell>
          <cell r="Z48">
            <v>5.8760000000000003</v>
          </cell>
          <cell r="AA48">
            <v>5897.74999931</v>
          </cell>
          <cell r="AB48">
            <v>1016.5618290825</v>
          </cell>
          <cell r="AC48">
            <v>6.1110400000000009</v>
          </cell>
          <cell r="AD48">
            <v>6212.249999996322</v>
          </cell>
          <cell r="AE48">
            <v>1018.0975</v>
          </cell>
          <cell r="AF48">
            <v>6.355481600000001</v>
          </cell>
          <cell r="AG48">
            <v>6470.4999282560011</v>
          </cell>
          <cell r="AH48">
            <v>1010.21969638</v>
          </cell>
          <cell r="AI48">
            <v>6.6097008640000015</v>
          </cell>
          <cell r="AJ48">
            <v>6677.2499999927049</v>
          </cell>
        </row>
        <row r="50">
          <cell r="M50">
            <v>295.79006591466401</v>
          </cell>
          <cell r="S50">
            <v>125.07575204000001</v>
          </cell>
          <cell r="V50">
            <v>125.07575204000001</v>
          </cell>
          <cell r="Y50">
            <v>125.07575204000001</v>
          </cell>
          <cell r="AB50">
            <v>125.07575204000001</v>
          </cell>
          <cell r="AE50">
            <v>125.07575204000001</v>
          </cell>
          <cell r="AH50">
            <v>125.07575204000001</v>
          </cell>
        </row>
        <row r="51">
          <cell r="M51">
            <v>0</v>
          </cell>
          <cell r="S51">
            <v>0</v>
          </cell>
          <cell r="V51">
            <v>0</v>
          </cell>
          <cell r="Y51">
            <v>0</v>
          </cell>
          <cell r="AB51">
            <v>0</v>
          </cell>
          <cell r="AE51">
            <v>0</v>
          </cell>
          <cell r="AH51">
            <v>0</v>
          </cell>
        </row>
        <row r="52">
          <cell r="M52">
            <v>0</v>
          </cell>
          <cell r="N52">
            <v>0</v>
          </cell>
          <cell r="O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row>
        <row r="54">
          <cell r="M54">
            <v>0</v>
          </cell>
          <cell r="N54">
            <v>0</v>
          </cell>
          <cell r="O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row>
        <row r="55">
          <cell r="M55">
            <v>0</v>
          </cell>
          <cell r="N55">
            <v>0</v>
          </cell>
          <cell r="O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row>
        <row r="56">
          <cell r="O56">
            <v>0</v>
          </cell>
          <cell r="U56">
            <v>0</v>
          </cell>
          <cell r="X56">
            <v>0</v>
          </cell>
          <cell r="AA56">
            <v>0</v>
          </cell>
          <cell r="AD56">
            <v>0</v>
          </cell>
          <cell r="AG56">
            <v>0</v>
          </cell>
          <cell r="AJ56">
            <v>0</v>
          </cell>
        </row>
        <row r="57">
          <cell r="O57">
            <v>0</v>
          </cell>
          <cell r="U57">
            <v>0</v>
          </cell>
          <cell r="X57">
            <v>0</v>
          </cell>
          <cell r="AA57">
            <v>0</v>
          </cell>
          <cell r="AD57">
            <v>0</v>
          </cell>
          <cell r="AG57">
            <v>0</v>
          </cell>
          <cell r="AJ57">
            <v>0</v>
          </cell>
        </row>
        <row r="58">
          <cell r="O58">
            <v>0</v>
          </cell>
          <cell r="U58">
            <v>0</v>
          </cell>
          <cell r="X58">
            <v>0</v>
          </cell>
          <cell r="AA58">
            <v>0</v>
          </cell>
          <cell r="AD58">
            <v>0</v>
          </cell>
          <cell r="AG58">
            <v>0</v>
          </cell>
          <cell r="AJ58">
            <v>0</v>
          </cell>
        </row>
        <row r="59">
          <cell r="O59">
            <v>0</v>
          </cell>
          <cell r="U59">
            <v>0</v>
          </cell>
          <cell r="X59">
            <v>0</v>
          </cell>
          <cell r="AA59">
            <v>0</v>
          </cell>
          <cell r="AD59">
            <v>0</v>
          </cell>
          <cell r="AG59">
            <v>0</v>
          </cell>
          <cell r="AJ59">
            <v>0</v>
          </cell>
        </row>
        <row r="60">
          <cell r="M60">
            <v>0</v>
          </cell>
          <cell r="N60">
            <v>0</v>
          </cell>
          <cell r="O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row>
        <row r="61">
          <cell r="O61">
            <v>0</v>
          </cell>
          <cell r="U61">
            <v>0</v>
          </cell>
          <cell r="X61">
            <v>0</v>
          </cell>
          <cell r="AA61">
            <v>0</v>
          </cell>
          <cell r="AD61">
            <v>0</v>
          </cell>
          <cell r="AG61">
            <v>0</v>
          </cell>
          <cell r="AJ61">
            <v>0</v>
          </cell>
        </row>
        <row r="62">
          <cell r="O62">
            <v>0</v>
          </cell>
          <cell r="U62">
            <v>0</v>
          </cell>
          <cell r="X62">
            <v>0</v>
          </cell>
          <cell r="AA62">
            <v>0</v>
          </cell>
          <cell r="AD62">
            <v>0</v>
          </cell>
          <cell r="AG62">
            <v>0</v>
          </cell>
          <cell r="AJ62">
            <v>0</v>
          </cell>
        </row>
        <row r="63">
          <cell r="O63">
            <v>0</v>
          </cell>
          <cell r="U63">
            <v>0</v>
          </cell>
          <cell r="X63">
            <v>0</v>
          </cell>
          <cell r="AA63">
            <v>0</v>
          </cell>
          <cell r="AD63">
            <v>0</v>
          </cell>
          <cell r="AG63">
            <v>0</v>
          </cell>
          <cell r="AJ63">
            <v>0</v>
          </cell>
        </row>
        <row r="64">
          <cell r="M64">
            <v>0</v>
          </cell>
          <cell r="N64">
            <v>0</v>
          </cell>
          <cell r="O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row>
      </sheetData>
      <sheetData sheetId="24">
        <row r="19">
          <cell r="H19">
            <v>1</v>
          </cell>
          <cell r="I19" t="str">
            <v>Материалы для производства, в т.ч.;</v>
          </cell>
          <cell r="L19">
            <v>0</v>
          </cell>
          <cell r="N19">
            <v>1120.0075995824554</v>
          </cell>
          <cell r="P19">
            <v>3958.4618187728979</v>
          </cell>
          <cell r="Q19">
            <v>1474.6966045598433</v>
          </cell>
          <cell r="R19">
            <v>1474.6966045598433</v>
          </cell>
          <cell r="S19">
            <v>1474.6966045598433</v>
          </cell>
          <cell r="T19">
            <v>1474.6966045598433</v>
          </cell>
          <cell r="U19">
            <v>1474.6966045598433</v>
          </cell>
          <cell r="V19">
            <v>3217.7685214285702</v>
          </cell>
          <cell r="W19">
            <v>3217.7685214285702</v>
          </cell>
          <cell r="X19">
            <v>3217.7685214285702</v>
          </cell>
          <cell r="Y19">
            <v>3217.7685214285702</v>
          </cell>
          <cell r="Z19">
            <v>3314.3015770714273</v>
          </cell>
          <cell r="AA19">
            <v>3314.3015770714273</v>
          </cell>
          <cell r="AB19">
            <v>3413.7306243835706</v>
          </cell>
          <cell r="AC19">
            <v>3413.7306243835706</v>
          </cell>
          <cell r="AD19">
            <v>3516.1425431150778</v>
          </cell>
          <cell r="AE19">
            <v>2490.9247808929281</v>
          </cell>
          <cell r="AF19">
            <v>987.40189512762299</v>
          </cell>
          <cell r="AG19">
            <v>5715.5809700439549</v>
          </cell>
          <cell r="AH19">
            <v>3489.7912327593504</v>
          </cell>
          <cell r="AI19">
            <v>1339.0996358437342</v>
          </cell>
          <cell r="AJ19">
            <v>1339.0996358437342</v>
          </cell>
          <cell r="AK19">
            <v>1379.2726249190459</v>
          </cell>
          <cell r="AL19">
            <v>1379.2726249190459</v>
          </cell>
          <cell r="AM19">
            <v>1420.6508036666175</v>
          </cell>
        </row>
        <row r="20">
          <cell r="H20" t="str">
            <v>1.1</v>
          </cell>
          <cell r="I20" t="str">
            <v>Для производства теплоносителя</v>
          </cell>
          <cell r="L20">
            <v>0</v>
          </cell>
          <cell r="N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row>
        <row r="21">
          <cell r="H21" t="str">
            <v>1.1.1</v>
          </cell>
          <cell r="I21" t="str">
            <v>Материалы для эксплуатации (реагент для химводоподготовки воды) - реагент 1</v>
          </cell>
          <cell r="J21" t="str">
            <v>не для теплоносителя</v>
          </cell>
          <cell r="N21">
            <v>209.92140172747031</v>
          </cell>
          <cell r="P21">
            <v>741.92876368987811</v>
          </cell>
          <cell r="Q21">
            <v>276.40024805845343</v>
          </cell>
          <cell r="R21">
            <v>276.40024805845343</v>
          </cell>
          <cell r="S21">
            <v>276.40024805845343</v>
          </cell>
          <cell r="T21">
            <v>276.40024805845343</v>
          </cell>
          <cell r="U21">
            <v>276.40024805845343</v>
          </cell>
          <cell r="V21">
            <v>2772.2685214285702</v>
          </cell>
          <cell r="W21">
            <v>2772.2685214285702</v>
          </cell>
          <cell r="X21">
            <v>2772.2685214285702</v>
          </cell>
          <cell r="Y21">
            <v>2772.2685214285702</v>
          </cell>
          <cell r="Z21">
            <v>2855.4365770714276</v>
          </cell>
          <cell r="AA21">
            <v>2855.4365770714276</v>
          </cell>
          <cell r="AB21">
            <v>2941.0996743835703</v>
          </cell>
          <cell r="AC21">
            <v>2941.0996743835703</v>
          </cell>
          <cell r="AD21">
            <v>3029.3326646150776</v>
          </cell>
          <cell r="AE21">
            <v>1468.110240892928</v>
          </cell>
          <cell r="AF21">
            <v>581.95849398322707</v>
          </cell>
          <cell r="AG21">
            <v>3368.6697483359121</v>
          </cell>
          <cell r="AH21">
            <v>2056.8257567198652</v>
          </cell>
          <cell r="AI21">
            <v>789.24337821772383</v>
          </cell>
          <cell r="AJ21">
            <v>789.24337821772383</v>
          </cell>
          <cell r="AK21">
            <v>812.92067956425535</v>
          </cell>
          <cell r="AL21">
            <v>812.92067956425535</v>
          </cell>
          <cell r="AM21">
            <v>837.30829995118313</v>
          </cell>
        </row>
        <row r="22">
          <cell r="G22" t="str">
            <v>О</v>
          </cell>
          <cell r="H22" t="str">
            <v>1.1.2</v>
          </cell>
          <cell r="I22" t="str">
            <v>акварезалт</v>
          </cell>
          <cell r="J22" t="str">
            <v>не для теплоносителя</v>
          </cell>
          <cell r="K22" t="str">
            <v>кг</v>
          </cell>
          <cell r="N22">
            <v>910.08619785498524</v>
          </cell>
          <cell r="P22">
            <v>3216.5330550830199</v>
          </cell>
          <cell r="Q22">
            <v>1198.2963565013899</v>
          </cell>
          <cell r="R22">
            <v>1198.2963565013899</v>
          </cell>
          <cell r="S22">
            <v>1198.2963565013899</v>
          </cell>
          <cell r="T22">
            <v>1198.2963565013899</v>
          </cell>
          <cell r="U22">
            <v>1198.2963565013899</v>
          </cell>
          <cell r="V22">
            <v>445.5</v>
          </cell>
          <cell r="W22">
            <v>445.5</v>
          </cell>
          <cell r="X22">
            <v>445.5</v>
          </cell>
          <cell r="Y22">
            <v>445.5</v>
          </cell>
          <cell r="Z22">
            <v>458.86500000000001</v>
          </cell>
          <cell r="AA22">
            <v>458.86500000000001</v>
          </cell>
          <cell r="AB22">
            <v>472.63095000000004</v>
          </cell>
          <cell r="AC22">
            <v>472.63095000000004</v>
          </cell>
          <cell r="AD22">
            <v>486.80987850000008</v>
          </cell>
          <cell r="AE22">
            <v>1022.8145400000001</v>
          </cell>
          <cell r="AF22">
            <v>405.44340114439592</v>
          </cell>
          <cell r="AG22">
            <v>2346.9112217080428</v>
          </cell>
          <cell r="AH22">
            <v>1432.9654760394853</v>
          </cell>
          <cell r="AI22">
            <v>549.85625762601035</v>
          </cell>
          <cell r="AJ22">
            <v>549.85625762601035</v>
          </cell>
          <cell r="AK22">
            <v>566.3519453547907</v>
          </cell>
          <cell r="AL22">
            <v>566.3519453547907</v>
          </cell>
          <cell r="AM22">
            <v>583.34250371543442</v>
          </cell>
        </row>
        <row r="23">
          <cell r="I23" t="str">
            <v>Добавить</v>
          </cell>
        </row>
        <row r="24">
          <cell r="H24" t="str">
            <v>2</v>
          </cell>
          <cell r="I24" t="str">
            <v>Материалы для транспортировки, в т.ч.</v>
          </cell>
          <cell r="L24">
            <v>0</v>
          </cell>
          <cell r="N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row>
        <row r="25">
          <cell r="H25" t="str">
            <v>2.0</v>
          </cell>
        </row>
        <row r="26">
          <cell r="I26" t="str">
            <v>Добавить</v>
          </cell>
        </row>
        <row r="27">
          <cell r="H27" t="str">
            <v>3</v>
          </cell>
          <cell r="I27" t="str">
            <v>Итого</v>
          </cell>
          <cell r="L27">
            <v>0</v>
          </cell>
          <cell r="N27">
            <v>1120.0075995824554</v>
          </cell>
          <cell r="P27">
            <v>3958.4618187728979</v>
          </cell>
          <cell r="Q27">
            <v>1474.6966045598433</v>
          </cell>
          <cell r="R27">
            <v>1474.6966045598433</v>
          </cell>
          <cell r="S27">
            <v>1474.6966045598433</v>
          </cell>
          <cell r="T27">
            <v>1474.6966045598433</v>
          </cell>
          <cell r="U27">
            <v>1474.6966045598433</v>
          </cell>
          <cell r="V27">
            <v>3217.7685214285702</v>
          </cell>
          <cell r="W27">
            <v>3217.7685214285702</v>
          </cell>
          <cell r="X27">
            <v>3217.7685214285702</v>
          </cell>
          <cell r="Y27">
            <v>3217.7685214285702</v>
          </cell>
          <cell r="Z27">
            <v>3314.3015770714273</v>
          </cell>
          <cell r="AA27">
            <v>3314.3015770714273</v>
          </cell>
          <cell r="AB27">
            <v>3413.7306243835706</v>
          </cell>
          <cell r="AC27">
            <v>3413.7306243835706</v>
          </cell>
          <cell r="AD27">
            <v>3516.1425431150778</v>
          </cell>
          <cell r="AE27">
            <v>2490.9247808929281</v>
          </cell>
          <cell r="AF27">
            <v>987.40189512762299</v>
          </cell>
          <cell r="AG27">
            <v>5715.5809700439549</v>
          </cell>
          <cell r="AH27">
            <v>3489.7912327593504</v>
          </cell>
          <cell r="AI27">
            <v>1339.0996358437342</v>
          </cell>
          <cell r="AJ27">
            <v>1339.0996358437342</v>
          </cell>
          <cell r="AK27">
            <v>1379.2726249190459</v>
          </cell>
          <cell r="AL27">
            <v>1379.2726249190459</v>
          </cell>
          <cell r="AM27">
            <v>1420.6508036666175</v>
          </cell>
        </row>
      </sheetData>
      <sheetData sheetId="25" refreshError="1"/>
      <sheetData sheetId="26">
        <row r="12">
          <cell r="L12">
            <v>-2</v>
          </cell>
          <cell r="N12">
            <v>-1</v>
          </cell>
          <cell r="O12">
            <v>0</v>
          </cell>
          <cell r="P12">
            <v>1</v>
          </cell>
          <cell r="Q12">
            <v>2</v>
          </cell>
          <cell r="R12">
            <v>3</v>
          </cell>
          <cell r="S12">
            <v>4</v>
          </cell>
        </row>
        <row r="14">
          <cell r="L14" t="str">
            <v>2017 год</v>
          </cell>
          <cell r="N14" t="str">
            <v>2018 год</v>
          </cell>
          <cell r="O14" t="str">
            <v>2019 год</v>
          </cell>
          <cell r="P14" t="str">
            <v>2020 год</v>
          </cell>
          <cell r="Q14" t="str">
            <v>2021 год</v>
          </cell>
          <cell r="R14" t="str">
            <v>2022 год</v>
          </cell>
          <cell r="S14" t="str">
            <v>2023 год</v>
          </cell>
        </row>
        <row r="15">
          <cell r="L15" t="str">
            <v>Факт</v>
          </cell>
          <cell r="N15" t="str">
            <v>Ожидаемое</v>
          </cell>
          <cell r="O15" t="str">
            <v xml:space="preserve">План </v>
          </cell>
          <cell r="P15" t="str">
            <v xml:space="preserve">План </v>
          </cell>
          <cell r="Q15" t="str">
            <v xml:space="preserve">План </v>
          </cell>
          <cell r="R15" t="str">
            <v xml:space="preserve">План </v>
          </cell>
          <cell r="S15" t="str">
            <v xml:space="preserve">План </v>
          </cell>
        </row>
        <row r="16">
          <cell r="L16">
            <v>12</v>
          </cell>
          <cell r="N16">
            <v>14</v>
          </cell>
          <cell r="O16">
            <v>15</v>
          </cell>
          <cell r="P16">
            <v>16</v>
          </cell>
          <cell r="Q16">
            <v>17</v>
          </cell>
          <cell r="R16">
            <v>18</v>
          </cell>
          <cell r="S16">
            <v>19</v>
          </cell>
        </row>
        <row r="17">
          <cell r="L17">
            <v>16545</v>
          </cell>
          <cell r="N17">
            <v>0</v>
          </cell>
          <cell r="O17">
            <v>0</v>
          </cell>
          <cell r="P17">
            <v>0</v>
          </cell>
          <cell r="Q17">
            <v>0</v>
          </cell>
          <cell r="R17">
            <v>0</v>
          </cell>
          <cell r="S17">
            <v>0</v>
          </cell>
        </row>
        <row r="18">
          <cell r="L18">
            <v>4781.5050000000001</v>
          </cell>
        </row>
        <row r="22">
          <cell r="N22">
            <v>550.91999999999996</v>
          </cell>
          <cell r="O22">
            <v>567.44759999999997</v>
          </cell>
          <cell r="P22">
            <v>584.47102799999993</v>
          </cell>
          <cell r="Q22">
            <v>602.00515883999992</v>
          </cell>
          <cell r="R22">
            <v>620.06531360519989</v>
          </cell>
          <cell r="S22">
            <v>638.66727301335595</v>
          </cell>
        </row>
        <row r="27">
          <cell r="L27">
            <v>436.895000000001</v>
          </cell>
          <cell r="N27">
            <v>237.29</v>
          </cell>
          <cell r="O27">
            <v>254.5487</v>
          </cell>
          <cell r="P27">
            <v>268.52516099999997</v>
          </cell>
          <cell r="Q27">
            <v>280.99091583000001</v>
          </cell>
          <cell r="R27">
            <v>292.9306433049</v>
          </cell>
          <cell r="S27">
            <v>302.32856260404702</v>
          </cell>
        </row>
        <row r="36">
          <cell r="L36">
            <v>0</v>
          </cell>
          <cell r="N36">
            <v>0</v>
          </cell>
          <cell r="O36">
            <v>0</v>
          </cell>
          <cell r="P36">
            <v>0</v>
          </cell>
          <cell r="Q36">
            <v>0</v>
          </cell>
          <cell r="R36">
            <v>0</v>
          </cell>
          <cell r="S36">
            <v>0</v>
          </cell>
        </row>
        <row r="39">
          <cell r="L39">
            <v>21763.4</v>
          </cell>
          <cell r="N39">
            <v>788.20999999999992</v>
          </cell>
          <cell r="O39">
            <v>821.99630000000002</v>
          </cell>
          <cell r="P39">
            <v>852.99618899999996</v>
          </cell>
          <cell r="Q39">
            <v>882.99607466999987</v>
          </cell>
          <cell r="R39">
            <v>912.99595691009995</v>
          </cell>
          <cell r="S39">
            <v>940.99583561740292</v>
          </cell>
        </row>
        <row r="40">
          <cell r="L40">
            <v>16545</v>
          </cell>
          <cell r="N40">
            <v>550.91999999999996</v>
          </cell>
          <cell r="O40">
            <v>567.44759999999997</v>
          </cell>
          <cell r="P40">
            <v>584.47102799999993</v>
          </cell>
          <cell r="Q40">
            <v>602.00515883999992</v>
          </cell>
          <cell r="R40">
            <v>620.06531360519989</v>
          </cell>
          <cell r="S40">
            <v>638.66727301335595</v>
          </cell>
        </row>
        <row r="41">
          <cell r="L41">
            <v>5218.4000000000015</v>
          </cell>
          <cell r="N41">
            <v>237.29</v>
          </cell>
          <cell r="O41">
            <v>254.5487</v>
          </cell>
          <cell r="P41">
            <v>268.52516099999997</v>
          </cell>
          <cell r="Q41">
            <v>280.99091583000001</v>
          </cell>
          <cell r="R41">
            <v>292.9306433049</v>
          </cell>
          <cell r="S41">
            <v>302.32856260404702</v>
          </cell>
        </row>
      </sheetData>
      <sheetData sheetId="27">
        <row r="3">
          <cell r="M3">
            <v>21763.4</v>
          </cell>
          <cell r="N3">
            <v>100</v>
          </cell>
          <cell r="O3">
            <v>21763.4</v>
          </cell>
          <cell r="S3">
            <v>788.20999999999992</v>
          </cell>
          <cell r="T3">
            <v>100</v>
          </cell>
          <cell r="U3">
            <v>788.20999999999992</v>
          </cell>
          <cell r="V3">
            <v>811.85629999999992</v>
          </cell>
          <cell r="W3">
            <v>100</v>
          </cell>
          <cell r="X3">
            <v>821.99630000000002</v>
          </cell>
          <cell r="Y3">
            <v>836.21198900000002</v>
          </cell>
          <cell r="Z3">
            <v>100</v>
          </cell>
          <cell r="AA3">
            <v>852.99618899999996</v>
          </cell>
          <cell r="AB3">
            <v>861.29834867</v>
          </cell>
          <cell r="AC3">
            <v>100</v>
          </cell>
          <cell r="AD3">
            <v>882.99607466999987</v>
          </cell>
          <cell r="AE3">
            <v>887.13729913010002</v>
          </cell>
          <cell r="AF3">
            <v>100</v>
          </cell>
          <cell r="AG3">
            <v>912.99595691009995</v>
          </cell>
          <cell r="AH3">
            <v>913.75141810400305</v>
          </cell>
          <cell r="AI3">
            <v>100</v>
          </cell>
          <cell r="AJ3">
            <v>940.99583561740292</v>
          </cell>
        </row>
        <row r="11">
          <cell r="M11">
            <v>-2</v>
          </cell>
          <cell r="S11">
            <v>-1</v>
          </cell>
          <cell r="V11">
            <v>0</v>
          </cell>
          <cell r="Y11">
            <v>1</v>
          </cell>
          <cell r="AB11">
            <v>2</v>
          </cell>
          <cell r="AE11">
            <v>3</v>
          </cell>
          <cell r="AH11">
            <v>4</v>
          </cell>
        </row>
        <row r="13">
          <cell r="M13" t="str">
            <v>2017 год</v>
          </cell>
          <cell r="S13" t="str">
            <v>2018 год</v>
          </cell>
          <cell r="V13" t="str">
            <v>2019 год</v>
          </cell>
          <cell r="Y13" t="str">
            <v>2020 год</v>
          </cell>
          <cell r="AB13" t="str">
            <v>2021 год</v>
          </cell>
          <cell r="AE13" t="str">
            <v>2022 год</v>
          </cell>
          <cell r="AH13" t="str">
            <v>2023 год</v>
          </cell>
        </row>
        <row r="14">
          <cell r="M14" t="str">
            <v>Факт</v>
          </cell>
          <cell r="S14" t="str">
            <v>Ожидаемое</v>
          </cell>
          <cell r="V14" t="str">
            <v>План</v>
          </cell>
          <cell r="Y14" t="str">
            <v>План</v>
          </cell>
          <cell r="AB14" t="str">
            <v>План</v>
          </cell>
          <cell r="AE14" t="str">
            <v>План</v>
          </cell>
          <cell r="AH14" t="str">
            <v>План</v>
          </cell>
        </row>
        <row r="15">
          <cell r="M15" t="str">
            <v>База распределения *</v>
          </cell>
          <cell r="N15" t="str">
            <v>Удельный вес базы в разрезе видов деятельности</v>
          </cell>
          <cell r="O15" t="str">
            <v>Распределение общехозяйственных расходов по видам деятельности</v>
          </cell>
          <cell r="S15" t="str">
            <v>База распределения *</v>
          </cell>
          <cell r="T15" t="str">
            <v>Удельный вес базы в разрезе видов деятельности</v>
          </cell>
          <cell r="U15" t="str">
            <v>Распределение общехозяйственных расходов по видам деятельности</v>
          </cell>
          <cell r="V15" t="str">
            <v>База распределения *</v>
          </cell>
          <cell r="W15" t="str">
            <v>Удельный вес базы в разрезе видов деятельности</v>
          </cell>
          <cell r="X15" t="str">
            <v>Распределение общехозяйственных расходов по видам деятельности</v>
          </cell>
          <cell r="Y15" t="str">
            <v>База распределения *</v>
          </cell>
          <cell r="Z15" t="str">
            <v>Удельный вес базы в разрезе видов деятельности</v>
          </cell>
          <cell r="AA15" t="str">
            <v>Распределение общехозяйственных расходов по видам деятельности</v>
          </cell>
          <cell r="AB15" t="str">
            <v>База распределения *</v>
          </cell>
          <cell r="AC15" t="str">
            <v>Удельный вес базы в разрезе видов деятельности</v>
          </cell>
          <cell r="AD15" t="str">
            <v>Распределение общехозяйственных расходов по видам деятельности</v>
          </cell>
          <cell r="AE15" t="str">
            <v>База распределения *</v>
          </cell>
          <cell r="AF15" t="str">
            <v>Удельный вес базы в разрезе видов деятельности</v>
          </cell>
          <cell r="AG15" t="str">
            <v>Распределение общехозяйственных расходов по видам деятельности</v>
          </cell>
          <cell r="AH15" t="str">
            <v>База распределения *</v>
          </cell>
          <cell r="AI15" t="str">
            <v>Удельный вес базы в разрезе видов деятельности</v>
          </cell>
          <cell r="AJ15" t="str">
            <v>Распределение общехозяйственных расходов по видам деятельности</v>
          </cell>
        </row>
        <row r="16">
          <cell r="M16">
            <v>27</v>
          </cell>
          <cell r="N16">
            <v>28</v>
          </cell>
          <cell r="O16">
            <v>29</v>
          </cell>
          <cell r="S16">
            <v>33</v>
          </cell>
          <cell r="T16">
            <v>34</v>
          </cell>
          <cell r="U16">
            <v>35</v>
          </cell>
          <cell r="V16">
            <v>36</v>
          </cell>
          <cell r="W16">
            <v>37</v>
          </cell>
          <cell r="X16">
            <v>38</v>
          </cell>
          <cell r="Y16">
            <v>39</v>
          </cell>
          <cell r="Z16">
            <v>40</v>
          </cell>
          <cell r="AA16">
            <v>41</v>
          </cell>
          <cell r="AB16">
            <v>42</v>
          </cell>
          <cell r="AC16">
            <v>43</v>
          </cell>
          <cell r="AD16">
            <v>44</v>
          </cell>
          <cell r="AE16">
            <v>45</v>
          </cell>
          <cell r="AF16">
            <v>46</v>
          </cell>
          <cell r="AG16">
            <v>47</v>
          </cell>
          <cell r="AH16">
            <v>48</v>
          </cell>
          <cell r="AI16">
            <v>49</v>
          </cell>
          <cell r="AJ16">
            <v>50</v>
          </cell>
        </row>
        <row r="17">
          <cell r="M17">
            <v>0</v>
          </cell>
          <cell r="N17">
            <v>0</v>
          </cell>
          <cell r="O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row>
        <row r="20">
          <cell r="M20">
            <v>21763.4</v>
          </cell>
          <cell r="N20">
            <v>100</v>
          </cell>
          <cell r="O20">
            <v>21763.4</v>
          </cell>
          <cell r="S20">
            <v>788.20999999999992</v>
          </cell>
          <cell r="T20">
            <v>100</v>
          </cell>
          <cell r="U20">
            <v>788.20999999999981</v>
          </cell>
          <cell r="V20">
            <v>811.85629999999992</v>
          </cell>
          <cell r="W20">
            <v>100</v>
          </cell>
          <cell r="X20">
            <v>821.99630000000002</v>
          </cell>
          <cell r="Y20">
            <v>836.21198900000002</v>
          </cell>
          <cell r="Z20">
            <v>100</v>
          </cell>
          <cell r="AA20">
            <v>852.99618899999996</v>
          </cell>
          <cell r="AB20">
            <v>861.29834867</v>
          </cell>
          <cell r="AC20">
            <v>100</v>
          </cell>
          <cell r="AD20">
            <v>882.99607466999998</v>
          </cell>
          <cell r="AE20">
            <v>887.13729913010002</v>
          </cell>
          <cell r="AF20">
            <v>100</v>
          </cell>
          <cell r="AG20">
            <v>912.99595691009995</v>
          </cell>
          <cell r="AH20">
            <v>913.75141810400305</v>
          </cell>
          <cell r="AI20">
            <v>100</v>
          </cell>
          <cell r="AJ20">
            <v>940.99583561740292</v>
          </cell>
        </row>
        <row r="21">
          <cell r="M21">
            <v>16545</v>
          </cell>
          <cell r="N21">
            <v>76.022128895301279</v>
          </cell>
          <cell r="O21">
            <v>16545</v>
          </cell>
          <cell r="S21">
            <v>591.15749999999991</v>
          </cell>
          <cell r="T21">
            <v>75</v>
          </cell>
          <cell r="U21">
            <v>591.15749999999991</v>
          </cell>
          <cell r="V21">
            <v>608.89222499999994</v>
          </cell>
          <cell r="W21">
            <v>75</v>
          </cell>
          <cell r="X21">
            <v>616.49722500000007</v>
          </cell>
          <cell r="Y21">
            <v>627.15899175000004</v>
          </cell>
          <cell r="Z21">
            <v>75</v>
          </cell>
          <cell r="AA21">
            <v>639.74714174999997</v>
          </cell>
          <cell r="AB21">
            <v>645.9737615025</v>
          </cell>
          <cell r="AC21">
            <v>75</v>
          </cell>
          <cell r="AD21">
            <v>662.2470560024999</v>
          </cell>
          <cell r="AE21">
            <v>665.35297434757501</v>
          </cell>
          <cell r="AF21">
            <v>75</v>
          </cell>
          <cell r="AG21">
            <v>684.7469676825749</v>
          </cell>
          <cell r="AH21">
            <v>685.31356357800223</v>
          </cell>
          <cell r="AI21">
            <v>74.999999999999986</v>
          </cell>
          <cell r="AJ21">
            <v>705.74687671305207</v>
          </cell>
        </row>
        <row r="22">
          <cell r="M22">
            <v>12408.75</v>
          </cell>
          <cell r="N22">
            <v>57.016596671475959</v>
          </cell>
          <cell r="O22">
            <v>12408.75</v>
          </cell>
          <cell r="S22">
            <v>413.18999999999994</v>
          </cell>
          <cell r="T22">
            <v>52.42130904200657</v>
          </cell>
          <cell r="U22">
            <v>413.18999999999994</v>
          </cell>
          <cell r="V22">
            <v>425.58569999999997</v>
          </cell>
          <cell r="W22">
            <v>52.42130904200657</v>
          </cell>
          <cell r="X22">
            <v>430.90122073685944</v>
          </cell>
          <cell r="Y22">
            <v>438.35327100000001</v>
          </cell>
          <cell r="Z22">
            <v>52.42130904200657</v>
          </cell>
          <cell r="AA22">
            <v>447.15176835222837</v>
          </cell>
          <cell r="AB22">
            <v>451.50386913</v>
          </cell>
          <cell r="AC22">
            <v>52.42130904200657</v>
          </cell>
          <cell r="AD22">
            <v>462.87810113154774</v>
          </cell>
          <cell r="AE22">
            <v>465.04898520390003</v>
          </cell>
          <cell r="AF22">
            <v>52.42130904200657</v>
          </cell>
          <cell r="AG22">
            <v>478.60443211286861</v>
          </cell>
          <cell r="AH22">
            <v>479.00045476001702</v>
          </cell>
          <cell r="AI22">
            <v>52.42130904200657</v>
          </cell>
          <cell r="AJ22">
            <v>493.28233506141095</v>
          </cell>
        </row>
        <row r="23">
          <cell r="M23">
            <v>4136.25</v>
          </cell>
          <cell r="N23">
            <v>19.00553222382532</v>
          </cell>
          <cell r="O23">
            <v>4136.25</v>
          </cell>
          <cell r="S23">
            <v>177.9675</v>
          </cell>
          <cell r="T23">
            <v>22.57869095799343</v>
          </cell>
          <cell r="U23">
            <v>177.9675</v>
          </cell>
          <cell r="V23">
            <v>183.30652499999999</v>
          </cell>
          <cell r="W23">
            <v>22.57869095799343</v>
          </cell>
          <cell r="X23">
            <v>185.59600426314057</v>
          </cell>
          <cell r="Y23">
            <v>188.80572075000001</v>
          </cell>
          <cell r="Z23">
            <v>22.578690957993427</v>
          </cell>
          <cell r="AA23">
            <v>192.59537339777151</v>
          </cell>
          <cell r="AB23">
            <v>194.4698923725</v>
          </cell>
          <cell r="AC23">
            <v>22.578690957993427</v>
          </cell>
          <cell r="AD23">
            <v>199.36895487095214</v>
          </cell>
          <cell r="AE23">
            <v>200.30398914367501</v>
          </cell>
          <cell r="AF23">
            <v>22.57869095799343</v>
          </cell>
          <cell r="AG23">
            <v>206.14253556970635</v>
          </cell>
          <cell r="AH23">
            <v>206.31310881798527</v>
          </cell>
          <cell r="AI23">
            <v>22.578690957993427</v>
          </cell>
          <cell r="AJ23">
            <v>212.46454165164124</v>
          </cell>
        </row>
        <row r="24">
          <cell r="M24">
            <v>5218.4000000000015</v>
          </cell>
          <cell r="N24">
            <v>23.977871104698721</v>
          </cell>
          <cell r="O24">
            <v>5218.4000000000015</v>
          </cell>
          <cell r="S24">
            <v>197.05249999999998</v>
          </cell>
          <cell r="T24">
            <v>25</v>
          </cell>
          <cell r="U24">
            <v>197.05249999999995</v>
          </cell>
          <cell r="V24">
            <v>202.96407499999998</v>
          </cell>
          <cell r="W24">
            <v>25</v>
          </cell>
          <cell r="X24">
            <v>205.499075</v>
          </cell>
          <cell r="Y24">
            <v>209.05299724999998</v>
          </cell>
          <cell r="Z24">
            <v>24.999999999999996</v>
          </cell>
          <cell r="AA24">
            <v>213.24904724999996</v>
          </cell>
          <cell r="AB24">
            <v>215.3245871675</v>
          </cell>
          <cell r="AC24">
            <v>25</v>
          </cell>
          <cell r="AD24">
            <v>220.7490186675</v>
          </cell>
          <cell r="AE24">
            <v>221.78432478252498</v>
          </cell>
          <cell r="AF24">
            <v>24.999999999999996</v>
          </cell>
          <cell r="AG24">
            <v>228.24898922752493</v>
          </cell>
          <cell r="AH24">
            <v>228.43785452600076</v>
          </cell>
          <cell r="AI24">
            <v>25</v>
          </cell>
          <cell r="AJ24">
            <v>235.24895890435073</v>
          </cell>
        </row>
        <row r="25">
          <cell r="M25">
            <v>3913.8000000000011</v>
          </cell>
          <cell r="N25">
            <v>17.983403328524041</v>
          </cell>
          <cell r="O25">
            <v>3913.8000000000011</v>
          </cell>
          <cell r="S25">
            <v>137.72999999999999</v>
          </cell>
          <cell r="T25">
            <v>17.473769680668859</v>
          </cell>
          <cell r="U25">
            <v>137.72999999999999</v>
          </cell>
          <cell r="V25">
            <v>141.86189999999999</v>
          </cell>
          <cell r="W25">
            <v>17.473769680668859</v>
          </cell>
          <cell r="X25">
            <v>143.63374024561983</v>
          </cell>
          <cell r="Y25">
            <v>146.11775699999998</v>
          </cell>
          <cell r="Z25">
            <v>17.473769680668855</v>
          </cell>
          <cell r="AA25">
            <v>149.05058945074279</v>
          </cell>
          <cell r="AB25">
            <v>150.50128970999998</v>
          </cell>
          <cell r="AC25">
            <v>17.473769680668855</v>
          </cell>
          <cell r="AD25">
            <v>154.29270037718257</v>
          </cell>
          <cell r="AE25">
            <v>155.01632840129997</v>
          </cell>
          <cell r="AF25">
            <v>17.473769680668855</v>
          </cell>
          <cell r="AG25">
            <v>159.53481070428953</v>
          </cell>
          <cell r="AH25">
            <v>159.66681825333899</v>
          </cell>
          <cell r="AI25">
            <v>17.473769680668855</v>
          </cell>
          <cell r="AJ25">
            <v>164.42744502047029</v>
          </cell>
        </row>
        <row r="26">
          <cell r="M26">
            <v>1304.6000000000004</v>
          </cell>
          <cell r="N26">
            <v>5.9944677761746803</v>
          </cell>
          <cell r="O26">
            <v>1304.6000000000004</v>
          </cell>
          <cell r="S26">
            <v>59.322499999999998</v>
          </cell>
          <cell r="T26">
            <v>7.5262303193311437</v>
          </cell>
          <cell r="U26">
            <v>59.322499999999998</v>
          </cell>
          <cell r="V26">
            <v>61.102175000000003</v>
          </cell>
          <cell r="W26">
            <v>7.5262303193311437</v>
          </cell>
          <cell r="X26">
            <v>61.865334754380193</v>
          </cell>
          <cell r="Y26">
            <v>62.935240250000007</v>
          </cell>
          <cell r="Z26">
            <v>7.5262303193311437</v>
          </cell>
          <cell r="AA26">
            <v>64.198457799257184</v>
          </cell>
          <cell r="AB26">
            <v>64.823297457500004</v>
          </cell>
          <cell r="AC26">
            <v>7.5262303193311437</v>
          </cell>
          <cell r="AD26">
            <v>66.456318290317398</v>
          </cell>
          <cell r="AE26">
            <v>66.767996381225004</v>
          </cell>
          <cell r="AF26">
            <v>7.5262303193311428</v>
          </cell>
          <cell r="AG26">
            <v>68.714178523235447</v>
          </cell>
          <cell r="AH26">
            <v>68.77103627266176</v>
          </cell>
          <cell r="AI26">
            <v>7.5262303193311437</v>
          </cell>
          <cell r="AJ26">
            <v>70.821513883880428</v>
          </cell>
        </row>
        <row r="29">
          <cell r="M29">
            <v>21763.4</v>
          </cell>
          <cell r="N29">
            <v>100</v>
          </cell>
          <cell r="O29">
            <v>21763.4</v>
          </cell>
          <cell r="S29">
            <v>788.20999999999992</v>
          </cell>
          <cell r="T29">
            <v>100</v>
          </cell>
          <cell r="U29">
            <v>788.20999999999992</v>
          </cell>
          <cell r="V29">
            <v>811.85629999999992</v>
          </cell>
          <cell r="W29">
            <v>100</v>
          </cell>
          <cell r="X29">
            <v>821.99630000000002</v>
          </cell>
          <cell r="Y29">
            <v>836.21198900000002</v>
          </cell>
          <cell r="Z29">
            <v>100</v>
          </cell>
          <cell r="AA29">
            <v>852.99618899999996</v>
          </cell>
          <cell r="AB29">
            <v>861.29834867</v>
          </cell>
          <cell r="AC29">
            <v>100</v>
          </cell>
          <cell r="AD29">
            <v>882.99607466999987</v>
          </cell>
          <cell r="AE29">
            <v>887.13729913010002</v>
          </cell>
          <cell r="AF29">
            <v>100</v>
          </cell>
          <cell r="AG29">
            <v>912.99595691009995</v>
          </cell>
          <cell r="AH29">
            <v>913.75141810400305</v>
          </cell>
          <cell r="AI29">
            <v>100</v>
          </cell>
          <cell r="AJ29">
            <v>940.99583561740292</v>
          </cell>
        </row>
      </sheetData>
      <sheetData sheetId="28" refreshError="1"/>
      <sheetData sheetId="29" refreshError="1"/>
      <sheetData sheetId="30" refreshError="1"/>
      <sheetData sheetId="31">
        <row r="2">
          <cell r="G2" t="str">
            <v>Природный газ</v>
          </cell>
          <cell r="N2" t="str">
            <v>амортизация производства</v>
          </cell>
          <cell r="AK2" t="str">
            <v>Открытая</v>
          </cell>
          <cell r="BD2" t="str">
            <v>для теплоносителя</v>
          </cell>
          <cell r="BF2" t="str">
            <v>операционные (подконтрольные)</v>
          </cell>
          <cell r="BH2" t="str">
            <v>отбор воды на ГВС из сетей для ГВС</v>
          </cell>
          <cell r="BL2" t="str">
            <v>Приозерский МР</v>
          </cell>
        </row>
        <row r="3">
          <cell r="G3" t="str">
            <v>Сжиженный газ</v>
          </cell>
          <cell r="N3" t="str">
            <v>амортизация транспортировки</v>
          </cell>
          <cell r="AK3" t="str">
            <v>Закрытая</v>
          </cell>
          <cell r="BD3" t="str">
            <v>не для теплоносителя</v>
          </cell>
          <cell r="BF3" t="str">
            <v>неподконтрольные</v>
          </cell>
          <cell r="BH3" t="str">
            <v>без отбора воды из сетей ГВС с возвратом теплоносителя на источник тепла или ЦТП</v>
          </cell>
          <cell r="BL3" t="str">
            <v>Подпорожский МР</v>
          </cell>
        </row>
        <row r="4">
          <cell r="G4" t="str">
            <v>Мазут</v>
          </cell>
          <cell r="N4" t="str">
            <v>цеховые</v>
          </cell>
          <cell r="BL4" t="str">
            <v>Тихвинский МР</v>
          </cell>
        </row>
        <row r="5">
          <cell r="G5" t="str">
            <v>Дизельное топливо</v>
          </cell>
          <cell r="N5" t="str">
            <v>прочие</v>
          </cell>
          <cell r="BL5" t="str">
            <v>Кировский МР</v>
          </cell>
        </row>
        <row r="6">
          <cell r="G6" t="str">
            <v>Дрова</v>
          </cell>
          <cell r="N6" t="str">
            <v>общехозяйственные</v>
          </cell>
          <cell r="BL6" t="str">
            <v>Лужский МР</v>
          </cell>
        </row>
        <row r="7">
          <cell r="G7" t="str">
            <v>Опилки</v>
          </cell>
          <cell r="BL7" t="str">
            <v>Тосненский МР</v>
          </cell>
        </row>
        <row r="8">
          <cell r="G8" t="str">
            <v>Торф</v>
          </cell>
          <cell r="BL8" t="str">
            <v>Всеволожский МР</v>
          </cell>
        </row>
        <row r="9">
          <cell r="G9" t="str">
            <v>Сланцы</v>
          </cell>
          <cell r="BL9" t="str">
            <v>Волосовский МР</v>
          </cell>
        </row>
        <row r="10">
          <cell r="F10" t="str">
            <v>м3</v>
          </cell>
          <cell r="G10" t="str">
            <v>Уголь</v>
          </cell>
          <cell r="BL10" t="str">
            <v>Гатчинский МР</v>
          </cell>
        </row>
        <row r="11">
          <cell r="F11" t="str">
            <v>шт</v>
          </cell>
          <cell r="G11" t="str">
            <v>Пилеты</v>
          </cell>
          <cell r="BL11" t="str">
            <v>Выборгский МР</v>
          </cell>
        </row>
        <row r="12">
          <cell r="F12" t="str">
            <v>кг</v>
          </cell>
          <cell r="G12" t="str">
            <v>Щепа</v>
          </cell>
          <cell r="BL12" t="str">
            <v>Сосновоборский ГО</v>
          </cell>
        </row>
        <row r="13">
          <cell r="G13" t="str">
            <v>Электроэнергия</v>
          </cell>
          <cell r="BL13" t="str">
            <v>Волховский МР</v>
          </cell>
        </row>
        <row r="14">
          <cell r="BL14" t="str">
            <v>Бокситогорский МР</v>
          </cell>
        </row>
        <row r="15">
          <cell r="BL15" t="str">
            <v>Ломоносовский МР</v>
          </cell>
        </row>
        <row r="16">
          <cell r="BL16" t="str">
            <v>Киришский МР</v>
          </cell>
        </row>
        <row r="17">
          <cell r="BL17" t="str">
            <v>Сланцевский МР</v>
          </cell>
        </row>
        <row r="18">
          <cell r="BL18" t="str">
            <v>Кингисеппский МР</v>
          </cell>
        </row>
        <row r="19">
          <cell r="BL19" t="str">
            <v>Лодейнопольский МР</v>
          </cell>
        </row>
        <row r="20">
          <cell r="T20">
            <v>14.004</v>
          </cell>
          <cell r="BL20" t="str">
            <v>ОАО "РЭУ"</v>
          </cell>
        </row>
        <row r="21">
          <cell r="T21">
            <v>0</v>
          </cell>
        </row>
        <row r="22">
          <cell r="T22">
            <v>84.486000000000004</v>
          </cell>
        </row>
        <row r="23">
          <cell r="T23">
            <v>0</v>
          </cell>
        </row>
        <row r="25">
          <cell r="T25">
            <v>43.778700000000001</v>
          </cell>
        </row>
        <row r="26">
          <cell r="T26">
            <v>211.77359999999999</v>
          </cell>
        </row>
        <row r="27">
          <cell r="T27">
            <v>18.911100000000001</v>
          </cell>
        </row>
        <row r="29">
          <cell r="T29">
            <v>6.5442999999999998</v>
          </cell>
        </row>
        <row r="30">
          <cell r="T30">
            <v>79.140799999999999</v>
          </cell>
        </row>
        <row r="31">
          <cell r="T31">
            <v>1.4750000000000001</v>
          </cell>
        </row>
        <row r="33">
          <cell r="T33">
            <v>229.4213</v>
          </cell>
        </row>
        <row r="34">
          <cell r="T34">
            <v>132.20240000000001</v>
          </cell>
        </row>
        <row r="35">
          <cell r="T35">
            <v>9.6649999999999991</v>
          </cell>
        </row>
        <row r="36">
          <cell r="T36">
            <v>0</v>
          </cell>
        </row>
        <row r="37">
          <cell r="T37">
            <v>65.06</v>
          </cell>
        </row>
        <row r="38">
          <cell r="T38">
            <v>0</v>
          </cell>
        </row>
        <row r="40">
          <cell r="T40">
            <v>41.0032</v>
          </cell>
        </row>
        <row r="41">
          <cell r="T41">
            <v>209.14850000000001</v>
          </cell>
        </row>
        <row r="42">
          <cell r="T42">
            <v>19.898199999999999</v>
          </cell>
        </row>
        <row r="44">
          <cell r="T44">
            <v>8.0828000000000007</v>
          </cell>
        </row>
        <row r="45">
          <cell r="T45">
            <v>92.326700000000002</v>
          </cell>
        </row>
        <row r="46">
          <cell r="T46">
            <v>1.2459</v>
          </cell>
        </row>
        <row r="48">
          <cell r="T48">
            <v>223.43</v>
          </cell>
        </row>
        <row r="49">
          <cell r="T49">
            <v>148.27539999999999</v>
          </cell>
        </row>
        <row r="50">
          <cell r="T50">
            <v>11.0557</v>
          </cell>
        </row>
        <row r="51">
          <cell r="T51">
            <v>0</v>
          </cell>
        </row>
        <row r="52">
          <cell r="T52">
            <v>35.299999999999997</v>
          </cell>
        </row>
        <row r="53">
          <cell r="T53">
            <v>0</v>
          </cell>
        </row>
        <row r="55">
          <cell r="T55">
            <v>58</v>
          </cell>
        </row>
        <row r="56">
          <cell r="T56">
            <v>218.2</v>
          </cell>
        </row>
        <row r="57">
          <cell r="T57">
            <v>23.8</v>
          </cell>
        </row>
        <row r="58">
          <cell r="T58">
            <v>0</v>
          </cell>
        </row>
        <row r="59">
          <cell r="T59">
            <v>8.8000000000000007</v>
          </cell>
        </row>
        <row r="60">
          <cell r="T60">
            <v>94</v>
          </cell>
        </row>
        <row r="61">
          <cell r="T61">
            <v>3.2</v>
          </cell>
        </row>
        <row r="62">
          <cell r="T62">
            <v>0</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2">
          <cell r="D2" t="str">
            <v>Бокситогорский муниципальный район</v>
          </cell>
        </row>
        <row r="195">
          <cell r="B195" t="str">
            <v>Борское</v>
          </cell>
        </row>
        <row r="196">
          <cell r="B196" t="str">
            <v>Ганьковское</v>
          </cell>
        </row>
        <row r="197">
          <cell r="B197" t="str">
            <v>Горское</v>
          </cell>
        </row>
        <row r="198">
          <cell r="B198" t="str">
            <v>Коськовское</v>
          </cell>
        </row>
        <row r="199">
          <cell r="B199" t="str">
            <v>Мелегежское</v>
          </cell>
        </row>
        <row r="200">
          <cell r="B200" t="str">
            <v>Пашозерское</v>
          </cell>
        </row>
        <row r="201">
          <cell r="B201" t="str">
            <v>Тихвинский муниципальный район</v>
          </cell>
        </row>
        <row r="202">
          <cell r="B202" t="str">
            <v>Тихвинское</v>
          </cell>
        </row>
        <row r="203">
          <cell r="B203" t="str">
            <v>Цвылевское</v>
          </cell>
        </row>
        <row r="204">
          <cell r="B204" t="str">
            <v>Шугозерское</v>
          </cell>
        </row>
      </sheetData>
      <sheetData sheetId="74" refreshError="1"/>
      <sheetData sheetId="75" refreshError="1"/>
      <sheetData sheetId="76" refreshError="1"/>
      <sheetData sheetId="7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Инструкция по заполнению"/>
      <sheetName val="Обновление"/>
      <sheetName val="Logging"/>
      <sheetName val="Список организаций"/>
      <sheetName val="Контакты"/>
      <sheetName val="Баланс"/>
      <sheetName val="Баланс трансп."/>
      <sheetName val="Смета"/>
      <sheetName val="Т и Н"/>
      <sheetName val="Тарифы трансп."/>
      <sheetName val="Перекр. субсидирование"/>
      <sheetName val="Комментарии"/>
      <sheetName val="Проверка"/>
      <sheetName val="Свод"/>
      <sheetName val="Ошибки загрузки"/>
      <sheetName val="REESTR_MO"/>
      <sheetName val="REESTR_ORG"/>
      <sheetName val="PLAN10_DATA_REGION"/>
      <sheetName val="REESTR_FILTERED"/>
      <sheetName val="tech_horisontal"/>
      <sheetName val="tech_vertical"/>
      <sheetName val="TECHSHEET"/>
      <sheetName val="modUpdateStatus"/>
      <sheetName val="modUpdTemplMain"/>
      <sheetName val="Region_Image_Coordinates"/>
      <sheetName val="modDataRegion"/>
      <sheetName val="modCommonProcedures"/>
      <sheetName val="modBal"/>
      <sheetName val="modBalTransport"/>
      <sheetName val="modTariffAndNormativ"/>
      <sheetName val="modPerSubsid"/>
      <sheetName val="modSmeta"/>
      <sheetName val="modTariffTransport"/>
      <sheetName val="modReestr"/>
      <sheetName val="modLoadSvod"/>
      <sheetName val="modSvod"/>
      <sheetName val="modSvodButtons"/>
      <sheetName val="modListOrg"/>
      <sheetName val="modCommandButton"/>
      <sheetName val="modContactList"/>
      <sheetName val="modCommonProv"/>
      <sheetName val="modProv"/>
      <sheetName val="modOrgUniqueness"/>
      <sheetName val="modProvGeneralProc"/>
      <sheetName val="modfrmOrg"/>
      <sheetName val="modfrmReestr"/>
      <sheetName val="modfrmReestrPreviousPeriod"/>
      <sheetName val="modfrmRegion"/>
      <sheetName val="modfrmAdditionalOrgData"/>
    </sheetNames>
    <sheetDataSet>
      <sheetData sheetId="0" refreshError="1"/>
      <sheetData sheetId="1">
        <row r="3">
          <cell r="J3" t="e">
            <v>#NAME?</v>
          </cell>
        </row>
      </sheetData>
      <sheetData sheetId="2" refreshError="1"/>
      <sheetData sheetId="3" refreshError="1"/>
      <sheetData sheetId="4">
        <row r="3">
          <cell r="N3">
            <v>2011</v>
          </cell>
        </row>
      </sheetData>
      <sheetData sheetId="5" refreshError="1"/>
      <sheetData sheetId="6">
        <row r="14">
          <cell r="G14" t="str">
            <v>А</v>
          </cell>
          <cell r="H14" t="str">
            <v>1</v>
          </cell>
          <cell r="I14" t="str">
            <v>1.1</v>
          </cell>
          <cell r="J14" t="str">
            <v>1.2</v>
          </cell>
          <cell r="K14" t="str">
            <v>1.2.1</v>
          </cell>
          <cell r="L14" t="str">
            <v>1.2.2</v>
          </cell>
          <cell r="M14" t="str">
            <v>1.2.3</v>
          </cell>
          <cell r="N14" t="str">
            <v>1.2.4</v>
          </cell>
          <cell r="O14" t="str">
            <v>2</v>
          </cell>
          <cell r="P14" t="str">
            <v>3</v>
          </cell>
          <cell r="Q14" t="str">
            <v>3.1</v>
          </cell>
          <cell r="R14" t="str">
            <v>3.2</v>
          </cell>
          <cell r="S14" t="str">
            <v>4</v>
          </cell>
        </row>
        <row r="15">
          <cell r="F15">
            <v>0</v>
          </cell>
          <cell r="G15" t="str">
            <v>Всего по МО</v>
          </cell>
          <cell r="H15">
            <v>97812</v>
          </cell>
          <cell r="I15">
            <v>3375</v>
          </cell>
          <cell r="J15">
            <v>94437</v>
          </cell>
          <cell r="K15">
            <v>6123</v>
          </cell>
          <cell r="L15">
            <v>86715</v>
          </cell>
          <cell r="M15">
            <v>1599</v>
          </cell>
          <cell r="N15">
            <v>0</v>
          </cell>
          <cell r="O15">
            <v>92235</v>
          </cell>
          <cell r="P15">
            <v>0</v>
          </cell>
          <cell r="Q15">
            <v>0</v>
          </cell>
          <cell r="R15">
            <v>0</v>
          </cell>
          <cell r="S15">
            <v>5577</v>
          </cell>
        </row>
        <row r="16">
          <cell r="F16">
            <v>0</v>
          </cell>
        </row>
        <row r="17">
          <cell r="C17">
            <v>1</v>
          </cell>
          <cell r="E17" t="str">
            <v>Удалить</v>
          </cell>
          <cell r="F17">
            <v>1</v>
          </cell>
          <cell r="G17" t="str">
            <v>ООО "ЖКХ Фрол"</v>
          </cell>
          <cell r="H17">
            <v>24272</v>
          </cell>
          <cell r="J17">
            <v>24272</v>
          </cell>
          <cell r="K17">
            <v>3663</v>
          </cell>
          <cell r="L17">
            <v>20609</v>
          </cell>
          <cell r="O17">
            <v>18695</v>
          </cell>
          <cell r="P17">
            <v>0</v>
          </cell>
          <cell r="S17">
            <v>5577</v>
          </cell>
        </row>
        <row r="18">
          <cell r="C18">
            <v>2</v>
          </cell>
          <cell r="E18" t="str">
            <v>Удалить</v>
          </cell>
          <cell r="F18">
            <v>2</v>
          </cell>
          <cell r="G18" t="str">
            <v>МУП "Грязовецкая электротеплосеть"</v>
          </cell>
          <cell r="H18">
            <v>73540</v>
          </cell>
          <cell r="I18">
            <v>3375</v>
          </cell>
          <cell r="J18">
            <v>70165</v>
          </cell>
          <cell r="K18">
            <v>2460</v>
          </cell>
          <cell r="L18">
            <v>66106</v>
          </cell>
          <cell r="M18">
            <v>1599</v>
          </cell>
          <cell r="O18">
            <v>73540</v>
          </cell>
          <cell r="P18">
            <v>0</v>
          </cell>
        </row>
        <row r="19">
          <cell r="G19" t="str">
            <v>Добавить</v>
          </cell>
        </row>
      </sheetData>
      <sheetData sheetId="7">
        <row r="13">
          <cell r="G13" t="str">
            <v>А</v>
          </cell>
          <cell r="H13">
            <v>1</v>
          </cell>
          <cell r="I13">
            <v>2</v>
          </cell>
          <cell r="J13">
            <v>3</v>
          </cell>
          <cell r="K13" t="str">
            <v>3.1</v>
          </cell>
          <cell r="L13" t="str">
            <v>3.2</v>
          </cell>
          <cell r="M13" t="str">
            <v>3.3</v>
          </cell>
          <cell r="N13" t="str">
            <v>3.4</v>
          </cell>
          <cell r="O13" t="str">
            <v>3.5</v>
          </cell>
        </row>
        <row r="14">
          <cell r="F14">
            <v>0</v>
          </cell>
          <cell r="G14" t="str">
            <v>Всего по МО</v>
          </cell>
          <cell r="H14">
            <v>0</v>
          </cell>
          <cell r="I14">
            <v>0</v>
          </cell>
          <cell r="J14">
            <v>0</v>
          </cell>
          <cell r="K14">
            <v>0</v>
          </cell>
          <cell r="L14">
            <v>0</v>
          </cell>
          <cell r="M14">
            <v>0</v>
          </cell>
          <cell r="N14">
            <v>0</v>
          </cell>
          <cell r="O14">
            <v>0</v>
          </cell>
        </row>
        <row r="15">
          <cell r="F15">
            <v>0</v>
          </cell>
        </row>
        <row r="16">
          <cell r="C16">
            <v>1</v>
          </cell>
          <cell r="E16" t="str">
            <v>Удалить</v>
          </cell>
          <cell r="F16">
            <v>1</v>
          </cell>
          <cell r="G16" t="str">
            <v>ООО "ЖКХ Фрол"</v>
          </cell>
        </row>
        <row r="17">
          <cell r="C17">
            <v>2</v>
          </cell>
          <cell r="E17" t="str">
            <v>Удалить</v>
          </cell>
          <cell r="F17">
            <v>2</v>
          </cell>
          <cell r="G17" t="str">
            <v>МУП "Грязовецкая электротеплосеть"</v>
          </cell>
        </row>
        <row r="18">
          <cell r="G18" t="str">
            <v>Добавить</v>
          </cell>
        </row>
      </sheetData>
      <sheetData sheetId="8"/>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Инструкция по заполнению"/>
      <sheetName val="Обновление"/>
      <sheetName val="Logging"/>
      <sheetName val="Список организаций"/>
      <sheetName val="Контакты"/>
      <sheetName val="Баланс произв."/>
      <sheetName val="Баланс трансп."/>
      <sheetName val="Смета"/>
      <sheetName val="Т и Н"/>
      <sheetName val="Тарифы трансп."/>
      <sheetName val="Перекр. субсидирование"/>
      <sheetName val="Комментарии"/>
      <sheetName val="Проверка"/>
      <sheetName val="Свод"/>
      <sheetName val="Ошибки загрузки"/>
      <sheetName val="REESTR_MO"/>
      <sheetName val="REESTR_ORG"/>
      <sheetName val="PLAN10_DATA_REGION"/>
      <sheetName val="REESTR_FILTERED"/>
      <sheetName val="tech_horisontal"/>
      <sheetName val="tech_vertical"/>
      <sheetName val="TECHSHEET"/>
      <sheetName val="modUpdateStatus"/>
      <sheetName val="modUpdTemplMain"/>
      <sheetName val="Region_Image_Coordinates"/>
      <sheetName val="modDataRegion"/>
      <sheetName val="modCommonProcedures"/>
      <sheetName val="modBalPr"/>
      <sheetName val="modBalTransport"/>
      <sheetName val="modTariffAndNormativ"/>
      <sheetName val="modPerSubsid"/>
      <sheetName val="modSmeta"/>
      <sheetName val="modTariffTransport"/>
      <sheetName val="modReestr"/>
      <sheetName val="modLoadSvod"/>
      <sheetName val="modSvod"/>
      <sheetName val="modSvodButtons"/>
      <sheetName val="modListOrg"/>
      <sheetName val="modCommandButton"/>
      <sheetName val="modContactList"/>
      <sheetName val="modCommonProv"/>
      <sheetName val="modProv"/>
      <sheetName val="modOrgUniqueness"/>
      <sheetName val="modProvGeneralProc"/>
      <sheetName val="modfrmOrg"/>
      <sheetName val="modfrmReestr"/>
      <sheetName val="modfrmReestrPreviousPeriod"/>
      <sheetName val="modfrmRegion"/>
      <sheetName val="modfrmAdditionalOrgData"/>
    </sheetNames>
    <sheetDataSet>
      <sheetData sheetId="0"/>
      <sheetData sheetId="1">
        <row r="3">
          <cell r="J3" t="e">
            <v>#NAME?</v>
          </cell>
        </row>
      </sheetData>
      <sheetData sheetId="2"/>
      <sheetData sheetId="3"/>
      <sheetData sheetId="4">
        <row r="3">
          <cell r="P3">
            <v>2011</v>
          </cell>
        </row>
      </sheetData>
      <sheetData sheetId="5"/>
      <sheetData sheetId="6">
        <row r="16">
          <cell r="G16" t="str">
            <v>А</v>
          </cell>
          <cell r="H16" t="str">
            <v>Б</v>
          </cell>
          <cell r="I16" t="str">
            <v>1</v>
          </cell>
          <cell r="J16" t="str">
            <v>2</v>
          </cell>
          <cell r="K16" t="str">
            <v>3</v>
          </cell>
          <cell r="L16" t="str">
            <v>4</v>
          </cell>
          <cell r="M16" t="str">
            <v>5</v>
          </cell>
          <cell r="N16" t="str">
            <v>5.1</v>
          </cell>
          <cell r="O16" t="str">
            <v>5.2</v>
          </cell>
          <cell r="P16" t="str">
            <v>5.2.1</v>
          </cell>
          <cell r="Q16" t="str">
            <v>5.2.1.1</v>
          </cell>
          <cell r="R16" t="str">
            <v>5.2.1.2</v>
          </cell>
          <cell r="S16" t="str">
            <v>5.2.1.3</v>
          </cell>
          <cell r="T16" t="str">
            <v>5.2.2</v>
          </cell>
          <cell r="V16" t="str">
            <v>5.2.2.</v>
          </cell>
          <cell r="X16" t="str">
            <v>5.2.2.1</v>
          </cell>
          <cell r="Y16" t="str">
            <v>5.2.2.2</v>
          </cell>
          <cell r="AA16" t="str">
            <v>5.2.3</v>
          </cell>
          <cell r="AB16" t="str">
            <v>5.2.3.1</v>
          </cell>
          <cell r="AC16" t="str">
            <v>5.2.3.2</v>
          </cell>
          <cell r="AD16" t="str">
            <v>5.2.3.3</v>
          </cell>
          <cell r="AE16" t="str">
            <v>6.1</v>
          </cell>
          <cell r="AF16" t="str">
            <v>6.2</v>
          </cell>
        </row>
        <row r="17">
          <cell r="F17">
            <v>0</v>
          </cell>
          <cell r="G17" t="str">
            <v>Всего по МО</v>
          </cell>
          <cell r="H17" t="str">
            <v>вода питьевого качества</v>
          </cell>
          <cell r="I17">
            <v>106707</v>
          </cell>
          <cell r="J17">
            <v>0</v>
          </cell>
          <cell r="K17">
            <v>0</v>
          </cell>
          <cell r="L17">
            <v>0</v>
          </cell>
          <cell r="M17">
            <v>106707</v>
          </cell>
          <cell r="N17">
            <v>2428</v>
          </cell>
          <cell r="O17">
            <v>104279</v>
          </cell>
          <cell r="P17">
            <v>3756</v>
          </cell>
          <cell r="Q17">
            <v>0</v>
          </cell>
          <cell r="R17">
            <v>0</v>
          </cell>
          <cell r="S17">
            <v>3756</v>
          </cell>
          <cell r="T17">
            <v>0</v>
          </cell>
          <cell r="V17">
            <v>0</v>
          </cell>
          <cell r="X17">
            <v>0</v>
          </cell>
          <cell r="Y17">
            <v>0</v>
          </cell>
          <cell r="AA17">
            <v>100523</v>
          </cell>
          <cell r="AB17">
            <v>6084</v>
          </cell>
          <cell r="AC17">
            <v>92311</v>
          </cell>
          <cell r="AD17">
            <v>2128</v>
          </cell>
          <cell r="AE17">
            <v>8410</v>
          </cell>
          <cell r="AF17">
            <v>92113</v>
          </cell>
        </row>
        <row r="18">
          <cell r="H18" t="str">
            <v>вода технического качества</v>
          </cell>
          <cell r="J18">
            <v>0</v>
          </cell>
          <cell r="K18">
            <v>0</v>
          </cell>
          <cell r="L18">
            <v>0</v>
          </cell>
          <cell r="M18">
            <v>0</v>
          </cell>
          <cell r="N18">
            <v>0</v>
          </cell>
          <cell r="O18">
            <v>0</v>
          </cell>
          <cell r="P18">
            <v>0</v>
          </cell>
          <cell r="Q18">
            <v>0</v>
          </cell>
          <cell r="R18">
            <v>0</v>
          </cell>
          <cell r="S18">
            <v>0</v>
          </cell>
          <cell r="T18">
            <v>0</v>
          </cell>
          <cell r="V18">
            <v>0</v>
          </cell>
          <cell r="X18">
            <v>0</v>
          </cell>
          <cell r="Y18">
            <v>0</v>
          </cell>
          <cell r="AA18">
            <v>0</v>
          </cell>
          <cell r="AB18">
            <v>0</v>
          </cell>
          <cell r="AC18">
            <v>0</v>
          </cell>
          <cell r="AD18">
            <v>0</v>
          </cell>
        </row>
        <row r="19">
          <cell r="F19">
            <v>0</v>
          </cell>
        </row>
        <row r="20">
          <cell r="C20" t="str">
            <v>1.1</v>
          </cell>
          <cell r="E20" t="str">
            <v>Удалить</v>
          </cell>
          <cell r="F20">
            <v>1</v>
          </cell>
          <cell r="G20" t="str">
            <v>МУП "Грязовецкая электротеплосеть"</v>
          </cell>
          <cell r="H20" t="str">
            <v>вода питьевого качества</v>
          </cell>
          <cell r="I20">
            <v>76392</v>
          </cell>
          <cell r="M20">
            <v>76392</v>
          </cell>
          <cell r="N20">
            <v>2428</v>
          </cell>
          <cell r="O20">
            <v>73964</v>
          </cell>
          <cell r="P20">
            <v>3756</v>
          </cell>
          <cell r="S20">
            <v>3756</v>
          </cell>
          <cell r="T20">
            <v>0</v>
          </cell>
          <cell r="AA20">
            <v>70208</v>
          </cell>
          <cell r="AB20">
            <v>2460</v>
          </cell>
          <cell r="AC20">
            <v>66214</v>
          </cell>
          <cell r="AD20">
            <v>1534</v>
          </cell>
          <cell r="AE20">
            <v>8410</v>
          </cell>
          <cell r="AF20">
            <v>61798</v>
          </cell>
        </row>
        <row r="21">
          <cell r="C21" t="str">
            <v>1.2</v>
          </cell>
        </row>
        <row r="22">
          <cell r="C22" t="str">
            <v>2.1</v>
          </cell>
          <cell r="E22" t="str">
            <v>Удалить</v>
          </cell>
          <cell r="F22">
            <v>2</v>
          </cell>
          <cell r="G22" t="str">
            <v>ООО "ЖКХ Фрол"</v>
          </cell>
          <cell r="H22" t="str">
            <v>вода питьевого качества</v>
          </cell>
          <cell r="I22">
            <v>30315</v>
          </cell>
          <cell r="M22">
            <v>30315</v>
          </cell>
          <cell r="O22">
            <v>30315</v>
          </cell>
          <cell r="P22">
            <v>0</v>
          </cell>
          <cell r="T22">
            <v>0</v>
          </cell>
          <cell r="AA22">
            <v>30315</v>
          </cell>
          <cell r="AB22">
            <v>3624</v>
          </cell>
          <cell r="AC22">
            <v>26097</v>
          </cell>
          <cell r="AD22">
            <v>594</v>
          </cell>
          <cell r="AF22">
            <v>30315</v>
          </cell>
        </row>
        <row r="23">
          <cell r="C23" t="str">
            <v>2.2</v>
          </cell>
        </row>
        <row r="24">
          <cell r="G24" t="str">
            <v>Добавить</v>
          </cell>
        </row>
      </sheetData>
      <sheetData sheetId="7">
        <row r="13">
          <cell r="G13" t="str">
            <v>А</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27"/>
  <sheetViews>
    <sheetView view="pageBreakPreview" zoomScale="90" zoomScaleNormal="100" zoomScaleSheetLayoutView="90" workbookViewId="0">
      <selection activeCell="B1" sqref="B1:B3"/>
    </sheetView>
  </sheetViews>
  <sheetFormatPr defaultRowHeight="15.75" x14ac:dyDescent="0.25"/>
  <cols>
    <col min="1" max="1" width="47.85546875" style="52" customWidth="1"/>
    <col min="2" max="2" width="55.140625" style="52" customWidth="1"/>
    <col min="3" max="16384" width="9.140625" style="52"/>
  </cols>
  <sheetData>
    <row r="1" spans="1:2" s="117" customFormat="1" x14ac:dyDescent="0.25">
      <c r="B1" s="118" t="s">
        <v>539</v>
      </c>
    </row>
    <row r="2" spans="1:2" s="117" customFormat="1" x14ac:dyDescent="0.25">
      <c r="B2" s="118" t="s">
        <v>533</v>
      </c>
    </row>
    <row r="3" spans="1:2" s="117" customFormat="1" x14ac:dyDescent="0.25">
      <c r="B3" s="118" t="s">
        <v>540</v>
      </c>
    </row>
    <row r="4" spans="1:2" s="117" customFormat="1" x14ac:dyDescent="0.25">
      <c r="B4" s="118" t="s">
        <v>534</v>
      </c>
    </row>
    <row r="5" spans="1:2" x14ac:dyDescent="0.25">
      <c r="B5" s="53"/>
    </row>
    <row r="6" spans="1:2" x14ac:dyDescent="0.25">
      <c r="A6" s="54"/>
      <c r="B6" s="53"/>
    </row>
    <row r="7" spans="1:2" x14ac:dyDescent="0.25">
      <c r="A7" s="131" t="s">
        <v>19</v>
      </c>
      <c r="B7" s="131"/>
    </row>
    <row r="8" spans="1:2" x14ac:dyDescent="0.25">
      <c r="A8" s="131" t="s">
        <v>20</v>
      </c>
      <c r="B8" s="131"/>
    </row>
    <row r="9" spans="1:2" x14ac:dyDescent="0.25">
      <c r="A9" s="132" t="s">
        <v>472</v>
      </c>
      <c r="B9" s="132"/>
    </row>
    <row r="10" spans="1:2" x14ac:dyDescent="0.25">
      <c r="A10" s="129" t="s">
        <v>21</v>
      </c>
      <c r="B10" s="130"/>
    </row>
    <row r="12" spans="1:2" ht="63" x14ac:dyDescent="0.25">
      <c r="A12" s="55" t="s">
        <v>22</v>
      </c>
      <c r="B12" s="56" t="s">
        <v>471</v>
      </c>
    </row>
    <row r="13" spans="1:2" ht="47.25" x14ac:dyDescent="0.25">
      <c r="A13" s="55" t="s">
        <v>23</v>
      </c>
      <c r="B13" s="56" t="s">
        <v>386</v>
      </c>
    </row>
    <row r="14" spans="1:2" ht="31.5" x14ac:dyDescent="0.25">
      <c r="A14" s="55" t="s">
        <v>24</v>
      </c>
      <c r="B14" s="56" t="s">
        <v>411</v>
      </c>
    </row>
    <row r="15" spans="1:2" ht="31.5" x14ac:dyDescent="0.25">
      <c r="A15" s="55" t="s">
        <v>25</v>
      </c>
      <c r="B15" s="56" t="s">
        <v>387</v>
      </c>
    </row>
    <row r="16" spans="1:2" ht="31.5" x14ac:dyDescent="0.25">
      <c r="A16" s="55" t="s">
        <v>26</v>
      </c>
      <c r="B16" s="56" t="s">
        <v>388</v>
      </c>
    </row>
    <row r="17" spans="1:2" ht="69" customHeight="1" x14ac:dyDescent="0.25">
      <c r="A17" s="55" t="s">
        <v>27</v>
      </c>
      <c r="B17" s="56" t="s">
        <v>28</v>
      </c>
    </row>
    <row r="18" spans="1:2" ht="78.75" customHeight="1" x14ac:dyDescent="0.25">
      <c r="A18" s="55" t="s">
        <v>29</v>
      </c>
      <c r="B18" s="56" t="s">
        <v>30</v>
      </c>
    </row>
    <row r="19" spans="1:2" ht="63" x14ac:dyDescent="0.25">
      <c r="A19" s="55" t="s">
        <v>31</v>
      </c>
      <c r="B19" s="56" t="s">
        <v>197</v>
      </c>
    </row>
    <row r="20" spans="1:2" ht="31.5" x14ac:dyDescent="0.25">
      <c r="A20" s="55" t="s">
        <v>32</v>
      </c>
      <c r="B20" s="56" t="s">
        <v>198</v>
      </c>
    </row>
    <row r="21" spans="1:2" ht="47.25" x14ac:dyDescent="0.25">
      <c r="A21" s="55" t="s">
        <v>33</v>
      </c>
      <c r="B21" s="56" t="s">
        <v>389</v>
      </c>
    </row>
    <row r="22" spans="1:2" ht="47.25" x14ac:dyDescent="0.25">
      <c r="A22" s="55" t="s">
        <v>34</v>
      </c>
      <c r="B22" s="56" t="s">
        <v>390</v>
      </c>
    </row>
    <row r="23" spans="1:2" ht="47.25" x14ac:dyDescent="0.25">
      <c r="A23" s="55" t="s">
        <v>35</v>
      </c>
      <c r="B23" s="56" t="s">
        <v>391</v>
      </c>
    </row>
    <row r="24" spans="1:2" ht="31.5" x14ac:dyDescent="0.25">
      <c r="A24" s="55" t="s">
        <v>36</v>
      </c>
      <c r="B24" s="126" t="s">
        <v>392</v>
      </c>
    </row>
    <row r="25" spans="1:2" x14ac:dyDescent="0.25">
      <c r="A25" s="57"/>
      <c r="B25" s="58"/>
    </row>
    <row r="26" spans="1:2" ht="15.75" customHeight="1" x14ac:dyDescent="0.25">
      <c r="A26" s="59"/>
      <c r="B26" s="60"/>
    </row>
    <row r="27" spans="1:2" ht="15.75" customHeight="1" x14ac:dyDescent="0.25">
      <c r="A27" s="61"/>
      <c r="B27" s="62"/>
    </row>
  </sheetData>
  <mergeCells count="4">
    <mergeCell ref="A10:B10"/>
    <mergeCell ref="A7:B7"/>
    <mergeCell ref="A8:B8"/>
    <mergeCell ref="A9:B9"/>
  </mergeCells>
  <phoneticPr fontId="13" type="noConversion"/>
  <pageMargins left="0.70866141732283472" right="0.70866141732283472" top="0.74803149606299213" bottom="0.74803149606299213"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V103"/>
  <sheetViews>
    <sheetView view="pageBreakPreview" topLeftCell="S1" zoomScale="70" zoomScaleNormal="100" zoomScaleSheetLayoutView="70" workbookViewId="0">
      <pane ySplit="15" topLeftCell="A91" activePane="bottomLeft" state="frozen"/>
      <selection pane="bottomLeft" activeCell="T1" sqref="T1:T3"/>
    </sheetView>
  </sheetViews>
  <sheetFormatPr defaultRowHeight="15" x14ac:dyDescent="0.25"/>
  <cols>
    <col min="1" max="1" width="9.140625" style="97"/>
    <col min="2" max="2" width="40.42578125" style="97" customWidth="1"/>
    <col min="3" max="3" width="38.7109375" style="97" customWidth="1"/>
    <col min="4" max="4" width="18" style="97" customWidth="1"/>
    <col min="5" max="5" width="16.140625" style="97" customWidth="1"/>
    <col min="6" max="6" width="27.42578125" style="97" customWidth="1"/>
    <col min="7" max="7" width="12.85546875" style="97" customWidth="1"/>
    <col min="8" max="11" width="9.140625" style="97" customWidth="1"/>
    <col min="12" max="12" width="12.7109375" style="97" customWidth="1"/>
    <col min="13" max="14" width="9.140625" style="97" customWidth="1"/>
    <col min="15" max="15" width="13.5703125" style="97" customWidth="1"/>
    <col min="16" max="18" width="9.140625" style="97" customWidth="1"/>
    <col min="19" max="19" width="13" style="97" customWidth="1"/>
    <col min="20" max="20" width="9.140625" style="97" customWidth="1"/>
    <col min="21" max="21" width="11.5703125" style="97" customWidth="1"/>
    <col min="22" max="22" width="12.5703125" style="97" customWidth="1"/>
    <col min="23" max="23" width="11.42578125" style="97" customWidth="1"/>
    <col min="24" max="24" width="11.5703125" style="97" customWidth="1"/>
    <col min="25" max="25" width="11.42578125" style="97" customWidth="1"/>
    <col min="26" max="26" width="9.85546875" style="97" customWidth="1"/>
    <col min="27" max="27" width="9.28515625" style="97" customWidth="1"/>
    <col min="28" max="28" width="11.28515625" style="97" customWidth="1"/>
    <col min="29" max="29" width="11.140625" style="97" customWidth="1"/>
    <col min="30" max="30" width="8.42578125" style="97" customWidth="1"/>
    <col min="31" max="31" width="10.7109375" style="97" customWidth="1"/>
    <col min="32" max="32" width="11.85546875" style="97" customWidth="1"/>
    <col min="33" max="33" width="10.7109375" style="97" customWidth="1"/>
    <col min="34" max="35" width="8.42578125" style="97" customWidth="1"/>
    <col min="36" max="41" width="9.140625" style="97" customWidth="1"/>
    <col min="42" max="42" width="28.85546875" style="97" customWidth="1"/>
    <col min="43" max="43" width="9.140625" style="97" customWidth="1"/>
    <col min="44" max="44" width="10.28515625" style="97" customWidth="1"/>
    <col min="45" max="45" width="11.85546875" style="97" customWidth="1"/>
    <col min="46" max="46" width="16.42578125" style="97" customWidth="1"/>
    <col min="47" max="47" width="9.140625" style="97" customWidth="1"/>
    <col min="48" max="48" width="11.42578125" style="97" customWidth="1"/>
    <col min="49" max="61" width="9.140625" style="97" customWidth="1"/>
    <col min="62" max="16384" width="9.140625" style="97"/>
  </cols>
  <sheetData>
    <row r="1" spans="1:47" ht="15.75" x14ac:dyDescent="0.25">
      <c r="T1" s="118" t="s">
        <v>541</v>
      </c>
      <c r="AN1" s="118" t="s">
        <v>541</v>
      </c>
      <c r="AU1" s="118" t="s">
        <v>541</v>
      </c>
    </row>
    <row r="2" spans="1:47" ht="15.75" x14ac:dyDescent="0.25">
      <c r="T2" s="118" t="s">
        <v>533</v>
      </c>
      <c r="AN2" s="118" t="s">
        <v>533</v>
      </c>
      <c r="AU2" s="118" t="s">
        <v>533</v>
      </c>
    </row>
    <row r="3" spans="1:47" ht="15.75" x14ac:dyDescent="0.25">
      <c r="T3" s="118" t="s">
        <v>540</v>
      </c>
      <c r="AN3" s="118" t="s">
        <v>540</v>
      </c>
      <c r="AU3" s="118" t="s">
        <v>540</v>
      </c>
    </row>
    <row r="4" spans="1:47" ht="15.75" x14ac:dyDescent="0.25">
      <c r="T4" s="119" t="s">
        <v>535</v>
      </c>
      <c r="AN4" s="119" t="s">
        <v>535</v>
      </c>
      <c r="AU4" s="119" t="s">
        <v>535</v>
      </c>
    </row>
    <row r="5" spans="1:47" x14ac:dyDescent="0.25">
      <c r="A5" s="145" t="s">
        <v>18</v>
      </c>
      <c r="B5" s="145"/>
      <c r="C5" s="145"/>
      <c r="D5" s="145"/>
      <c r="E5" s="145"/>
      <c r="F5" s="145"/>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row>
    <row r="6" spans="1:47" x14ac:dyDescent="0.25">
      <c r="A6" s="146" t="str">
        <f>'№1 ИП-ТС'!A9:B9</f>
        <v xml:space="preserve">ООО "НТС" </v>
      </c>
      <c r="B6" s="146"/>
      <c r="C6" s="146"/>
      <c r="D6" s="146"/>
      <c r="E6" s="146"/>
      <c r="F6" s="146"/>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row>
    <row r="7" spans="1:47" x14ac:dyDescent="0.25">
      <c r="A7" s="147" t="s">
        <v>21</v>
      </c>
      <c r="B7" s="147"/>
      <c r="C7" s="147"/>
      <c r="D7" s="147"/>
      <c r="E7" s="147"/>
      <c r="F7" s="147"/>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row>
    <row r="8" spans="1:47" x14ac:dyDescent="0.25">
      <c r="A8" s="145" t="s">
        <v>412</v>
      </c>
      <c r="B8" s="145"/>
      <c r="C8" s="145"/>
      <c r="D8" s="145"/>
      <c r="E8" s="145"/>
      <c r="F8" s="145"/>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row>
    <row r="9" spans="1:47" x14ac:dyDescent="0.25">
      <c r="A9" s="100"/>
      <c r="B9" s="81"/>
      <c r="C9" s="81"/>
      <c r="D9" s="81"/>
      <c r="E9" s="81"/>
      <c r="F9" s="8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81"/>
      <c r="AN9" s="81"/>
      <c r="AO9" s="81"/>
      <c r="AP9" s="81"/>
      <c r="AQ9" s="81"/>
      <c r="AR9" s="81"/>
      <c r="AS9" s="81"/>
      <c r="AT9" s="81"/>
      <c r="AU9" s="81"/>
    </row>
    <row r="10" spans="1:47" ht="15" customHeight="1" x14ac:dyDescent="0.25">
      <c r="A10" s="148" t="s">
        <v>37</v>
      </c>
      <c r="B10" s="136" t="s">
        <v>38</v>
      </c>
      <c r="C10" s="149"/>
      <c r="D10" s="148" t="s">
        <v>39</v>
      </c>
      <c r="E10" s="148" t="s">
        <v>40</v>
      </c>
      <c r="F10" s="148" t="s">
        <v>41</v>
      </c>
      <c r="G10" s="148" t="s">
        <v>42</v>
      </c>
      <c r="H10" s="148"/>
      <c r="I10" s="148"/>
      <c r="J10" s="148"/>
      <c r="K10" s="148"/>
      <c r="L10" s="148"/>
      <c r="M10" s="148"/>
      <c r="N10" s="148"/>
      <c r="O10" s="148"/>
      <c r="P10" s="148"/>
      <c r="Q10" s="148" t="s">
        <v>43</v>
      </c>
      <c r="R10" s="148" t="s">
        <v>44</v>
      </c>
      <c r="S10" s="133" t="s">
        <v>194</v>
      </c>
      <c r="T10" s="134"/>
      <c r="U10" s="134"/>
      <c r="V10" s="134"/>
      <c r="W10" s="134"/>
      <c r="X10" s="134"/>
      <c r="Y10" s="134"/>
      <c r="Z10" s="134"/>
      <c r="AA10" s="135"/>
      <c r="AB10" s="133" t="s">
        <v>194</v>
      </c>
      <c r="AC10" s="134"/>
      <c r="AD10" s="134"/>
      <c r="AE10" s="134"/>
      <c r="AF10" s="134"/>
      <c r="AG10" s="134"/>
      <c r="AH10" s="134"/>
      <c r="AI10" s="134"/>
      <c r="AJ10" s="135"/>
      <c r="AK10" s="148" t="s">
        <v>195</v>
      </c>
      <c r="AL10" s="148"/>
      <c r="AM10" s="148"/>
      <c r="AN10" s="148"/>
      <c r="AO10" s="148"/>
      <c r="AP10" s="148"/>
      <c r="AQ10" s="148"/>
      <c r="AR10" s="148"/>
      <c r="AS10" s="148"/>
      <c r="AT10" s="148"/>
      <c r="AU10" s="148"/>
    </row>
    <row r="11" spans="1:47" ht="15" customHeight="1" x14ac:dyDescent="0.25">
      <c r="A11" s="148"/>
      <c r="B11" s="139"/>
      <c r="C11" s="150"/>
      <c r="D11" s="148"/>
      <c r="E11" s="148"/>
      <c r="F11" s="148"/>
      <c r="G11" s="148" t="s">
        <v>45</v>
      </c>
      <c r="H11" s="148"/>
      <c r="I11" s="148"/>
      <c r="J11" s="148"/>
      <c r="K11" s="148"/>
      <c r="L11" s="148"/>
      <c r="M11" s="148"/>
      <c r="N11" s="148"/>
      <c r="O11" s="148"/>
      <c r="P11" s="148"/>
      <c r="Q11" s="148"/>
      <c r="R11" s="148"/>
      <c r="S11" s="148" t="s">
        <v>46</v>
      </c>
      <c r="T11" s="148"/>
      <c r="U11" s="148"/>
      <c r="V11" s="148" t="s">
        <v>378</v>
      </c>
      <c r="W11" s="136" t="s">
        <v>47</v>
      </c>
      <c r="X11" s="137"/>
      <c r="Y11" s="137"/>
      <c r="Z11" s="137"/>
      <c r="AA11" s="138"/>
      <c r="AB11" s="136" t="s">
        <v>47</v>
      </c>
      <c r="AC11" s="137"/>
      <c r="AD11" s="137"/>
      <c r="AE11" s="137"/>
      <c r="AF11" s="137"/>
      <c r="AG11" s="137"/>
      <c r="AH11" s="137"/>
      <c r="AI11" s="138"/>
      <c r="AJ11" s="148" t="s">
        <v>48</v>
      </c>
      <c r="AK11" s="148" t="s">
        <v>49</v>
      </c>
      <c r="AL11" s="148" t="s">
        <v>50</v>
      </c>
      <c r="AM11" s="148" t="s">
        <v>51</v>
      </c>
      <c r="AN11" s="148" t="s">
        <v>52</v>
      </c>
      <c r="AO11" s="148" t="s">
        <v>53</v>
      </c>
      <c r="AP11" s="148"/>
      <c r="AQ11" s="148" t="s">
        <v>54</v>
      </c>
      <c r="AR11" s="148" t="s">
        <v>55</v>
      </c>
      <c r="AS11" s="148" t="s">
        <v>155</v>
      </c>
      <c r="AT11" s="148" t="s">
        <v>56</v>
      </c>
      <c r="AU11" s="148" t="s">
        <v>57</v>
      </c>
    </row>
    <row r="12" spans="1:47" ht="12.75" customHeight="1" x14ac:dyDescent="0.25">
      <c r="A12" s="148"/>
      <c r="B12" s="139"/>
      <c r="C12" s="150"/>
      <c r="D12" s="148"/>
      <c r="E12" s="148"/>
      <c r="F12" s="148"/>
      <c r="G12" s="148" t="s">
        <v>58</v>
      </c>
      <c r="H12" s="148"/>
      <c r="I12" s="148"/>
      <c r="J12" s="148"/>
      <c r="K12" s="148"/>
      <c r="L12" s="148" t="s">
        <v>59</v>
      </c>
      <c r="M12" s="148"/>
      <c r="N12" s="148"/>
      <c r="O12" s="148"/>
      <c r="P12" s="148"/>
      <c r="Q12" s="148"/>
      <c r="R12" s="148"/>
      <c r="S12" s="148"/>
      <c r="T12" s="148"/>
      <c r="U12" s="148"/>
      <c r="V12" s="148"/>
      <c r="W12" s="139"/>
      <c r="X12" s="140"/>
      <c r="Y12" s="140"/>
      <c r="Z12" s="140"/>
      <c r="AA12" s="141"/>
      <c r="AB12" s="139"/>
      <c r="AC12" s="140"/>
      <c r="AD12" s="140"/>
      <c r="AE12" s="140"/>
      <c r="AF12" s="140"/>
      <c r="AG12" s="140"/>
      <c r="AH12" s="140"/>
      <c r="AI12" s="141"/>
      <c r="AJ12" s="148"/>
      <c r="AK12" s="148"/>
      <c r="AL12" s="148"/>
      <c r="AM12" s="148"/>
      <c r="AN12" s="148"/>
      <c r="AO12" s="148"/>
      <c r="AP12" s="148"/>
      <c r="AQ12" s="148"/>
      <c r="AR12" s="148"/>
      <c r="AS12" s="148"/>
      <c r="AT12" s="148"/>
      <c r="AU12" s="148"/>
    </row>
    <row r="13" spans="1:47" ht="22.5" customHeight="1" x14ac:dyDescent="0.25">
      <c r="A13" s="148"/>
      <c r="B13" s="139"/>
      <c r="C13" s="150"/>
      <c r="D13" s="148"/>
      <c r="E13" s="148"/>
      <c r="F13" s="148"/>
      <c r="G13" s="148" t="s">
        <v>60</v>
      </c>
      <c r="H13" s="148"/>
      <c r="I13" s="148"/>
      <c r="J13" s="148"/>
      <c r="K13" s="148" t="s">
        <v>61</v>
      </c>
      <c r="L13" s="148" t="s">
        <v>60</v>
      </c>
      <c r="M13" s="148"/>
      <c r="N13" s="148"/>
      <c r="O13" s="148"/>
      <c r="P13" s="148" t="s">
        <v>61</v>
      </c>
      <c r="Q13" s="148"/>
      <c r="R13" s="148"/>
      <c r="S13" s="148" t="s">
        <v>12</v>
      </c>
      <c r="T13" s="148" t="s">
        <v>13</v>
      </c>
      <c r="U13" s="148"/>
      <c r="V13" s="148"/>
      <c r="W13" s="142"/>
      <c r="X13" s="143"/>
      <c r="Y13" s="143"/>
      <c r="Z13" s="143"/>
      <c r="AA13" s="144"/>
      <c r="AB13" s="142"/>
      <c r="AC13" s="143"/>
      <c r="AD13" s="143"/>
      <c r="AE13" s="143"/>
      <c r="AF13" s="143"/>
      <c r="AG13" s="143"/>
      <c r="AH13" s="143"/>
      <c r="AI13" s="144"/>
      <c r="AJ13" s="148"/>
      <c r="AK13" s="148"/>
      <c r="AL13" s="148"/>
      <c r="AM13" s="148"/>
      <c r="AN13" s="148"/>
      <c r="AO13" s="148" t="s">
        <v>62</v>
      </c>
      <c r="AP13" s="148" t="s">
        <v>63</v>
      </c>
      <c r="AQ13" s="148"/>
      <c r="AR13" s="148"/>
      <c r="AS13" s="148"/>
      <c r="AT13" s="148"/>
      <c r="AU13" s="148"/>
    </row>
    <row r="14" spans="1:47" ht="92.25" customHeight="1" x14ac:dyDescent="0.25">
      <c r="A14" s="148"/>
      <c r="B14" s="142"/>
      <c r="C14" s="151"/>
      <c r="D14" s="148"/>
      <c r="E14" s="148"/>
      <c r="F14" s="148"/>
      <c r="G14" s="102" t="s">
        <v>64</v>
      </c>
      <c r="H14" s="102" t="s">
        <v>65</v>
      </c>
      <c r="I14" s="102" t="s">
        <v>66</v>
      </c>
      <c r="J14" s="102" t="s">
        <v>67</v>
      </c>
      <c r="K14" s="148"/>
      <c r="L14" s="102" t="s">
        <v>64</v>
      </c>
      <c r="M14" s="102" t="s">
        <v>65</v>
      </c>
      <c r="N14" s="102" t="s">
        <v>66</v>
      </c>
      <c r="O14" s="102" t="s">
        <v>67</v>
      </c>
      <c r="P14" s="148"/>
      <c r="Q14" s="148"/>
      <c r="R14" s="148"/>
      <c r="S14" s="148"/>
      <c r="T14" s="102" t="s">
        <v>68</v>
      </c>
      <c r="U14" s="102" t="s">
        <v>69</v>
      </c>
      <c r="V14" s="148"/>
      <c r="W14" s="102">
        <v>2021</v>
      </c>
      <c r="X14" s="102">
        <f t="shared" ref="X14:AH14" si="0">W14+1</f>
        <v>2022</v>
      </c>
      <c r="Y14" s="102">
        <f t="shared" si="0"/>
        <v>2023</v>
      </c>
      <c r="Z14" s="102">
        <f t="shared" si="0"/>
        <v>2024</v>
      </c>
      <c r="AA14" s="102">
        <f t="shared" si="0"/>
        <v>2025</v>
      </c>
      <c r="AB14" s="102">
        <f t="shared" si="0"/>
        <v>2026</v>
      </c>
      <c r="AC14" s="102">
        <f t="shared" si="0"/>
        <v>2027</v>
      </c>
      <c r="AD14" s="102">
        <f t="shared" si="0"/>
        <v>2028</v>
      </c>
      <c r="AE14" s="102">
        <f t="shared" si="0"/>
        <v>2029</v>
      </c>
      <c r="AF14" s="102">
        <f t="shared" si="0"/>
        <v>2030</v>
      </c>
      <c r="AG14" s="102">
        <f t="shared" si="0"/>
        <v>2031</v>
      </c>
      <c r="AH14" s="102">
        <f t="shared" si="0"/>
        <v>2032</v>
      </c>
      <c r="AI14" s="102" t="s">
        <v>413</v>
      </c>
      <c r="AJ14" s="148"/>
      <c r="AK14" s="148"/>
      <c r="AL14" s="148"/>
      <c r="AM14" s="148"/>
      <c r="AN14" s="148"/>
      <c r="AO14" s="148"/>
      <c r="AP14" s="148"/>
      <c r="AQ14" s="148"/>
      <c r="AR14" s="148"/>
      <c r="AS14" s="148"/>
      <c r="AT14" s="148"/>
      <c r="AU14" s="148"/>
    </row>
    <row r="15" spans="1:47" x14ac:dyDescent="0.25">
      <c r="A15" s="103">
        <v>1</v>
      </c>
      <c r="B15" s="159">
        <v>2</v>
      </c>
      <c r="C15" s="160"/>
      <c r="D15" s="103">
        <v>3</v>
      </c>
      <c r="E15" s="103">
        <v>4</v>
      </c>
      <c r="F15" s="103">
        <v>5</v>
      </c>
      <c r="G15" s="103" t="s">
        <v>2</v>
      </c>
      <c r="H15" s="103" t="s">
        <v>4</v>
      </c>
      <c r="I15" s="103" t="s">
        <v>5</v>
      </c>
      <c r="J15" s="103" t="s">
        <v>6</v>
      </c>
      <c r="K15" s="103" t="s">
        <v>70</v>
      </c>
      <c r="L15" s="103" t="s">
        <v>7</v>
      </c>
      <c r="M15" s="103" t="s">
        <v>8</v>
      </c>
      <c r="N15" s="103" t="s">
        <v>9</v>
      </c>
      <c r="O15" s="103" t="s">
        <v>10</v>
      </c>
      <c r="P15" s="103" t="s">
        <v>71</v>
      </c>
      <c r="Q15" s="103">
        <v>8</v>
      </c>
      <c r="R15" s="103">
        <v>9</v>
      </c>
      <c r="S15" s="103" t="s">
        <v>72</v>
      </c>
      <c r="T15" s="103" t="s">
        <v>73</v>
      </c>
      <c r="U15" s="103" t="s">
        <v>74</v>
      </c>
      <c r="V15" s="103" t="s">
        <v>75</v>
      </c>
      <c r="W15" s="103" t="s">
        <v>76</v>
      </c>
      <c r="X15" s="103" t="s">
        <v>77</v>
      </c>
      <c r="Y15" s="103" t="s">
        <v>78</v>
      </c>
      <c r="Z15" s="103" t="s">
        <v>79</v>
      </c>
      <c r="AA15" s="103" t="s">
        <v>80</v>
      </c>
      <c r="AB15" s="103" t="s">
        <v>81</v>
      </c>
      <c r="AC15" s="103" t="s">
        <v>82</v>
      </c>
      <c r="AD15" s="103" t="s">
        <v>83</v>
      </c>
      <c r="AE15" s="103" t="s">
        <v>84</v>
      </c>
      <c r="AF15" s="103" t="s">
        <v>208</v>
      </c>
      <c r="AG15" s="103" t="s">
        <v>209</v>
      </c>
      <c r="AH15" s="103" t="s">
        <v>210</v>
      </c>
      <c r="AI15" s="103" t="s">
        <v>211</v>
      </c>
      <c r="AJ15" s="103" t="s">
        <v>212</v>
      </c>
      <c r="AK15" s="103" t="s">
        <v>85</v>
      </c>
      <c r="AL15" s="103" t="s">
        <v>86</v>
      </c>
      <c r="AM15" s="103" t="s">
        <v>87</v>
      </c>
      <c r="AN15" s="103" t="s">
        <v>88</v>
      </c>
      <c r="AO15" s="103" t="s">
        <v>89</v>
      </c>
      <c r="AP15" s="103" t="s">
        <v>90</v>
      </c>
      <c r="AQ15" s="103" t="s">
        <v>91</v>
      </c>
      <c r="AR15" s="103" t="s">
        <v>92</v>
      </c>
      <c r="AS15" s="103" t="s">
        <v>93</v>
      </c>
      <c r="AT15" s="103" t="s">
        <v>94</v>
      </c>
      <c r="AU15" s="103" t="s">
        <v>95</v>
      </c>
    </row>
    <row r="16" spans="1:47" x14ac:dyDescent="0.25">
      <c r="A16" s="152" t="s">
        <v>96</v>
      </c>
      <c r="B16" s="152"/>
      <c r="C16" s="152"/>
      <c r="D16" s="152"/>
      <c r="E16" s="152"/>
      <c r="F16" s="152"/>
      <c r="G16" s="152"/>
      <c r="H16" s="152"/>
      <c r="I16" s="152"/>
      <c r="J16" s="152"/>
      <c r="K16" s="152"/>
      <c r="L16" s="152"/>
      <c r="M16" s="152"/>
      <c r="N16" s="152"/>
      <c r="O16" s="152"/>
      <c r="P16" s="152"/>
      <c r="Q16" s="152"/>
      <c r="R16" s="152"/>
      <c r="S16" s="152"/>
      <c r="T16" s="152"/>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row>
    <row r="17" spans="1:48" ht="12.75" customHeight="1" x14ac:dyDescent="0.25">
      <c r="A17" s="152" t="s">
        <v>97</v>
      </c>
      <c r="B17" s="152"/>
      <c r="C17" s="152"/>
      <c r="D17" s="152"/>
      <c r="E17" s="152"/>
      <c r="F17" s="152"/>
      <c r="G17" s="152"/>
      <c r="H17" s="152"/>
      <c r="I17" s="152"/>
      <c r="J17" s="152"/>
      <c r="K17" s="152"/>
      <c r="L17" s="152"/>
      <c r="M17" s="152"/>
      <c r="N17" s="152"/>
      <c r="O17" s="152"/>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row>
    <row r="18" spans="1:48" x14ac:dyDescent="0.25">
      <c r="A18" s="152" t="s">
        <v>99</v>
      </c>
      <c r="B18" s="152"/>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3"/>
      <c r="AM18" s="153"/>
      <c r="AN18" s="153"/>
      <c r="AO18" s="153"/>
      <c r="AP18" s="153"/>
      <c r="AQ18" s="153"/>
      <c r="AR18" s="153"/>
      <c r="AS18" s="153"/>
      <c r="AT18" s="153"/>
      <c r="AU18" s="153"/>
    </row>
    <row r="19" spans="1:48" x14ac:dyDescent="0.25">
      <c r="A19" s="152" t="s">
        <v>100</v>
      </c>
      <c r="B19" s="152"/>
      <c r="C19" s="152"/>
      <c r="D19" s="152"/>
      <c r="E19" s="152"/>
      <c r="F19" s="152"/>
      <c r="G19" s="152"/>
      <c r="H19" s="152"/>
      <c r="I19" s="152"/>
      <c r="J19" s="152"/>
      <c r="K19" s="152"/>
      <c r="L19" s="152"/>
      <c r="M19" s="152"/>
      <c r="N19" s="152"/>
      <c r="O19" s="152"/>
      <c r="P19" s="152"/>
      <c r="Q19" s="152"/>
      <c r="R19" s="152"/>
      <c r="S19" s="152"/>
      <c r="T19" s="152"/>
      <c r="U19" s="152"/>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row>
    <row r="20" spans="1:48" x14ac:dyDescent="0.25">
      <c r="A20" s="152" t="s">
        <v>101</v>
      </c>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3"/>
      <c r="AR20" s="153"/>
      <c r="AS20" s="153"/>
      <c r="AT20" s="153"/>
      <c r="AU20" s="153"/>
    </row>
    <row r="21" spans="1:48" x14ac:dyDescent="0.25">
      <c r="A21" s="152" t="s">
        <v>102</v>
      </c>
      <c r="B21" s="152"/>
      <c r="C21" s="152"/>
      <c r="D21" s="102" t="s">
        <v>1</v>
      </c>
      <c r="E21" s="102" t="s">
        <v>1</v>
      </c>
      <c r="F21" s="102" t="s">
        <v>1</v>
      </c>
      <c r="G21" s="102" t="s">
        <v>1</v>
      </c>
      <c r="H21" s="102" t="s">
        <v>1</v>
      </c>
      <c r="I21" s="102" t="s">
        <v>1</v>
      </c>
      <c r="J21" s="102" t="s">
        <v>1</v>
      </c>
      <c r="K21" s="102" t="s">
        <v>1</v>
      </c>
      <c r="L21" s="102" t="s">
        <v>1</v>
      </c>
      <c r="M21" s="102" t="s">
        <v>1</v>
      </c>
      <c r="N21" s="102" t="s">
        <v>1</v>
      </c>
      <c r="O21" s="102" t="s">
        <v>1</v>
      </c>
      <c r="P21" s="102" t="s">
        <v>1</v>
      </c>
      <c r="Q21" s="102" t="s">
        <v>1</v>
      </c>
      <c r="R21" s="102" t="s">
        <v>1</v>
      </c>
      <c r="S21" s="104" t="s">
        <v>1</v>
      </c>
      <c r="T21" s="102" t="s">
        <v>1</v>
      </c>
      <c r="U21" s="102" t="s">
        <v>1</v>
      </c>
      <c r="V21" s="102" t="s">
        <v>1</v>
      </c>
      <c r="W21" s="102" t="s">
        <v>1</v>
      </c>
      <c r="X21" s="102" t="s">
        <v>1</v>
      </c>
      <c r="Y21" s="102" t="s">
        <v>1</v>
      </c>
      <c r="Z21" s="102" t="s">
        <v>1</v>
      </c>
      <c r="AA21" s="102" t="s">
        <v>1</v>
      </c>
      <c r="AB21" s="102" t="s">
        <v>1</v>
      </c>
      <c r="AC21" s="102" t="s">
        <v>1</v>
      </c>
      <c r="AD21" s="102" t="s">
        <v>1</v>
      </c>
      <c r="AE21" s="102" t="s">
        <v>1</v>
      </c>
      <c r="AF21" s="102" t="s">
        <v>1</v>
      </c>
      <c r="AG21" s="102" t="s">
        <v>1</v>
      </c>
      <c r="AH21" s="102" t="s">
        <v>1</v>
      </c>
      <c r="AI21" s="102" t="s">
        <v>1</v>
      </c>
      <c r="AJ21" s="102" t="s">
        <v>1</v>
      </c>
      <c r="AK21" s="102" t="s">
        <v>1</v>
      </c>
      <c r="AL21" s="102" t="s">
        <v>1</v>
      </c>
      <c r="AM21" s="102" t="s">
        <v>1</v>
      </c>
      <c r="AN21" s="102" t="s">
        <v>1</v>
      </c>
      <c r="AO21" s="102" t="s">
        <v>1</v>
      </c>
      <c r="AP21" s="102" t="s">
        <v>1</v>
      </c>
      <c r="AQ21" s="102" t="s">
        <v>1</v>
      </c>
      <c r="AR21" s="102" t="s">
        <v>1</v>
      </c>
      <c r="AS21" s="102" t="s">
        <v>1</v>
      </c>
      <c r="AT21" s="102" t="s">
        <v>1</v>
      </c>
      <c r="AU21" s="102" t="s">
        <v>1</v>
      </c>
    </row>
    <row r="22" spans="1:48" x14ac:dyDescent="0.25">
      <c r="A22" s="152" t="s">
        <v>103</v>
      </c>
      <c r="B22" s="152"/>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3"/>
      <c r="AR22" s="153"/>
      <c r="AS22" s="153"/>
      <c r="AT22" s="153"/>
      <c r="AU22" s="153"/>
    </row>
    <row r="23" spans="1:48" x14ac:dyDescent="0.25">
      <c r="A23" s="152" t="s">
        <v>104</v>
      </c>
      <c r="B23" s="152"/>
      <c r="C23" s="152"/>
      <c r="D23" s="102" t="s">
        <v>1</v>
      </c>
      <c r="E23" s="102" t="s">
        <v>1</v>
      </c>
      <c r="F23" s="102" t="s">
        <v>1</v>
      </c>
      <c r="G23" s="102" t="s">
        <v>1</v>
      </c>
      <c r="H23" s="102" t="s">
        <v>1</v>
      </c>
      <c r="I23" s="102" t="s">
        <v>1</v>
      </c>
      <c r="J23" s="102" t="s">
        <v>1</v>
      </c>
      <c r="K23" s="102" t="s">
        <v>1</v>
      </c>
      <c r="L23" s="102" t="s">
        <v>1</v>
      </c>
      <c r="M23" s="102" t="s">
        <v>1</v>
      </c>
      <c r="N23" s="102" t="s">
        <v>1</v>
      </c>
      <c r="O23" s="102" t="s">
        <v>1</v>
      </c>
      <c r="P23" s="102" t="s">
        <v>1</v>
      </c>
      <c r="Q23" s="102" t="s">
        <v>1</v>
      </c>
      <c r="R23" s="102" t="s">
        <v>1</v>
      </c>
      <c r="S23" s="102" t="s">
        <v>1</v>
      </c>
      <c r="T23" s="102" t="s">
        <v>1</v>
      </c>
      <c r="U23" s="102" t="s">
        <v>1</v>
      </c>
      <c r="V23" s="102" t="s">
        <v>1</v>
      </c>
      <c r="W23" s="102" t="s">
        <v>1</v>
      </c>
      <c r="X23" s="102" t="s">
        <v>1</v>
      </c>
      <c r="Y23" s="102" t="s">
        <v>1</v>
      </c>
      <c r="Z23" s="102" t="s">
        <v>1</v>
      </c>
      <c r="AA23" s="102" t="s">
        <v>1</v>
      </c>
      <c r="AB23" s="102" t="s">
        <v>1</v>
      </c>
      <c r="AC23" s="102" t="s">
        <v>1</v>
      </c>
      <c r="AD23" s="102" t="s">
        <v>1</v>
      </c>
      <c r="AE23" s="102" t="s">
        <v>1</v>
      </c>
      <c r="AF23" s="102" t="s">
        <v>1</v>
      </c>
      <c r="AG23" s="102" t="s">
        <v>1</v>
      </c>
      <c r="AH23" s="102" t="s">
        <v>1</v>
      </c>
      <c r="AI23" s="102" t="s">
        <v>1</v>
      </c>
      <c r="AJ23" s="102" t="s">
        <v>1</v>
      </c>
      <c r="AK23" s="102" t="s">
        <v>1</v>
      </c>
      <c r="AL23" s="102" t="s">
        <v>1</v>
      </c>
      <c r="AM23" s="102" t="s">
        <v>1</v>
      </c>
      <c r="AN23" s="102" t="s">
        <v>1</v>
      </c>
      <c r="AO23" s="102" t="s">
        <v>1</v>
      </c>
      <c r="AP23" s="102" t="s">
        <v>1</v>
      </c>
      <c r="AQ23" s="102" t="s">
        <v>1</v>
      </c>
      <c r="AR23" s="102" t="s">
        <v>1</v>
      </c>
      <c r="AS23" s="102" t="s">
        <v>1</v>
      </c>
      <c r="AT23" s="102" t="s">
        <v>1</v>
      </c>
      <c r="AU23" s="102" t="s">
        <v>1</v>
      </c>
    </row>
    <row r="24" spans="1:48" x14ac:dyDescent="0.25">
      <c r="A24" s="152" t="s">
        <v>105</v>
      </c>
      <c r="B24" s="152"/>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c r="AQ24" s="152"/>
      <c r="AR24" s="152"/>
      <c r="AS24" s="152"/>
      <c r="AT24" s="152"/>
      <c r="AU24" s="152"/>
    </row>
    <row r="25" spans="1:48" x14ac:dyDescent="0.25">
      <c r="A25" s="152" t="s">
        <v>106</v>
      </c>
      <c r="B25" s="152"/>
      <c r="C25" s="152"/>
      <c r="D25" s="152"/>
      <c r="E25" s="152"/>
      <c r="F25" s="152"/>
      <c r="G25" s="152"/>
      <c r="H25" s="152"/>
      <c r="I25" s="152"/>
      <c r="J25" s="152"/>
      <c r="K25" s="152"/>
      <c r="L25" s="152"/>
      <c r="M25" s="152"/>
      <c r="N25" s="152"/>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3"/>
      <c r="AS25" s="153"/>
      <c r="AT25" s="153"/>
      <c r="AU25" s="153"/>
    </row>
    <row r="26" spans="1:48" ht="45" x14ac:dyDescent="0.25">
      <c r="A26" s="103" t="s">
        <v>281</v>
      </c>
      <c r="B26" s="156" t="s">
        <v>267</v>
      </c>
      <c r="C26" s="110" t="s">
        <v>223</v>
      </c>
      <c r="D26" s="102" t="s">
        <v>407</v>
      </c>
      <c r="E26" s="102" t="s">
        <v>336</v>
      </c>
      <c r="F26" s="102" t="s">
        <v>337</v>
      </c>
      <c r="G26" s="102" t="s">
        <v>393</v>
      </c>
      <c r="H26" s="102" t="s">
        <v>1</v>
      </c>
      <c r="I26" s="102">
        <f>0.0295*2</f>
        <v>5.8999999999999997E-2</v>
      </c>
      <c r="J26" s="102" t="s">
        <v>405</v>
      </c>
      <c r="K26" s="102" t="s">
        <v>1</v>
      </c>
      <c r="L26" s="102" t="s">
        <v>393</v>
      </c>
      <c r="M26" s="102" t="s">
        <v>1</v>
      </c>
      <c r="N26" s="102">
        <f>0.0295*2</f>
        <v>5.8999999999999997E-2</v>
      </c>
      <c r="O26" s="102" t="s">
        <v>405</v>
      </c>
      <c r="P26" s="102" t="s">
        <v>1</v>
      </c>
      <c r="Q26" s="105">
        <v>2021</v>
      </c>
      <c r="R26" s="105">
        <v>2021</v>
      </c>
      <c r="S26" s="106">
        <v>391.49166666666667</v>
      </c>
      <c r="T26" s="104">
        <v>0</v>
      </c>
      <c r="U26" s="106">
        <v>391.49166666666667</v>
      </c>
      <c r="V26" s="104">
        <v>0</v>
      </c>
      <c r="W26" s="104">
        <v>391.49166666666667</v>
      </c>
      <c r="X26" s="104">
        <v>0</v>
      </c>
      <c r="Y26" s="104">
        <v>0</v>
      </c>
      <c r="Z26" s="104">
        <v>0</v>
      </c>
      <c r="AA26" s="104">
        <v>0</v>
      </c>
      <c r="AB26" s="104">
        <v>0</v>
      </c>
      <c r="AC26" s="104">
        <v>0</v>
      </c>
      <c r="AD26" s="104">
        <v>0</v>
      </c>
      <c r="AE26" s="104">
        <v>0</v>
      </c>
      <c r="AF26" s="104">
        <v>0</v>
      </c>
      <c r="AG26" s="104">
        <v>0</v>
      </c>
      <c r="AH26" s="104">
        <v>0</v>
      </c>
      <c r="AI26" s="104">
        <v>0</v>
      </c>
      <c r="AJ26" s="104">
        <v>0</v>
      </c>
      <c r="AK26" s="104">
        <v>0</v>
      </c>
      <c r="AL26" s="104">
        <v>0</v>
      </c>
      <c r="AM26" s="104">
        <v>0</v>
      </c>
      <c r="AN26" s="104">
        <v>0</v>
      </c>
      <c r="AO26" s="104">
        <v>0</v>
      </c>
      <c r="AP26" s="104">
        <v>0</v>
      </c>
      <c r="AQ26" s="104">
        <v>0</v>
      </c>
      <c r="AR26" s="104">
        <v>0</v>
      </c>
      <c r="AS26" s="107">
        <f t="shared" ref="AS26" si="1">S26-AT26</f>
        <v>391.49166666666667</v>
      </c>
      <c r="AT26" s="104">
        <v>0</v>
      </c>
      <c r="AU26" s="104">
        <v>0</v>
      </c>
      <c r="AV26" s="108"/>
    </row>
    <row r="27" spans="1:48" ht="60" x14ac:dyDescent="0.25">
      <c r="A27" s="103" t="s">
        <v>282</v>
      </c>
      <c r="B27" s="157"/>
      <c r="C27" s="110" t="s">
        <v>224</v>
      </c>
      <c r="D27" s="102" t="s">
        <v>407</v>
      </c>
      <c r="E27" s="102" t="s">
        <v>336</v>
      </c>
      <c r="F27" s="102" t="s">
        <v>338</v>
      </c>
      <c r="G27" s="102" t="s">
        <v>394</v>
      </c>
      <c r="H27" s="102" t="s">
        <v>1</v>
      </c>
      <c r="I27" s="102">
        <f>0.034*2</f>
        <v>6.8000000000000005E-2</v>
      </c>
      <c r="J27" s="102" t="s">
        <v>406</v>
      </c>
      <c r="K27" s="102" t="s">
        <v>1</v>
      </c>
      <c r="L27" s="102" t="s">
        <v>394</v>
      </c>
      <c r="M27" s="102" t="s">
        <v>1</v>
      </c>
      <c r="N27" s="102">
        <f>0.034*2</f>
        <v>6.8000000000000005E-2</v>
      </c>
      <c r="O27" s="102" t="s">
        <v>406</v>
      </c>
      <c r="P27" s="102" t="s">
        <v>1</v>
      </c>
      <c r="Q27" s="105">
        <v>2021</v>
      </c>
      <c r="R27" s="105">
        <v>2021</v>
      </c>
      <c r="S27" s="106">
        <v>608.1</v>
      </c>
      <c r="T27" s="104">
        <v>0</v>
      </c>
      <c r="U27" s="106">
        <v>608.1</v>
      </c>
      <c r="V27" s="104">
        <v>0</v>
      </c>
      <c r="W27" s="104">
        <v>608.1</v>
      </c>
      <c r="X27" s="104">
        <v>0</v>
      </c>
      <c r="Y27" s="104">
        <v>0</v>
      </c>
      <c r="Z27" s="104">
        <v>0</v>
      </c>
      <c r="AA27" s="104">
        <v>0</v>
      </c>
      <c r="AB27" s="104">
        <v>0</v>
      </c>
      <c r="AC27" s="104">
        <v>0</v>
      </c>
      <c r="AD27" s="104">
        <v>0</v>
      </c>
      <c r="AE27" s="104">
        <v>0</v>
      </c>
      <c r="AF27" s="104">
        <v>0</v>
      </c>
      <c r="AG27" s="104">
        <v>0</v>
      </c>
      <c r="AH27" s="104">
        <v>0</v>
      </c>
      <c r="AI27" s="104">
        <v>0</v>
      </c>
      <c r="AJ27" s="104">
        <v>0</v>
      </c>
      <c r="AK27" s="104">
        <v>0</v>
      </c>
      <c r="AL27" s="104">
        <v>0</v>
      </c>
      <c r="AM27" s="104">
        <v>0</v>
      </c>
      <c r="AN27" s="104">
        <v>0</v>
      </c>
      <c r="AO27" s="104">
        <v>0</v>
      </c>
      <c r="AP27" s="104">
        <v>0</v>
      </c>
      <c r="AQ27" s="104">
        <v>0</v>
      </c>
      <c r="AR27" s="104">
        <v>0</v>
      </c>
      <c r="AS27" s="107">
        <v>608.1</v>
      </c>
      <c r="AT27" s="104">
        <v>0</v>
      </c>
      <c r="AU27" s="104">
        <v>0</v>
      </c>
    </row>
    <row r="28" spans="1:48" ht="45" x14ac:dyDescent="0.25">
      <c r="A28" s="103" t="s">
        <v>283</v>
      </c>
      <c r="B28" s="157"/>
      <c r="C28" s="110" t="s">
        <v>225</v>
      </c>
      <c r="D28" s="102" t="s">
        <v>407</v>
      </c>
      <c r="E28" s="102" t="s">
        <v>336</v>
      </c>
      <c r="F28" s="102" t="s">
        <v>225</v>
      </c>
      <c r="G28" s="102" t="s">
        <v>395</v>
      </c>
      <c r="H28" s="102" t="s">
        <v>1</v>
      </c>
      <c r="I28" s="102">
        <f>0.015*2</f>
        <v>0.03</v>
      </c>
      <c r="J28" s="102" t="s">
        <v>405</v>
      </c>
      <c r="K28" s="102" t="s">
        <v>1</v>
      </c>
      <c r="L28" s="102" t="s">
        <v>395</v>
      </c>
      <c r="M28" s="102" t="s">
        <v>1</v>
      </c>
      <c r="N28" s="102">
        <f>0.015*2</f>
        <v>0.03</v>
      </c>
      <c r="O28" s="102" t="s">
        <v>405</v>
      </c>
      <c r="P28" s="102" t="s">
        <v>1</v>
      </c>
      <c r="Q28" s="105">
        <v>2021</v>
      </c>
      <c r="R28" s="105">
        <v>2021</v>
      </c>
      <c r="S28" s="106">
        <v>161.45833333333334</v>
      </c>
      <c r="T28" s="104">
        <v>0</v>
      </c>
      <c r="U28" s="106">
        <v>161.45833333333334</v>
      </c>
      <c r="V28" s="104">
        <v>0</v>
      </c>
      <c r="W28" s="104">
        <v>161.45833333333334</v>
      </c>
      <c r="X28" s="104">
        <v>0</v>
      </c>
      <c r="Y28" s="104">
        <v>0</v>
      </c>
      <c r="Z28" s="104">
        <v>0</v>
      </c>
      <c r="AA28" s="104">
        <v>0</v>
      </c>
      <c r="AB28" s="104">
        <v>0</v>
      </c>
      <c r="AC28" s="104">
        <v>0</v>
      </c>
      <c r="AD28" s="104">
        <v>0</v>
      </c>
      <c r="AE28" s="104">
        <v>0</v>
      </c>
      <c r="AF28" s="104">
        <v>0</v>
      </c>
      <c r="AG28" s="104">
        <v>0</v>
      </c>
      <c r="AH28" s="104">
        <v>0</v>
      </c>
      <c r="AI28" s="104">
        <v>0</v>
      </c>
      <c r="AJ28" s="104">
        <v>0</v>
      </c>
      <c r="AK28" s="104">
        <v>0</v>
      </c>
      <c r="AL28" s="104">
        <v>0</v>
      </c>
      <c r="AM28" s="104">
        <v>0</v>
      </c>
      <c r="AN28" s="104">
        <v>0</v>
      </c>
      <c r="AO28" s="104">
        <v>0</v>
      </c>
      <c r="AP28" s="104">
        <v>0</v>
      </c>
      <c r="AQ28" s="104">
        <v>0</v>
      </c>
      <c r="AR28" s="104">
        <v>0</v>
      </c>
      <c r="AS28" s="107">
        <v>161.45833333333334</v>
      </c>
      <c r="AT28" s="104">
        <v>0</v>
      </c>
      <c r="AU28" s="104">
        <v>0</v>
      </c>
      <c r="AV28" s="108"/>
    </row>
    <row r="29" spans="1:48" ht="30" x14ac:dyDescent="0.25">
      <c r="A29" s="103" t="s">
        <v>284</v>
      </c>
      <c r="B29" s="157"/>
      <c r="C29" s="110" t="s">
        <v>226</v>
      </c>
      <c r="D29" s="102" t="s">
        <v>407</v>
      </c>
      <c r="E29" s="102" t="s">
        <v>336</v>
      </c>
      <c r="F29" s="102" t="s">
        <v>339</v>
      </c>
      <c r="G29" s="102">
        <v>57</v>
      </c>
      <c r="H29" s="102" t="s">
        <v>1</v>
      </c>
      <c r="I29" s="102">
        <f>0.007*2</f>
        <v>1.4E-2</v>
      </c>
      <c r="J29" s="102" t="s">
        <v>405</v>
      </c>
      <c r="K29" s="102" t="s">
        <v>1</v>
      </c>
      <c r="L29" s="102">
        <v>57</v>
      </c>
      <c r="M29" s="102" t="s">
        <v>1</v>
      </c>
      <c r="N29" s="102">
        <f>0.007*2</f>
        <v>1.4E-2</v>
      </c>
      <c r="O29" s="102" t="s">
        <v>405</v>
      </c>
      <c r="P29" s="102" t="s">
        <v>1</v>
      </c>
      <c r="Q29" s="105">
        <v>2021</v>
      </c>
      <c r="R29" s="105">
        <v>2021</v>
      </c>
      <c r="S29" s="106">
        <v>63.900000000000006</v>
      </c>
      <c r="T29" s="104">
        <v>0</v>
      </c>
      <c r="U29" s="106">
        <v>63.900000000000006</v>
      </c>
      <c r="V29" s="104">
        <v>0</v>
      </c>
      <c r="W29" s="104">
        <v>63.900000000000006</v>
      </c>
      <c r="X29" s="104">
        <v>0</v>
      </c>
      <c r="Y29" s="104">
        <v>0</v>
      </c>
      <c r="Z29" s="104">
        <v>0</v>
      </c>
      <c r="AA29" s="104">
        <v>0</v>
      </c>
      <c r="AB29" s="104">
        <v>0</v>
      </c>
      <c r="AC29" s="104">
        <v>0</v>
      </c>
      <c r="AD29" s="104">
        <v>0</v>
      </c>
      <c r="AE29" s="104">
        <v>0</v>
      </c>
      <c r="AF29" s="104">
        <v>0</v>
      </c>
      <c r="AG29" s="104">
        <v>0</v>
      </c>
      <c r="AH29" s="104">
        <v>0</v>
      </c>
      <c r="AI29" s="104">
        <v>0</v>
      </c>
      <c r="AJ29" s="104">
        <v>0</v>
      </c>
      <c r="AK29" s="104">
        <v>0</v>
      </c>
      <c r="AL29" s="104">
        <v>0</v>
      </c>
      <c r="AM29" s="104">
        <v>0</v>
      </c>
      <c r="AN29" s="104">
        <v>0</v>
      </c>
      <c r="AO29" s="104">
        <v>0</v>
      </c>
      <c r="AP29" s="104">
        <v>0</v>
      </c>
      <c r="AQ29" s="104">
        <v>0</v>
      </c>
      <c r="AR29" s="104">
        <v>0</v>
      </c>
      <c r="AS29" s="107">
        <v>63.900000000000006</v>
      </c>
      <c r="AT29" s="104">
        <v>0</v>
      </c>
      <c r="AU29" s="104">
        <v>0</v>
      </c>
    </row>
    <row r="30" spans="1:48" ht="30" x14ac:dyDescent="0.25">
      <c r="A30" s="103" t="s">
        <v>285</v>
      </c>
      <c r="B30" s="157"/>
      <c r="C30" s="110" t="s">
        <v>227</v>
      </c>
      <c r="D30" s="102" t="s">
        <v>407</v>
      </c>
      <c r="E30" s="102" t="s">
        <v>336</v>
      </c>
      <c r="F30" s="102" t="s">
        <v>340</v>
      </c>
      <c r="G30" s="102" t="s">
        <v>395</v>
      </c>
      <c r="H30" s="102" t="s">
        <v>1</v>
      </c>
      <c r="I30" s="102">
        <f>0.081*2</f>
        <v>0.16200000000000001</v>
      </c>
      <c r="J30" s="102" t="s">
        <v>405</v>
      </c>
      <c r="K30" s="102" t="s">
        <v>1</v>
      </c>
      <c r="L30" s="102" t="s">
        <v>395</v>
      </c>
      <c r="M30" s="102" t="s">
        <v>1</v>
      </c>
      <c r="N30" s="102">
        <f>0.081*2</f>
        <v>0.16200000000000001</v>
      </c>
      <c r="O30" s="102" t="s">
        <v>405</v>
      </c>
      <c r="P30" s="102" t="s">
        <v>1</v>
      </c>
      <c r="Q30" s="105">
        <v>2021</v>
      </c>
      <c r="R30" s="105">
        <v>2021</v>
      </c>
      <c r="S30" s="106">
        <v>871.88333333333333</v>
      </c>
      <c r="T30" s="104">
        <v>0</v>
      </c>
      <c r="U30" s="106">
        <v>871.88333333333333</v>
      </c>
      <c r="V30" s="104">
        <v>0</v>
      </c>
      <c r="W30" s="104">
        <v>871.88333333333333</v>
      </c>
      <c r="X30" s="104">
        <v>0</v>
      </c>
      <c r="Y30" s="104">
        <v>0</v>
      </c>
      <c r="Z30" s="104">
        <v>0</v>
      </c>
      <c r="AA30" s="104">
        <v>0</v>
      </c>
      <c r="AB30" s="104">
        <v>0</v>
      </c>
      <c r="AC30" s="104">
        <v>0</v>
      </c>
      <c r="AD30" s="104">
        <v>0</v>
      </c>
      <c r="AE30" s="104">
        <v>0</v>
      </c>
      <c r="AF30" s="104">
        <v>0</v>
      </c>
      <c r="AG30" s="104">
        <v>0</v>
      </c>
      <c r="AH30" s="104">
        <v>0</v>
      </c>
      <c r="AI30" s="104">
        <v>0</v>
      </c>
      <c r="AJ30" s="104">
        <v>0</v>
      </c>
      <c r="AK30" s="104">
        <v>0</v>
      </c>
      <c r="AL30" s="104">
        <v>0</v>
      </c>
      <c r="AM30" s="104">
        <v>0</v>
      </c>
      <c r="AN30" s="104">
        <v>0</v>
      </c>
      <c r="AO30" s="104">
        <v>0</v>
      </c>
      <c r="AP30" s="104">
        <v>0</v>
      </c>
      <c r="AQ30" s="104">
        <v>0</v>
      </c>
      <c r="AR30" s="104">
        <v>0</v>
      </c>
      <c r="AS30" s="107">
        <v>871.88333333333333</v>
      </c>
      <c r="AT30" s="104">
        <v>0</v>
      </c>
      <c r="AU30" s="104">
        <v>0</v>
      </c>
      <c r="AV30" s="108"/>
    </row>
    <row r="31" spans="1:48" ht="60" x14ac:dyDescent="0.25">
      <c r="A31" s="103" t="s">
        <v>286</v>
      </c>
      <c r="B31" s="157"/>
      <c r="C31" s="110" t="s">
        <v>228</v>
      </c>
      <c r="D31" s="102" t="s">
        <v>407</v>
      </c>
      <c r="E31" s="102" t="s">
        <v>336</v>
      </c>
      <c r="F31" s="102" t="s">
        <v>228</v>
      </c>
      <c r="G31" s="102" t="s">
        <v>396</v>
      </c>
      <c r="H31" s="102" t="s">
        <v>1</v>
      </c>
      <c r="I31" s="102">
        <f>0.211*2</f>
        <v>0.42199999999999999</v>
      </c>
      <c r="J31" s="102" t="s">
        <v>405</v>
      </c>
      <c r="K31" s="102" t="s">
        <v>1</v>
      </c>
      <c r="L31" s="102" t="s">
        <v>396</v>
      </c>
      <c r="M31" s="102" t="s">
        <v>1</v>
      </c>
      <c r="N31" s="102">
        <f>0.211*2</f>
        <v>0.42199999999999999</v>
      </c>
      <c r="O31" s="102" t="s">
        <v>405</v>
      </c>
      <c r="P31" s="102" t="s">
        <v>1</v>
      </c>
      <c r="Q31" s="105">
        <v>2021</v>
      </c>
      <c r="R31" s="105">
        <v>2021</v>
      </c>
      <c r="S31" s="106">
        <v>2500.5083333333337</v>
      </c>
      <c r="T31" s="104">
        <v>0</v>
      </c>
      <c r="U31" s="106">
        <v>2500.5083333333337</v>
      </c>
      <c r="V31" s="104">
        <v>0</v>
      </c>
      <c r="W31" s="104">
        <v>2500.5083333333337</v>
      </c>
      <c r="X31" s="104">
        <v>0</v>
      </c>
      <c r="Y31" s="104">
        <v>0</v>
      </c>
      <c r="Z31" s="104">
        <v>0</v>
      </c>
      <c r="AA31" s="104">
        <v>0</v>
      </c>
      <c r="AB31" s="104">
        <v>0</v>
      </c>
      <c r="AC31" s="104">
        <v>0</v>
      </c>
      <c r="AD31" s="104">
        <v>0</v>
      </c>
      <c r="AE31" s="104">
        <v>0</v>
      </c>
      <c r="AF31" s="104">
        <v>0</v>
      </c>
      <c r="AG31" s="104">
        <v>0</v>
      </c>
      <c r="AH31" s="104">
        <v>0</v>
      </c>
      <c r="AI31" s="104">
        <v>0</v>
      </c>
      <c r="AJ31" s="104">
        <v>0</v>
      </c>
      <c r="AK31" s="104">
        <v>0</v>
      </c>
      <c r="AL31" s="104">
        <v>0</v>
      </c>
      <c r="AM31" s="104">
        <v>0</v>
      </c>
      <c r="AN31" s="104">
        <v>0</v>
      </c>
      <c r="AO31" s="104">
        <v>0</v>
      </c>
      <c r="AP31" s="104">
        <v>0</v>
      </c>
      <c r="AQ31" s="104">
        <v>0</v>
      </c>
      <c r="AR31" s="104">
        <v>0</v>
      </c>
      <c r="AS31" s="107">
        <v>2500.5083333333337</v>
      </c>
      <c r="AT31" s="104">
        <v>0</v>
      </c>
      <c r="AU31" s="104">
        <v>0</v>
      </c>
    </row>
    <row r="32" spans="1:48" ht="90" x14ac:dyDescent="0.25">
      <c r="A32" s="103" t="s">
        <v>287</v>
      </c>
      <c r="B32" s="157"/>
      <c r="C32" s="110" t="s">
        <v>229</v>
      </c>
      <c r="D32" s="102" t="s">
        <v>407</v>
      </c>
      <c r="E32" s="102" t="s">
        <v>336</v>
      </c>
      <c r="F32" s="102" t="s">
        <v>341</v>
      </c>
      <c r="G32" s="102" t="s">
        <v>397</v>
      </c>
      <c r="H32" s="102" t="s">
        <v>1</v>
      </c>
      <c r="I32" s="102">
        <f>0.2022*2</f>
        <v>0.40439999999999998</v>
      </c>
      <c r="J32" s="102" t="s">
        <v>405</v>
      </c>
      <c r="K32" s="102" t="s">
        <v>1</v>
      </c>
      <c r="L32" s="102" t="s">
        <v>397</v>
      </c>
      <c r="M32" s="102" t="s">
        <v>1</v>
      </c>
      <c r="N32" s="102">
        <f>0.2022*2</f>
        <v>0.40439999999999998</v>
      </c>
      <c r="O32" s="102" t="s">
        <v>405</v>
      </c>
      <c r="P32" s="102" t="s">
        <v>1</v>
      </c>
      <c r="Q32" s="105">
        <v>2021</v>
      </c>
      <c r="R32" s="105">
        <v>2021</v>
      </c>
      <c r="S32" s="106">
        <v>2324.4333333333334</v>
      </c>
      <c r="T32" s="104">
        <v>0</v>
      </c>
      <c r="U32" s="106">
        <v>2324.4333333333334</v>
      </c>
      <c r="V32" s="104">
        <v>0</v>
      </c>
      <c r="W32" s="104">
        <v>2324.4333333333334</v>
      </c>
      <c r="X32" s="104">
        <v>0</v>
      </c>
      <c r="Y32" s="104">
        <v>0</v>
      </c>
      <c r="Z32" s="104">
        <v>0</v>
      </c>
      <c r="AA32" s="104">
        <v>0</v>
      </c>
      <c r="AB32" s="104">
        <v>0</v>
      </c>
      <c r="AC32" s="104">
        <v>0</v>
      </c>
      <c r="AD32" s="104">
        <v>0</v>
      </c>
      <c r="AE32" s="104">
        <v>0</v>
      </c>
      <c r="AF32" s="104">
        <v>0</v>
      </c>
      <c r="AG32" s="104">
        <v>0</v>
      </c>
      <c r="AH32" s="104">
        <v>0</v>
      </c>
      <c r="AI32" s="104">
        <v>0</v>
      </c>
      <c r="AJ32" s="104">
        <v>0</v>
      </c>
      <c r="AK32" s="104">
        <v>0</v>
      </c>
      <c r="AL32" s="104">
        <v>0</v>
      </c>
      <c r="AM32" s="104">
        <v>0</v>
      </c>
      <c r="AN32" s="104">
        <v>0</v>
      </c>
      <c r="AO32" s="104">
        <v>0</v>
      </c>
      <c r="AP32" s="104">
        <v>0</v>
      </c>
      <c r="AQ32" s="104">
        <v>0</v>
      </c>
      <c r="AR32" s="104">
        <v>0</v>
      </c>
      <c r="AS32" s="107">
        <v>2324.4333333333334</v>
      </c>
      <c r="AT32" s="104">
        <v>0</v>
      </c>
      <c r="AU32" s="104">
        <v>0</v>
      </c>
      <c r="AV32" s="108"/>
    </row>
    <row r="33" spans="1:48" ht="30" x14ac:dyDescent="0.25">
      <c r="A33" s="103" t="s">
        <v>288</v>
      </c>
      <c r="B33" s="157"/>
      <c r="C33" s="110" t="s">
        <v>230</v>
      </c>
      <c r="D33" s="102" t="s">
        <v>407</v>
      </c>
      <c r="E33" s="102" t="s">
        <v>336</v>
      </c>
      <c r="F33" s="102" t="s">
        <v>342</v>
      </c>
      <c r="G33" s="102">
        <v>57</v>
      </c>
      <c r="H33" s="102" t="s">
        <v>1</v>
      </c>
      <c r="I33" s="102">
        <f>0.115*2</f>
        <v>0.23</v>
      </c>
      <c r="J33" s="102" t="s">
        <v>405</v>
      </c>
      <c r="K33" s="102" t="s">
        <v>1</v>
      </c>
      <c r="L33" s="102">
        <v>57</v>
      </c>
      <c r="M33" s="102" t="s">
        <v>1</v>
      </c>
      <c r="N33" s="102">
        <f>0.115*2</f>
        <v>0.23</v>
      </c>
      <c r="O33" s="102" t="s">
        <v>405</v>
      </c>
      <c r="P33" s="102" t="s">
        <v>1</v>
      </c>
      <c r="Q33" s="105">
        <v>2021</v>
      </c>
      <c r="R33" s="105">
        <v>2021</v>
      </c>
      <c r="S33" s="106">
        <v>1049.8333333333333</v>
      </c>
      <c r="T33" s="104">
        <v>0</v>
      </c>
      <c r="U33" s="106">
        <v>1049.8333333333333</v>
      </c>
      <c r="V33" s="104">
        <v>0</v>
      </c>
      <c r="W33" s="104">
        <v>1049.8333333333333</v>
      </c>
      <c r="X33" s="104">
        <v>0</v>
      </c>
      <c r="Y33" s="104">
        <v>0</v>
      </c>
      <c r="Z33" s="104">
        <v>0</v>
      </c>
      <c r="AA33" s="104">
        <v>0</v>
      </c>
      <c r="AB33" s="104">
        <v>0</v>
      </c>
      <c r="AC33" s="104">
        <v>0</v>
      </c>
      <c r="AD33" s="104">
        <v>0</v>
      </c>
      <c r="AE33" s="104">
        <v>0</v>
      </c>
      <c r="AF33" s="104">
        <v>0</v>
      </c>
      <c r="AG33" s="104">
        <v>0</v>
      </c>
      <c r="AH33" s="104">
        <v>0</v>
      </c>
      <c r="AI33" s="104">
        <v>0</v>
      </c>
      <c r="AJ33" s="104">
        <v>0</v>
      </c>
      <c r="AK33" s="104">
        <v>0</v>
      </c>
      <c r="AL33" s="104">
        <v>0</v>
      </c>
      <c r="AM33" s="104">
        <v>0</v>
      </c>
      <c r="AN33" s="104">
        <v>0</v>
      </c>
      <c r="AO33" s="104">
        <v>0</v>
      </c>
      <c r="AP33" s="104">
        <v>0</v>
      </c>
      <c r="AQ33" s="104">
        <v>0</v>
      </c>
      <c r="AR33" s="104">
        <v>0</v>
      </c>
      <c r="AS33" s="107">
        <v>1049.8333333333333</v>
      </c>
      <c r="AT33" s="104">
        <v>0</v>
      </c>
      <c r="AU33" s="104">
        <v>0</v>
      </c>
    </row>
    <row r="34" spans="1:48" ht="30" x14ac:dyDescent="0.25">
      <c r="A34" s="103" t="s">
        <v>289</v>
      </c>
      <c r="B34" s="157"/>
      <c r="C34" s="110" t="s">
        <v>231</v>
      </c>
      <c r="D34" s="102" t="s">
        <v>407</v>
      </c>
      <c r="E34" s="102" t="s">
        <v>336</v>
      </c>
      <c r="F34" s="102" t="s">
        <v>343</v>
      </c>
      <c r="G34" s="102" t="s">
        <v>398</v>
      </c>
      <c r="H34" s="102" t="s">
        <v>1</v>
      </c>
      <c r="I34" s="102">
        <f>0.0565*2</f>
        <v>0.113</v>
      </c>
      <c r="J34" s="102" t="s">
        <v>405</v>
      </c>
      <c r="K34" s="102" t="s">
        <v>1</v>
      </c>
      <c r="L34" s="102" t="s">
        <v>398</v>
      </c>
      <c r="M34" s="102" t="s">
        <v>1</v>
      </c>
      <c r="N34" s="102">
        <f>0.0565*2</f>
        <v>0.113</v>
      </c>
      <c r="O34" s="102" t="s">
        <v>405</v>
      </c>
      <c r="P34" s="102" t="s">
        <v>1</v>
      </c>
      <c r="Q34" s="105">
        <v>2021</v>
      </c>
      <c r="R34" s="105">
        <v>2021</v>
      </c>
      <c r="S34" s="106">
        <v>257.89166666666671</v>
      </c>
      <c r="T34" s="104">
        <v>0</v>
      </c>
      <c r="U34" s="106">
        <v>257.89166666666671</v>
      </c>
      <c r="V34" s="104">
        <v>0</v>
      </c>
      <c r="W34" s="104">
        <v>257.89166666666671</v>
      </c>
      <c r="X34" s="104">
        <v>0</v>
      </c>
      <c r="Y34" s="104">
        <v>0</v>
      </c>
      <c r="Z34" s="104">
        <v>0</v>
      </c>
      <c r="AA34" s="104">
        <v>0</v>
      </c>
      <c r="AB34" s="104">
        <v>0</v>
      </c>
      <c r="AC34" s="104">
        <v>0</v>
      </c>
      <c r="AD34" s="104">
        <v>0</v>
      </c>
      <c r="AE34" s="104">
        <v>0</v>
      </c>
      <c r="AF34" s="104">
        <v>0</v>
      </c>
      <c r="AG34" s="104">
        <v>0</v>
      </c>
      <c r="AH34" s="104">
        <v>0</v>
      </c>
      <c r="AI34" s="104">
        <v>0</v>
      </c>
      <c r="AJ34" s="104">
        <v>0</v>
      </c>
      <c r="AK34" s="104">
        <v>0</v>
      </c>
      <c r="AL34" s="104">
        <v>0</v>
      </c>
      <c r="AM34" s="104">
        <v>0</v>
      </c>
      <c r="AN34" s="104">
        <v>0</v>
      </c>
      <c r="AO34" s="104">
        <v>0</v>
      </c>
      <c r="AP34" s="104">
        <v>0</v>
      </c>
      <c r="AQ34" s="104">
        <v>0</v>
      </c>
      <c r="AR34" s="104">
        <v>0</v>
      </c>
      <c r="AS34" s="107">
        <v>257.89166666666671</v>
      </c>
      <c r="AT34" s="104">
        <v>0</v>
      </c>
      <c r="AU34" s="104">
        <v>0</v>
      </c>
      <c r="AV34" s="108"/>
    </row>
    <row r="35" spans="1:48" ht="45" x14ac:dyDescent="0.25">
      <c r="A35" s="103" t="s">
        <v>290</v>
      </c>
      <c r="B35" s="158"/>
      <c r="C35" s="110" t="s">
        <v>232</v>
      </c>
      <c r="D35" s="102" t="s">
        <v>407</v>
      </c>
      <c r="E35" s="102" t="s">
        <v>336</v>
      </c>
      <c r="F35" s="102" t="s">
        <v>344</v>
      </c>
      <c r="G35" s="102" t="s">
        <v>399</v>
      </c>
      <c r="H35" s="102" t="s">
        <v>1</v>
      </c>
      <c r="I35" s="102">
        <f>0.0465*2</f>
        <v>9.2999999999999999E-2</v>
      </c>
      <c r="J35" s="102" t="s">
        <v>405</v>
      </c>
      <c r="K35" s="102" t="s">
        <v>1</v>
      </c>
      <c r="L35" s="102" t="s">
        <v>399</v>
      </c>
      <c r="M35" s="102" t="s">
        <v>1</v>
      </c>
      <c r="N35" s="102">
        <f>0.0465*2</f>
        <v>9.2999999999999999E-2</v>
      </c>
      <c r="O35" s="102" t="s">
        <v>405</v>
      </c>
      <c r="P35" s="102" t="s">
        <v>1</v>
      </c>
      <c r="Q35" s="105">
        <v>2021</v>
      </c>
      <c r="R35" s="105">
        <v>2021</v>
      </c>
      <c r="S35" s="106">
        <v>195.14166666666665</v>
      </c>
      <c r="T35" s="104">
        <v>0</v>
      </c>
      <c r="U35" s="106">
        <v>195.14166666666665</v>
      </c>
      <c r="V35" s="104">
        <v>0</v>
      </c>
      <c r="W35" s="104">
        <v>195.14166666666665</v>
      </c>
      <c r="X35" s="104">
        <v>0</v>
      </c>
      <c r="Y35" s="104">
        <v>0</v>
      </c>
      <c r="Z35" s="104">
        <v>0</v>
      </c>
      <c r="AA35" s="104">
        <v>0</v>
      </c>
      <c r="AB35" s="104">
        <v>0</v>
      </c>
      <c r="AC35" s="104">
        <v>0</v>
      </c>
      <c r="AD35" s="104">
        <v>0</v>
      </c>
      <c r="AE35" s="104">
        <v>0</v>
      </c>
      <c r="AF35" s="104">
        <v>0</v>
      </c>
      <c r="AG35" s="104">
        <v>0</v>
      </c>
      <c r="AH35" s="104">
        <v>0</v>
      </c>
      <c r="AI35" s="104">
        <v>0</v>
      </c>
      <c r="AJ35" s="104">
        <v>0</v>
      </c>
      <c r="AK35" s="104">
        <v>0</v>
      </c>
      <c r="AL35" s="104">
        <v>0</v>
      </c>
      <c r="AM35" s="104">
        <v>0</v>
      </c>
      <c r="AN35" s="104">
        <v>0</v>
      </c>
      <c r="AO35" s="104">
        <v>0</v>
      </c>
      <c r="AP35" s="104">
        <v>0</v>
      </c>
      <c r="AQ35" s="104">
        <v>0</v>
      </c>
      <c r="AR35" s="104">
        <v>0</v>
      </c>
      <c r="AS35" s="107">
        <v>195.14166666666665</v>
      </c>
      <c r="AT35" s="104">
        <v>0</v>
      </c>
      <c r="AU35" s="104">
        <v>0</v>
      </c>
    </row>
    <row r="36" spans="1:48" ht="30" x14ac:dyDescent="0.25">
      <c r="A36" s="103" t="s">
        <v>291</v>
      </c>
      <c r="B36" s="161" t="s">
        <v>268</v>
      </c>
      <c r="C36" s="110" t="s">
        <v>223</v>
      </c>
      <c r="D36" s="102" t="s">
        <v>407</v>
      </c>
      <c r="E36" s="102" t="s">
        <v>336</v>
      </c>
      <c r="F36" s="102" t="s">
        <v>337</v>
      </c>
      <c r="G36" s="102">
        <v>219</v>
      </c>
      <c r="H36" s="102" t="s">
        <v>1</v>
      </c>
      <c r="I36" s="102">
        <f t="shared" ref="I36" si="2">0.0295*2</f>
        <v>5.8999999999999997E-2</v>
      </c>
      <c r="J36" s="102" t="s">
        <v>405</v>
      </c>
      <c r="K36" s="102" t="s">
        <v>1</v>
      </c>
      <c r="L36" s="102">
        <v>219</v>
      </c>
      <c r="M36" s="102" t="s">
        <v>1</v>
      </c>
      <c r="N36" s="102">
        <f t="shared" ref="N36" si="3">0.0295*2</f>
        <v>5.8999999999999997E-2</v>
      </c>
      <c r="O36" s="102" t="s">
        <v>405</v>
      </c>
      <c r="P36" s="102" t="s">
        <v>1</v>
      </c>
      <c r="Q36" s="105">
        <v>2021</v>
      </c>
      <c r="R36" s="105">
        <v>2021</v>
      </c>
      <c r="S36" s="106">
        <v>453.38333333333333</v>
      </c>
      <c r="T36" s="104">
        <v>0</v>
      </c>
      <c r="U36" s="106">
        <v>453.38333333333333</v>
      </c>
      <c r="V36" s="104">
        <v>0</v>
      </c>
      <c r="W36" s="104">
        <v>453.38333333333333</v>
      </c>
      <c r="X36" s="104">
        <v>0</v>
      </c>
      <c r="Y36" s="104">
        <v>0</v>
      </c>
      <c r="Z36" s="104">
        <v>0</v>
      </c>
      <c r="AA36" s="104">
        <v>0</v>
      </c>
      <c r="AB36" s="104">
        <v>0</v>
      </c>
      <c r="AC36" s="104">
        <v>0</v>
      </c>
      <c r="AD36" s="104">
        <v>0</v>
      </c>
      <c r="AE36" s="104">
        <v>0</v>
      </c>
      <c r="AF36" s="104">
        <v>0</v>
      </c>
      <c r="AG36" s="104">
        <v>0</v>
      </c>
      <c r="AH36" s="104">
        <v>0</v>
      </c>
      <c r="AI36" s="104">
        <v>0</v>
      </c>
      <c r="AJ36" s="104">
        <v>0</v>
      </c>
      <c r="AK36" s="104">
        <v>0</v>
      </c>
      <c r="AL36" s="104">
        <v>0</v>
      </c>
      <c r="AM36" s="104">
        <v>0</v>
      </c>
      <c r="AN36" s="104">
        <v>0</v>
      </c>
      <c r="AO36" s="104">
        <v>0</v>
      </c>
      <c r="AP36" s="104">
        <v>0</v>
      </c>
      <c r="AQ36" s="104">
        <v>0</v>
      </c>
      <c r="AR36" s="104">
        <v>0</v>
      </c>
      <c r="AS36" s="107">
        <v>453.38333333333333</v>
      </c>
      <c r="AT36" s="104">
        <v>0</v>
      </c>
      <c r="AU36" s="104">
        <v>0</v>
      </c>
      <c r="AV36" s="108"/>
    </row>
    <row r="37" spans="1:48" ht="60" x14ac:dyDescent="0.25">
      <c r="A37" s="103" t="s">
        <v>292</v>
      </c>
      <c r="B37" s="157"/>
      <c r="C37" s="110" t="s">
        <v>233</v>
      </c>
      <c r="D37" s="102" t="s">
        <v>407</v>
      </c>
      <c r="E37" s="102" t="s">
        <v>336</v>
      </c>
      <c r="F37" s="102" t="s">
        <v>345</v>
      </c>
      <c r="G37" s="102">
        <v>219</v>
      </c>
      <c r="H37" s="102" t="s">
        <v>1</v>
      </c>
      <c r="I37" s="102">
        <f>0.057*2</f>
        <v>0.114</v>
      </c>
      <c r="J37" s="102" t="s">
        <v>406</v>
      </c>
      <c r="K37" s="102" t="s">
        <v>1</v>
      </c>
      <c r="L37" s="102">
        <v>219</v>
      </c>
      <c r="M37" s="102" t="s">
        <v>1</v>
      </c>
      <c r="N37" s="102">
        <f>0.057*2</f>
        <v>0.114</v>
      </c>
      <c r="O37" s="102" t="s">
        <v>406</v>
      </c>
      <c r="P37" s="102" t="s">
        <v>1</v>
      </c>
      <c r="Q37" s="105">
        <v>2021</v>
      </c>
      <c r="R37" s="105">
        <v>2021</v>
      </c>
      <c r="S37" s="106">
        <v>1433.4833333333333</v>
      </c>
      <c r="T37" s="104">
        <v>0</v>
      </c>
      <c r="U37" s="106">
        <v>1433.4833333333333</v>
      </c>
      <c r="V37" s="104">
        <v>0</v>
      </c>
      <c r="W37" s="104">
        <v>1433.4833333333333</v>
      </c>
      <c r="X37" s="104">
        <v>0</v>
      </c>
      <c r="Y37" s="104">
        <v>0</v>
      </c>
      <c r="Z37" s="104">
        <v>0</v>
      </c>
      <c r="AA37" s="104">
        <v>0</v>
      </c>
      <c r="AB37" s="104">
        <v>0</v>
      </c>
      <c r="AC37" s="104">
        <v>0</v>
      </c>
      <c r="AD37" s="104">
        <v>0</v>
      </c>
      <c r="AE37" s="104">
        <v>0</v>
      </c>
      <c r="AF37" s="104">
        <v>0</v>
      </c>
      <c r="AG37" s="104">
        <v>0</v>
      </c>
      <c r="AH37" s="104">
        <v>0</v>
      </c>
      <c r="AI37" s="104">
        <v>0</v>
      </c>
      <c r="AJ37" s="104">
        <v>0</v>
      </c>
      <c r="AK37" s="104">
        <v>0</v>
      </c>
      <c r="AL37" s="104">
        <v>0</v>
      </c>
      <c r="AM37" s="104">
        <v>0</v>
      </c>
      <c r="AN37" s="104">
        <v>0</v>
      </c>
      <c r="AO37" s="104">
        <v>0</v>
      </c>
      <c r="AP37" s="104">
        <v>0</v>
      </c>
      <c r="AQ37" s="104">
        <v>0</v>
      </c>
      <c r="AR37" s="104">
        <v>0</v>
      </c>
      <c r="AS37" s="107">
        <v>1433.4833333333333</v>
      </c>
      <c r="AT37" s="104">
        <v>0</v>
      </c>
      <c r="AU37" s="104">
        <v>0</v>
      </c>
    </row>
    <row r="38" spans="1:48" ht="30" x14ac:dyDescent="0.25">
      <c r="A38" s="103" t="s">
        <v>293</v>
      </c>
      <c r="B38" s="157"/>
      <c r="C38" s="110" t="s">
        <v>225</v>
      </c>
      <c r="D38" s="102" t="s">
        <v>407</v>
      </c>
      <c r="E38" s="102" t="s">
        <v>336</v>
      </c>
      <c r="F38" s="102" t="s">
        <v>346</v>
      </c>
      <c r="G38" s="102">
        <v>108</v>
      </c>
      <c r="H38" s="102" t="s">
        <v>1</v>
      </c>
      <c r="I38" s="102">
        <f>0.015*2</f>
        <v>0.03</v>
      </c>
      <c r="J38" s="102" t="s">
        <v>405</v>
      </c>
      <c r="K38" s="102" t="s">
        <v>1</v>
      </c>
      <c r="L38" s="102">
        <v>108</v>
      </c>
      <c r="M38" s="102" t="s">
        <v>1</v>
      </c>
      <c r="N38" s="102">
        <f>0.015*2</f>
        <v>0.03</v>
      </c>
      <c r="O38" s="102" t="s">
        <v>405</v>
      </c>
      <c r="P38" s="102" t="s">
        <v>1</v>
      </c>
      <c r="Q38" s="105">
        <v>2021</v>
      </c>
      <c r="R38" s="105">
        <v>2021</v>
      </c>
      <c r="S38" s="106">
        <v>167.5916666666667</v>
      </c>
      <c r="T38" s="104">
        <v>0</v>
      </c>
      <c r="U38" s="106">
        <v>167.5916666666667</v>
      </c>
      <c r="V38" s="104">
        <v>0</v>
      </c>
      <c r="W38" s="104">
        <v>167.5916666666667</v>
      </c>
      <c r="X38" s="104">
        <v>0</v>
      </c>
      <c r="Y38" s="104">
        <v>0</v>
      </c>
      <c r="Z38" s="104">
        <v>0</v>
      </c>
      <c r="AA38" s="104">
        <v>0</v>
      </c>
      <c r="AB38" s="104">
        <v>0</v>
      </c>
      <c r="AC38" s="104">
        <v>0</v>
      </c>
      <c r="AD38" s="104">
        <v>0</v>
      </c>
      <c r="AE38" s="104">
        <v>0</v>
      </c>
      <c r="AF38" s="104">
        <v>0</v>
      </c>
      <c r="AG38" s="104">
        <v>0</v>
      </c>
      <c r="AH38" s="104">
        <v>0</v>
      </c>
      <c r="AI38" s="104">
        <v>0</v>
      </c>
      <c r="AJ38" s="104">
        <v>0</v>
      </c>
      <c r="AK38" s="104">
        <v>0</v>
      </c>
      <c r="AL38" s="104">
        <v>0</v>
      </c>
      <c r="AM38" s="104">
        <v>0</v>
      </c>
      <c r="AN38" s="104">
        <v>0</v>
      </c>
      <c r="AO38" s="104">
        <v>0</v>
      </c>
      <c r="AP38" s="104">
        <v>0</v>
      </c>
      <c r="AQ38" s="104">
        <v>0</v>
      </c>
      <c r="AR38" s="104">
        <v>0</v>
      </c>
      <c r="AS38" s="107">
        <v>167.5916666666667</v>
      </c>
      <c r="AT38" s="104">
        <v>0</v>
      </c>
      <c r="AU38" s="104">
        <v>0</v>
      </c>
      <c r="AV38" s="108"/>
    </row>
    <row r="39" spans="1:48" ht="45" x14ac:dyDescent="0.25">
      <c r="A39" s="103" t="s">
        <v>294</v>
      </c>
      <c r="B39" s="157"/>
      <c r="C39" s="110" t="s">
        <v>234</v>
      </c>
      <c r="D39" s="102" t="s">
        <v>407</v>
      </c>
      <c r="E39" s="102" t="s">
        <v>336</v>
      </c>
      <c r="F39" s="102" t="s">
        <v>347</v>
      </c>
      <c r="G39" s="102">
        <v>89</v>
      </c>
      <c r="H39" s="102" t="s">
        <v>1</v>
      </c>
      <c r="I39" s="102">
        <f>0.088*2</f>
        <v>0.17599999999999999</v>
      </c>
      <c r="J39" s="102" t="s">
        <v>405</v>
      </c>
      <c r="K39" s="102" t="s">
        <v>1</v>
      </c>
      <c r="L39" s="102">
        <v>89</v>
      </c>
      <c r="M39" s="102" t="s">
        <v>1</v>
      </c>
      <c r="N39" s="102">
        <f>0.088*2</f>
        <v>0.17599999999999999</v>
      </c>
      <c r="O39" s="102" t="s">
        <v>405</v>
      </c>
      <c r="P39" s="102" t="s">
        <v>1</v>
      </c>
      <c r="Q39" s="105">
        <v>2021</v>
      </c>
      <c r="R39" s="105">
        <v>2021</v>
      </c>
      <c r="S39" s="106">
        <v>911.26666666666665</v>
      </c>
      <c r="T39" s="104">
        <v>0</v>
      </c>
      <c r="U39" s="106">
        <v>911.26666666666665</v>
      </c>
      <c r="V39" s="104">
        <v>0</v>
      </c>
      <c r="W39" s="104">
        <v>911.26666666666665</v>
      </c>
      <c r="X39" s="104">
        <v>0</v>
      </c>
      <c r="Y39" s="104">
        <v>0</v>
      </c>
      <c r="Z39" s="104">
        <v>0</v>
      </c>
      <c r="AA39" s="104">
        <v>0</v>
      </c>
      <c r="AB39" s="104">
        <v>0</v>
      </c>
      <c r="AC39" s="104">
        <v>0</v>
      </c>
      <c r="AD39" s="104">
        <v>0</v>
      </c>
      <c r="AE39" s="104">
        <v>0</v>
      </c>
      <c r="AF39" s="104">
        <v>0</v>
      </c>
      <c r="AG39" s="104">
        <v>0</v>
      </c>
      <c r="AH39" s="104">
        <v>0</v>
      </c>
      <c r="AI39" s="104">
        <v>0</v>
      </c>
      <c r="AJ39" s="104">
        <v>0</v>
      </c>
      <c r="AK39" s="104">
        <v>0</v>
      </c>
      <c r="AL39" s="104">
        <v>0</v>
      </c>
      <c r="AM39" s="104">
        <v>0</v>
      </c>
      <c r="AN39" s="104">
        <v>0</v>
      </c>
      <c r="AO39" s="104">
        <v>0</v>
      </c>
      <c r="AP39" s="104">
        <v>0</v>
      </c>
      <c r="AQ39" s="104">
        <v>0</v>
      </c>
      <c r="AR39" s="104">
        <v>0</v>
      </c>
      <c r="AS39" s="107">
        <v>911.26666666666665</v>
      </c>
      <c r="AT39" s="104">
        <v>0</v>
      </c>
      <c r="AU39" s="104">
        <v>0</v>
      </c>
    </row>
    <row r="40" spans="1:48" ht="45" x14ac:dyDescent="0.25">
      <c r="A40" s="103" t="s">
        <v>295</v>
      </c>
      <c r="B40" s="157"/>
      <c r="C40" s="110" t="s">
        <v>235</v>
      </c>
      <c r="D40" s="102" t="s">
        <v>407</v>
      </c>
      <c r="E40" s="102" t="s">
        <v>336</v>
      </c>
      <c r="F40" s="102" t="s">
        <v>348</v>
      </c>
      <c r="G40" s="102">
        <v>219</v>
      </c>
      <c r="H40" s="102" t="s">
        <v>1</v>
      </c>
      <c r="I40" s="102">
        <f>0.095*2</f>
        <v>0.19</v>
      </c>
      <c r="J40" s="102" t="s">
        <v>405</v>
      </c>
      <c r="K40" s="102" t="s">
        <v>1</v>
      </c>
      <c r="L40" s="102">
        <v>219</v>
      </c>
      <c r="M40" s="102" t="s">
        <v>1</v>
      </c>
      <c r="N40" s="102">
        <f>0.095*2</f>
        <v>0.19</v>
      </c>
      <c r="O40" s="102" t="s">
        <v>405</v>
      </c>
      <c r="P40" s="102" t="s">
        <v>1</v>
      </c>
      <c r="Q40" s="105">
        <v>2021</v>
      </c>
      <c r="R40" s="105">
        <v>2021</v>
      </c>
      <c r="S40" s="106">
        <v>1460.05</v>
      </c>
      <c r="T40" s="104">
        <v>0</v>
      </c>
      <c r="U40" s="106">
        <v>1460.05</v>
      </c>
      <c r="V40" s="104">
        <v>0</v>
      </c>
      <c r="W40" s="104">
        <v>1460.05</v>
      </c>
      <c r="X40" s="104">
        <v>0</v>
      </c>
      <c r="Y40" s="104">
        <v>0</v>
      </c>
      <c r="Z40" s="104">
        <v>0</v>
      </c>
      <c r="AA40" s="104">
        <v>0</v>
      </c>
      <c r="AB40" s="104">
        <v>0</v>
      </c>
      <c r="AC40" s="104">
        <v>0</v>
      </c>
      <c r="AD40" s="104">
        <v>0</v>
      </c>
      <c r="AE40" s="104">
        <v>0</v>
      </c>
      <c r="AF40" s="104">
        <v>0</v>
      </c>
      <c r="AG40" s="104">
        <v>0</v>
      </c>
      <c r="AH40" s="104">
        <v>0</v>
      </c>
      <c r="AI40" s="104">
        <v>0</v>
      </c>
      <c r="AJ40" s="104">
        <v>0</v>
      </c>
      <c r="AK40" s="104">
        <v>0</v>
      </c>
      <c r="AL40" s="104">
        <v>0</v>
      </c>
      <c r="AM40" s="104">
        <v>0</v>
      </c>
      <c r="AN40" s="104">
        <v>0</v>
      </c>
      <c r="AO40" s="104">
        <v>0</v>
      </c>
      <c r="AP40" s="104">
        <v>0</v>
      </c>
      <c r="AQ40" s="104">
        <v>0</v>
      </c>
      <c r="AR40" s="104">
        <v>0</v>
      </c>
      <c r="AS40" s="107">
        <v>1460.05</v>
      </c>
      <c r="AT40" s="104">
        <v>0</v>
      </c>
      <c r="AU40" s="104">
        <v>0</v>
      </c>
      <c r="AV40" s="108"/>
    </row>
    <row r="41" spans="1:48" ht="60" x14ac:dyDescent="0.25">
      <c r="A41" s="103" t="s">
        <v>296</v>
      </c>
      <c r="B41" s="157"/>
      <c r="C41" s="110" t="s">
        <v>236</v>
      </c>
      <c r="D41" s="102" t="s">
        <v>407</v>
      </c>
      <c r="E41" s="102" t="s">
        <v>336</v>
      </c>
      <c r="F41" s="102" t="s">
        <v>349</v>
      </c>
      <c r="G41" s="102">
        <v>219</v>
      </c>
      <c r="H41" s="102" t="s">
        <v>1</v>
      </c>
      <c r="I41" s="102">
        <f>0.1045*2</f>
        <v>0.20899999999999999</v>
      </c>
      <c r="J41" s="102" t="s">
        <v>405</v>
      </c>
      <c r="K41" s="102" t="s">
        <v>1</v>
      </c>
      <c r="L41" s="102">
        <v>219</v>
      </c>
      <c r="M41" s="102" t="s">
        <v>1</v>
      </c>
      <c r="N41" s="102">
        <f>0.1045*2</f>
        <v>0.20899999999999999</v>
      </c>
      <c r="O41" s="102" t="s">
        <v>405</v>
      </c>
      <c r="P41" s="102" t="s">
        <v>1</v>
      </c>
      <c r="Q41" s="105">
        <v>2021</v>
      </c>
      <c r="R41" s="105">
        <v>2021</v>
      </c>
      <c r="S41" s="106">
        <v>1606.05</v>
      </c>
      <c r="T41" s="104">
        <v>0</v>
      </c>
      <c r="U41" s="106">
        <v>1606.05</v>
      </c>
      <c r="V41" s="104">
        <v>0</v>
      </c>
      <c r="W41" s="104">
        <v>1606.05</v>
      </c>
      <c r="X41" s="104">
        <v>0</v>
      </c>
      <c r="Y41" s="104">
        <v>0</v>
      </c>
      <c r="Z41" s="104">
        <v>0</v>
      </c>
      <c r="AA41" s="104">
        <v>0</v>
      </c>
      <c r="AB41" s="104">
        <v>0</v>
      </c>
      <c r="AC41" s="104">
        <v>0</v>
      </c>
      <c r="AD41" s="104">
        <v>0</v>
      </c>
      <c r="AE41" s="104">
        <v>0</v>
      </c>
      <c r="AF41" s="104">
        <v>0</v>
      </c>
      <c r="AG41" s="104">
        <v>0</v>
      </c>
      <c r="AH41" s="104">
        <v>0</v>
      </c>
      <c r="AI41" s="104">
        <v>0</v>
      </c>
      <c r="AJ41" s="104">
        <v>0</v>
      </c>
      <c r="AK41" s="104">
        <v>0</v>
      </c>
      <c r="AL41" s="104">
        <v>0</v>
      </c>
      <c r="AM41" s="104">
        <v>0</v>
      </c>
      <c r="AN41" s="104">
        <v>0</v>
      </c>
      <c r="AO41" s="104">
        <v>0</v>
      </c>
      <c r="AP41" s="104">
        <v>0</v>
      </c>
      <c r="AQ41" s="104">
        <v>0</v>
      </c>
      <c r="AR41" s="104">
        <v>0</v>
      </c>
      <c r="AS41" s="107">
        <v>1606.05</v>
      </c>
      <c r="AT41" s="104">
        <v>0</v>
      </c>
      <c r="AU41" s="104">
        <v>0</v>
      </c>
    </row>
    <row r="42" spans="1:48" ht="30" x14ac:dyDescent="0.25">
      <c r="A42" s="103" t="s">
        <v>297</v>
      </c>
      <c r="B42" s="157"/>
      <c r="C42" s="110" t="s">
        <v>231</v>
      </c>
      <c r="D42" s="102" t="s">
        <v>407</v>
      </c>
      <c r="E42" s="102" t="s">
        <v>336</v>
      </c>
      <c r="F42" s="102" t="s">
        <v>343</v>
      </c>
      <c r="G42" s="102">
        <v>89</v>
      </c>
      <c r="H42" s="102" t="s">
        <v>1</v>
      </c>
      <c r="I42" s="102">
        <f>0.0565*2</f>
        <v>0.113</v>
      </c>
      <c r="J42" s="102" t="s">
        <v>405</v>
      </c>
      <c r="K42" s="102" t="s">
        <v>1</v>
      </c>
      <c r="L42" s="102">
        <v>89</v>
      </c>
      <c r="M42" s="102" t="s">
        <v>1</v>
      </c>
      <c r="N42" s="102">
        <f>0.0565*2</f>
        <v>0.113</v>
      </c>
      <c r="O42" s="102" t="s">
        <v>405</v>
      </c>
      <c r="P42" s="102" t="s">
        <v>1</v>
      </c>
      <c r="Q42" s="105">
        <v>2021</v>
      </c>
      <c r="R42" s="105">
        <v>2021</v>
      </c>
      <c r="S42" s="106">
        <v>585.07500000000005</v>
      </c>
      <c r="T42" s="104">
        <v>0</v>
      </c>
      <c r="U42" s="106">
        <v>585.07500000000005</v>
      </c>
      <c r="V42" s="104">
        <v>0</v>
      </c>
      <c r="W42" s="104">
        <v>585.07500000000005</v>
      </c>
      <c r="X42" s="104">
        <v>0</v>
      </c>
      <c r="Y42" s="104">
        <v>0</v>
      </c>
      <c r="Z42" s="104">
        <v>0</v>
      </c>
      <c r="AA42" s="104">
        <v>0</v>
      </c>
      <c r="AB42" s="104">
        <v>0</v>
      </c>
      <c r="AC42" s="104">
        <v>0</v>
      </c>
      <c r="AD42" s="104">
        <v>0</v>
      </c>
      <c r="AE42" s="104">
        <v>0</v>
      </c>
      <c r="AF42" s="104">
        <v>0</v>
      </c>
      <c r="AG42" s="104">
        <v>0</v>
      </c>
      <c r="AH42" s="104">
        <v>0</v>
      </c>
      <c r="AI42" s="104">
        <v>0</v>
      </c>
      <c r="AJ42" s="104">
        <v>0</v>
      </c>
      <c r="AK42" s="104">
        <v>0</v>
      </c>
      <c r="AL42" s="104">
        <v>0</v>
      </c>
      <c r="AM42" s="104">
        <v>0</v>
      </c>
      <c r="AN42" s="104">
        <v>0</v>
      </c>
      <c r="AO42" s="104">
        <v>0</v>
      </c>
      <c r="AP42" s="104">
        <v>0</v>
      </c>
      <c r="AQ42" s="104">
        <v>0</v>
      </c>
      <c r="AR42" s="104">
        <v>0</v>
      </c>
      <c r="AS42" s="107">
        <v>585.07500000000005</v>
      </c>
      <c r="AT42" s="104">
        <v>0</v>
      </c>
      <c r="AU42" s="104">
        <v>0</v>
      </c>
      <c r="AV42" s="108"/>
    </row>
    <row r="43" spans="1:48" ht="45" x14ac:dyDescent="0.25">
      <c r="A43" s="103" t="s">
        <v>298</v>
      </c>
      <c r="B43" s="158"/>
      <c r="C43" s="110" t="s">
        <v>232</v>
      </c>
      <c r="D43" s="102" t="s">
        <v>407</v>
      </c>
      <c r="E43" s="102" t="s">
        <v>336</v>
      </c>
      <c r="F43" s="102" t="s">
        <v>344</v>
      </c>
      <c r="G43" s="102">
        <v>40</v>
      </c>
      <c r="H43" s="102" t="s">
        <v>1</v>
      </c>
      <c r="I43" s="102">
        <f>0.0465*2</f>
        <v>9.2999999999999999E-2</v>
      </c>
      <c r="J43" s="102" t="s">
        <v>405</v>
      </c>
      <c r="K43" s="102" t="s">
        <v>1</v>
      </c>
      <c r="L43" s="102">
        <v>40</v>
      </c>
      <c r="M43" s="102" t="s">
        <v>1</v>
      </c>
      <c r="N43" s="102">
        <f>0.0465*2</f>
        <v>9.2999999999999999E-2</v>
      </c>
      <c r="O43" s="102" t="s">
        <v>405</v>
      </c>
      <c r="P43" s="102" t="s">
        <v>1</v>
      </c>
      <c r="Q43" s="105">
        <v>2021</v>
      </c>
      <c r="R43" s="105">
        <v>2021</v>
      </c>
      <c r="S43" s="106">
        <v>405.49166666666667</v>
      </c>
      <c r="T43" s="104">
        <v>0</v>
      </c>
      <c r="U43" s="106">
        <v>405.49166666666667</v>
      </c>
      <c r="V43" s="104">
        <v>0</v>
      </c>
      <c r="W43" s="104">
        <v>405.49166666666667</v>
      </c>
      <c r="X43" s="104">
        <v>0</v>
      </c>
      <c r="Y43" s="104">
        <v>0</v>
      </c>
      <c r="Z43" s="104">
        <v>0</v>
      </c>
      <c r="AA43" s="104">
        <v>0</v>
      </c>
      <c r="AB43" s="104">
        <v>0</v>
      </c>
      <c r="AC43" s="104">
        <v>0</v>
      </c>
      <c r="AD43" s="104">
        <v>0</v>
      </c>
      <c r="AE43" s="104">
        <v>0</v>
      </c>
      <c r="AF43" s="104">
        <v>0</v>
      </c>
      <c r="AG43" s="104">
        <v>0</v>
      </c>
      <c r="AH43" s="104">
        <v>0</v>
      </c>
      <c r="AI43" s="104">
        <v>0</v>
      </c>
      <c r="AJ43" s="104">
        <v>0</v>
      </c>
      <c r="AK43" s="104">
        <v>0</v>
      </c>
      <c r="AL43" s="104">
        <v>0</v>
      </c>
      <c r="AM43" s="104">
        <v>0</v>
      </c>
      <c r="AN43" s="104">
        <v>0</v>
      </c>
      <c r="AO43" s="104">
        <v>0</v>
      </c>
      <c r="AP43" s="104">
        <v>0</v>
      </c>
      <c r="AQ43" s="104">
        <v>0</v>
      </c>
      <c r="AR43" s="104">
        <v>0</v>
      </c>
      <c r="AS43" s="107">
        <v>405.49166666666667</v>
      </c>
      <c r="AT43" s="104">
        <v>0</v>
      </c>
      <c r="AU43" s="104">
        <v>0</v>
      </c>
    </row>
    <row r="44" spans="1:48" ht="30" x14ac:dyDescent="0.25">
      <c r="A44" s="103" t="s">
        <v>299</v>
      </c>
      <c r="B44" s="161" t="s">
        <v>269</v>
      </c>
      <c r="C44" s="110" t="s">
        <v>237</v>
      </c>
      <c r="D44" s="102" t="s">
        <v>407</v>
      </c>
      <c r="E44" s="102" t="s">
        <v>336</v>
      </c>
      <c r="F44" s="102" t="s">
        <v>350</v>
      </c>
      <c r="G44" s="102">
        <v>89</v>
      </c>
      <c r="H44" s="102" t="s">
        <v>1</v>
      </c>
      <c r="I44" s="102">
        <f>0.01*2</f>
        <v>0.02</v>
      </c>
      <c r="J44" s="102" t="s">
        <v>405</v>
      </c>
      <c r="K44" s="102" t="s">
        <v>1</v>
      </c>
      <c r="L44" s="102">
        <v>89</v>
      </c>
      <c r="M44" s="102" t="s">
        <v>1</v>
      </c>
      <c r="N44" s="102">
        <f>0.01*2</f>
        <v>0.02</v>
      </c>
      <c r="O44" s="102" t="s">
        <v>405</v>
      </c>
      <c r="P44" s="102" t="s">
        <v>1</v>
      </c>
      <c r="Q44" s="105">
        <v>2022</v>
      </c>
      <c r="R44" s="105">
        <v>2022</v>
      </c>
      <c r="S44" s="106">
        <v>107.38333333333335</v>
      </c>
      <c r="T44" s="104">
        <v>0</v>
      </c>
      <c r="U44" s="106">
        <v>107.38333333333335</v>
      </c>
      <c r="V44" s="104">
        <v>0</v>
      </c>
      <c r="W44" s="104">
        <v>0</v>
      </c>
      <c r="X44" s="104">
        <v>107.38333333333335</v>
      </c>
      <c r="Y44" s="104">
        <v>0</v>
      </c>
      <c r="Z44" s="104">
        <v>0</v>
      </c>
      <c r="AA44" s="104">
        <v>0</v>
      </c>
      <c r="AB44" s="104">
        <v>0</v>
      </c>
      <c r="AC44" s="104">
        <v>0</v>
      </c>
      <c r="AD44" s="104">
        <v>0</v>
      </c>
      <c r="AE44" s="104">
        <v>0</v>
      </c>
      <c r="AF44" s="104">
        <v>0</v>
      </c>
      <c r="AG44" s="104">
        <v>0</v>
      </c>
      <c r="AH44" s="104">
        <v>0</v>
      </c>
      <c r="AI44" s="104">
        <v>0</v>
      </c>
      <c r="AJ44" s="104">
        <v>0</v>
      </c>
      <c r="AK44" s="104">
        <v>0</v>
      </c>
      <c r="AL44" s="104">
        <v>0</v>
      </c>
      <c r="AM44" s="104">
        <v>0</v>
      </c>
      <c r="AN44" s="104">
        <v>0</v>
      </c>
      <c r="AO44" s="104">
        <v>0</v>
      </c>
      <c r="AP44" s="104">
        <v>0</v>
      </c>
      <c r="AQ44" s="104">
        <v>0</v>
      </c>
      <c r="AR44" s="104">
        <v>0</v>
      </c>
      <c r="AS44" s="107">
        <v>107.38333333333335</v>
      </c>
      <c r="AT44" s="104">
        <v>0</v>
      </c>
      <c r="AU44" s="104">
        <v>0</v>
      </c>
      <c r="AV44" s="108"/>
    </row>
    <row r="45" spans="1:48" ht="30" x14ac:dyDescent="0.25">
      <c r="A45" s="103" t="s">
        <v>300</v>
      </c>
      <c r="B45" s="157"/>
      <c r="C45" s="110" t="s">
        <v>238</v>
      </c>
      <c r="D45" s="102" t="s">
        <v>407</v>
      </c>
      <c r="E45" s="102" t="s">
        <v>336</v>
      </c>
      <c r="F45" s="102" t="s">
        <v>351</v>
      </c>
      <c r="G45" s="102" t="s">
        <v>394</v>
      </c>
      <c r="H45" s="102" t="s">
        <v>1</v>
      </c>
      <c r="I45" s="102">
        <f>0.1335*2</f>
        <v>0.26700000000000002</v>
      </c>
      <c r="J45" s="102" t="s">
        <v>405</v>
      </c>
      <c r="K45" s="102" t="s">
        <v>1</v>
      </c>
      <c r="L45" s="102" t="s">
        <v>394</v>
      </c>
      <c r="M45" s="102" t="s">
        <v>1</v>
      </c>
      <c r="N45" s="102">
        <f>0.1335*2</f>
        <v>0.26700000000000002</v>
      </c>
      <c r="O45" s="102" t="s">
        <v>405</v>
      </c>
      <c r="P45" s="102" t="s">
        <v>1</v>
      </c>
      <c r="Q45" s="105">
        <v>2022</v>
      </c>
      <c r="R45" s="105">
        <v>2022</v>
      </c>
      <c r="S45" s="106">
        <v>1584.0250000000001</v>
      </c>
      <c r="T45" s="104">
        <v>0</v>
      </c>
      <c r="U45" s="106">
        <v>1584.0250000000001</v>
      </c>
      <c r="V45" s="104">
        <v>0</v>
      </c>
      <c r="W45" s="104">
        <v>0</v>
      </c>
      <c r="X45" s="104">
        <v>1584.0250000000001</v>
      </c>
      <c r="Y45" s="104">
        <v>0</v>
      </c>
      <c r="Z45" s="104">
        <v>0</v>
      </c>
      <c r="AA45" s="104">
        <v>0</v>
      </c>
      <c r="AB45" s="104">
        <v>0</v>
      </c>
      <c r="AC45" s="104">
        <v>0</v>
      </c>
      <c r="AD45" s="104">
        <v>0</v>
      </c>
      <c r="AE45" s="104">
        <v>0</v>
      </c>
      <c r="AF45" s="104">
        <v>0</v>
      </c>
      <c r="AG45" s="104">
        <v>0</v>
      </c>
      <c r="AH45" s="104">
        <v>0</v>
      </c>
      <c r="AI45" s="104">
        <v>0</v>
      </c>
      <c r="AJ45" s="104">
        <v>0</v>
      </c>
      <c r="AK45" s="104">
        <v>0</v>
      </c>
      <c r="AL45" s="104">
        <v>0</v>
      </c>
      <c r="AM45" s="104">
        <v>0</v>
      </c>
      <c r="AN45" s="104">
        <v>0</v>
      </c>
      <c r="AO45" s="104">
        <v>0</v>
      </c>
      <c r="AP45" s="104">
        <v>0</v>
      </c>
      <c r="AQ45" s="104">
        <v>0</v>
      </c>
      <c r="AR45" s="104">
        <v>0</v>
      </c>
      <c r="AS45" s="107">
        <v>1584.0250000000001</v>
      </c>
      <c r="AT45" s="104">
        <v>0</v>
      </c>
      <c r="AU45" s="104">
        <v>0</v>
      </c>
    </row>
    <row r="46" spans="1:48" ht="30" x14ac:dyDescent="0.25">
      <c r="A46" s="103" t="s">
        <v>301</v>
      </c>
      <c r="B46" s="157"/>
      <c r="C46" s="110" t="s">
        <v>239</v>
      </c>
      <c r="D46" s="102" t="s">
        <v>407</v>
      </c>
      <c r="E46" s="102" t="s">
        <v>336</v>
      </c>
      <c r="F46" s="102" t="s">
        <v>352</v>
      </c>
      <c r="G46" s="102" t="s">
        <v>400</v>
      </c>
      <c r="H46" s="102" t="s">
        <v>1</v>
      </c>
      <c r="I46" s="102">
        <f>0.07*2</f>
        <v>0.14000000000000001</v>
      </c>
      <c r="J46" s="102" t="s">
        <v>405</v>
      </c>
      <c r="K46" s="102" t="s">
        <v>1</v>
      </c>
      <c r="L46" s="102" t="s">
        <v>400</v>
      </c>
      <c r="M46" s="102" t="s">
        <v>1</v>
      </c>
      <c r="N46" s="102">
        <f>0.07*2</f>
        <v>0.14000000000000001</v>
      </c>
      <c r="O46" s="102" t="s">
        <v>405</v>
      </c>
      <c r="P46" s="102" t="s">
        <v>1</v>
      </c>
      <c r="Q46" s="105">
        <v>2022</v>
      </c>
      <c r="R46" s="105">
        <v>2022</v>
      </c>
      <c r="S46" s="106">
        <v>707.18333333333339</v>
      </c>
      <c r="T46" s="104">
        <v>0</v>
      </c>
      <c r="U46" s="106">
        <v>707.18333333333339</v>
      </c>
      <c r="V46" s="104">
        <v>0</v>
      </c>
      <c r="W46" s="104">
        <v>0</v>
      </c>
      <c r="X46" s="104">
        <v>707.18333333333339</v>
      </c>
      <c r="Y46" s="104">
        <v>0</v>
      </c>
      <c r="Z46" s="104">
        <v>0</v>
      </c>
      <c r="AA46" s="104">
        <v>0</v>
      </c>
      <c r="AB46" s="104">
        <v>0</v>
      </c>
      <c r="AC46" s="104">
        <v>0</v>
      </c>
      <c r="AD46" s="104">
        <v>0</v>
      </c>
      <c r="AE46" s="104">
        <v>0</v>
      </c>
      <c r="AF46" s="104">
        <v>0</v>
      </c>
      <c r="AG46" s="104">
        <v>0</v>
      </c>
      <c r="AH46" s="104">
        <v>0</v>
      </c>
      <c r="AI46" s="104">
        <v>0</v>
      </c>
      <c r="AJ46" s="104">
        <v>0</v>
      </c>
      <c r="AK46" s="104">
        <v>0</v>
      </c>
      <c r="AL46" s="104">
        <v>0</v>
      </c>
      <c r="AM46" s="104">
        <v>0</v>
      </c>
      <c r="AN46" s="104">
        <v>0</v>
      </c>
      <c r="AO46" s="104">
        <v>0</v>
      </c>
      <c r="AP46" s="104">
        <v>0</v>
      </c>
      <c r="AQ46" s="104">
        <v>0</v>
      </c>
      <c r="AR46" s="104">
        <v>0</v>
      </c>
      <c r="AS46" s="107">
        <v>707.18333333333339</v>
      </c>
      <c r="AT46" s="104">
        <v>0</v>
      </c>
      <c r="AU46" s="104">
        <v>0</v>
      </c>
      <c r="AV46" s="108"/>
    </row>
    <row r="47" spans="1:48" ht="30" x14ac:dyDescent="0.25">
      <c r="A47" s="103" t="s">
        <v>302</v>
      </c>
      <c r="B47" s="157"/>
      <c r="C47" s="110" t="s">
        <v>240</v>
      </c>
      <c r="D47" s="102" t="s">
        <v>407</v>
      </c>
      <c r="E47" s="102" t="s">
        <v>336</v>
      </c>
      <c r="F47" s="102" t="s">
        <v>353</v>
      </c>
      <c r="G47" s="102" t="s">
        <v>401</v>
      </c>
      <c r="H47" s="102" t="s">
        <v>1</v>
      </c>
      <c r="I47" s="102">
        <f>0.0015*2</f>
        <v>3.0000000000000001E-3</v>
      </c>
      <c r="J47" s="102" t="s">
        <v>405</v>
      </c>
      <c r="K47" s="102" t="s">
        <v>1</v>
      </c>
      <c r="L47" s="102" t="s">
        <v>401</v>
      </c>
      <c r="M47" s="102" t="s">
        <v>1</v>
      </c>
      <c r="N47" s="102">
        <f>I47</f>
        <v>3.0000000000000001E-3</v>
      </c>
      <c r="O47" s="102" t="s">
        <v>405</v>
      </c>
      <c r="P47" s="102" t="s">
        <v>1</v>
      </c>
      <c r="Q47" s="105">
        <v>2022</v>
      </c>
      <c r="R47" s="105">
        <v>2022</v>
      </c>
      <c r="S47" s="106">
        <v>13.625000000000002</v>
      </c>
      <c r="T47" s="104">
        <v>0</v>
      </c>
      <c r="U47" s="106">
        <v>13.625000000000002</v>
      </c>
      <c r="V47" s="104">
        <v>0</v>
      </c>
      <c r="W47" s="104">
        <v>0</v>
      </c>
      <c r="X47" s="104">
        <v>13.625000000000002</v>
      </c>
      <c r="Y47" s="104">
        <v>0</v>
      </c>
      <c r="Z47" s="104">
        <v>0</v>
      </c>
      <c r="AA47" s="104">
        <v>0</v>
      </c>
      <c r="AB47" s="104">
        <v>0</v>
      </c>
      <c r="AC47" s="104">
        <v>0</v>
      </c>
      <c r="AD47" s="104">
        <v>0</v>
      </c>
      <c r="AE47" s="104">
        <v>0</v>
      </c>
      <c r="AF47" s="104">
        <v>0</v>
      </c>
      <c r="AG47" s="104">
        <v>0</v>
      </c>
      <c r="AH47" s="104">
        <v>0</v>
      </c>
      <c r="AI47" s="104">
        <v>0</v>
      </c>
      <c r="AJ47" s="104">
        <v>0</v>
      </c>
      <c r="AK47" s="104">
        <v>0</v>
      </c>
      <c r="AL47" s="104">
        <v>0</v>
      </c>
      <c r="AM47" s="104">
        <v>0</v>
      </c>
      <c r="AN47" s="104">
        <v>0</v>
      </c>
      <c r="AO47" s="104">
        <v>0</v>
      </c>
      <c r="AP47" s="104">
        <v>0</v>
      </c>
      <c r="AQ47" s="104">
        <v>0</v>
      </c>
      <c r="AR47" s="104">
        <v>0</v>
      </c>
      <c r="AS47" s="107">
        <v>13.625000000000002</v>
      </c>
      <c r="AT47" s="104">
        <v>0</v>
      </c>
      <c r="AU47" s="104">
        <v>0</v>
      </c>
    </row>
    <row r="48" spans="1:48" ht="30" x14ac:dyDescent="0.25">
      <c r="A48" s="103" t="s">
        <v>303</v>
      </c>
      <c r="B48" s="157"/>
      <c r="C48" s="110" t="s">
        <v>241</v>
      </c>
      <c r="D48" s="102" t="s">
        <v>407</v>
      </c>
      <c r="E48" s="102" t="s">
        <v>336</v>
      </c>
      <c r="F48" s="102" t="s">
        <v>354</v>
      </c>
      <c r="G48" s="102" t="s">
        <v>402</v>
      </c>
      <c r="H48" s="102" t="s">
        <v>1</v>
      </c>
      <c r="I48" s="102">
        <f>0.035*2</f>
        <v>7.0000000000000007E-2</v>
      </c>
      <c r="J48" s="102" t="s">
        <v>405</v>
      </c>
      <c r="K48" s="102" t="s">
        <v>1</v>
      </c>
      <c r="L48" s="102" t="s">
        <v>402</v>
      </c>
      <c r="M48" s="102" t="s">
        <v>1</v>
      </c>
      <c r="N48" s="102">
        <f>0.035*2</f>
        <v>7.0000000000000007E-2</v>
      </c>
      <c r="O48" s="102" t="s">
        <v>405</v>
      </c>
      <c r="P48" s="102" t="s">
        <v>1</v>
      </c>
      <c r="Q48" s="105">
        <v>2022</v>
      </c>
      <c r="R48" s="105">
        <v>2022</v>
      </c>
      <c r="S48" s="106">
        <v>323.91666666666669</v>
      </c>
      <c r="T48" s="104">
        <v>0</v>
      </c>
      <c r="U48" s="106">
        <v>323.91666666666669</v>
      </c>
      <c r="V48" s="104">
        <v>0</v>
      </c>
      <c r="W48" s="104">
        <v>0</v>
      </c>
      <c r="X48" s="104">
        <v>323.91666666666669</v>
      </c>
      <c r="Y48" s="104">
        <v>0</v>
      </c>
      <c r="Z48" s="104">
        <v>0</v>
      </c>
      <c r="AA48" s="104">
        <v>0</v>
      </c>
      <c r="AB48" s="104">
        <v>0</v>
      </c>
      <c r="AC48" s="104">
        <v>0</v>
      </c>
      <c r="AD48" s="104">
        <v>0</v>
      </c>
      <c r="AE48" s="104">
        <v>0</v>
      </c>
      <c r="AF48" s="104">
        <v>0</v>
      </c>
      <c r="AG48" s="104">
        <v>0</v>
      </c>
      <c r="AH48" s="104">
        <v>0</v>
      </c>
      <c r="AI48" s="104">
        <v>0</v>
      </c>
      <c r="AJ48" s="104">
        <v>0</v>
      </c>
      <c r="AK48" s="104">
        <v>0</v>
      </c>
      <c r="AL48" s="104">
        <v>0</v>
      </c>
      <c r="AM48" s="104">
        <v>0</v>
      </c>
      <c r="AN48" s="104">
        <v>0</v>
      </c>
      <c r="AO48" s="104">
        <v>0</v>
      </c>
      <c r="AP48" s="104">
        <v>0</v>
      </c>
      <c r="AQ48" s="104">
        <v>0</v>
      </c>
      <c r="AR48" s="104">
        <v>0</v>
      </c>
      <c r="AS48" s="107">
        <v>323.91666666666669</v>
      </c>
      <c r="AT48" s="104">
        <v>0</v>
      </c>
      <c r="AU48" s="104">
        <v>0</v>
      </c>
      <c r="AV48" s="108"/>
    </row>
    <row r="49" spans="1:48" ht="45" x14ac:dyDescent="0.25">
      <c r="A49" s="103" t="s">
        <v>304</v>
      </c>
      <c r="B49" s="157"/>
      <c r="C49" s="110" t="s">
        <v>242</v>
      </c>
      <c r="D49" s="102" t="s">
        <v>407</v>
      </c>
      <c r="E49" s="102" t="s">
        <v>336</v>
      </c>
      <c r="F49" s="102" t="s">
        <v>355</v>
      </c>
      <c r="G49" s="102">
        <v>57</v>
      </c>
      <c r="H49" s="102" t="s">
        <v>1</v>
      </c>
      <c r="I49" s="102">
        <f>0.092*2</f>
        <v>0.184</v>
      </c>
      <c r="J49" s="102" t="s">
        <v>405</v>
      </c>
      <c r="K49" s="102" t="s">
        <v>1</v>
      </c>
      <c r="L49" s="102">
        <v>57</v>
      </c>
      <c r="M49" s="102" t="s">
        <v>1</v>
      </c>
      <c r="N49" s="102">
        <f>0.092*2</f>
        <v>0.184</v>
      </c>
      <c r="O49" s="102" t="s">
        <v>405</v>
      </c>
      <c r="P49" s="102" t="s">
        <v>1</v>
      </c>
      <c r="Q49" s="105">
        <v>2022</v>
      </c>
      <c r="R49" s="105">
        <v>2022</v>
      </c>
      <c r="S49" s="106">
        <v>870.94166666666683</v>
      </c>
      <c r="T49" s="104">
        <v>0</v>
      </c>
      <c r="U49" s="106">
        <v>870.94166666666683</v>
      </c>
      <c r="V49" s="104">
        <v>0</v>
      </c>
      <c r="W49" s="104">
        <v>0</v>
      </c>
      <c r="X49" s="104">
        <v>870.94166666666683</v>
      </c>
      <c r="Y49" s="104">
        <v>0</v>
      </c>
      <c r="Z49" s="104">
        <v>0</v>
      </c>
      <c r="AA49" s="104">
        <v>0</v>
      </c>
      <c r="AB49" s="104">
        <v>0</v>
      </c>
      <c r="AC49" s="104">
        <v>0</v>
      </c>
      <c r="AD49" s="104">
        <v>0</v>
      </c>
      <c r="AE49" s="104">
        <v>0</v>
      </c>
      <c r="AF49" s="104">
        <v>0</v>
      </c>
      <c r="AG49" s="104">
        <v>0</v>
      </c>
      <c r="AH49" s="104">
        <v>0</v>
      </c>
      <c r="AI49" s="104">
        <v>0</v>
      </c>
      <c r="AJ49" s="104">
        <v>0</v>
      </c>
      <c r="AK49" s="104">
        <v>0</v>
      </c>
      <c r="AL49" s="104">
        <v>0</v>
      </c>
      <c r="AM49" s="104">
        <v>0</v>
      </c>
      <c r="AN49" s="104">
        <v>0</v>
      </c>
      <c r="AO49" s="104">
        <v>0</v>
      </c>
      <c r="AP49" s="104">
        <v>0</v>
      </c>
      <c r="AQ49" s="104">
        <v>0</v>
      </c>
      <c r="AR49" s="104">
        <v>0</v>
      </c>
      <c r="AS49" s="107">
        <v>870.94166666666683</v>
      </c>
      <c r="AT49" s="104">
        <v>0</v>
      </c>
      <c r="AU49" s="104">
        <v>0</v>
      </c>
    </row>
    <row r="50" spans="1:48" ht="30" x14ac:dyDescent="0.25">
      <c r="A50" s="103" t="s">
        <v>305</v>
      </c>
      <c r="B50" s="157"/>
      <c r="C50" s="110" t="s">
        <v>243</v>
      </c>
      <c r="D50" s="102" t="s">
        <v>407</v>
      </c>
      <c r="E50" s="102" t="s">
        <v>336</v>
      </c>
      <c r="F50" s="102" t="s">
        <v>356</v>
      </c>
      <c r="G50" s="102">
        <v>40</v>
      </c>
      <c r="H50" s="102" t="s">
        <v>1</v>
      </c>
      <c r="I50" s="102">
        <f>0.0415*2</f>
        <v>8.3000000000000004E-2</v>
      </c>
      <c r="J50" s="102" t="s">
        <v>405</v>
      </c>
      <c r="K50" s="102" t="s">
        <v>1</v>
      </c>
      <c r="L50" s="102">
        <v>40</v>
      </c>
      <c r="M50" s="102" t="s">
        <v>1</v>
      </c>
      <c r="N50" s="102">
        <f>0.0415*2</f>
        <v>8.3000000000000004E-2</v>
      </c>
      <c r="O50" s="102" t="s">
        <v>405</v>
      </c>
      <c r="P50" s="102" t="s">
        <v>1</v>
      </c>
      <c r="Q50" s="105">
        <v>2022</v>
      </c>
      <c r="R50" s="105">
        <v>2022</v>
      </c>
      <c r="S50" s="106">
        <v>375.2833333333333</v>
      </c>
      <c r="T50" s="104">
        <v>0</v>
      </c>
      <c r="U50" s="106">
        <v>375.2833333333333</v>
      </c>
      <c r="V50" s="104">
        <v>0</v>
      </c>
      <c r="W50" s="104">
        <v>0</v>
      </c>
      <c r="X50" s="104">
        <v>375.2833333333333</v>
      </c>
      <c r="Y50" s="104">
        <v>0</v>
      </c>
      <c r="Z50" s="104">
        <v>0</v>
      </c>
      <c r="AA50" s="104">
        <v>0</v>
      </c>
      <c r="AB50" s="104">
        <v>0</v>
      </c>
      <c r="AC50" s="104">
        <v>0</v>
      </c>
      <c r="AD50" s="104">
        <v>0</v>
      </c>
      <c r="AE50" s="104">
        <v>0</v>
      </c>
      <c r="AF50" s="104">
        <v>0</v>
      </c>
      <c r="AG50" s="104">
        <v>0</v>
      </c>
      <c r="AH50" s="104">
        <v>0</v>
      </c>
      <c r="AI50" s="104">
        <v>0</v>
      </c>
      <c r="AJ50" s="104">
        <v>0</v>
      </c>
      <c r="AK50" s="104">
        <v>0</v>
      </c>
      <c r="AL50" s="104">
        <v>0</v>
      </c>
      <c r="AM50" s="104">
        <v>0</v>
      </c>
      <c r="AN50" s="104">
        <v>0</v>
      </c>
      <c r="AO50" s="104">
        <v>0</v>
      </c>
      <c r="AP50" s="104">
        <v>0</v>
      </c>
      <c r="AQ50" s="104">
        <v>0</v>
      </c>
      <c r="AR50" s="104">
        <v>0</v>
      </c>
      <c r="AS50" s="107">
        <v>375.2833333333333</v>
      </c>
      <c r="AT50" s="104">
        <v>0</v>
      </c>
      <c r="AU50" s="104">
        <v>0</v>
      </c>
      <c r="AV50" s="108"/>
    </row>
    <row r="51" spans="1:48" ht="45" x14ac:dyDescent="0.25">
      <c r="A51" s="103" t="s">
        <v>306</v>
      </c>
      <c r="B51" s="157"/>
      <c r="C51" s="110" t="s">
        <v>244</v>
      </c>
      <c r="D51" s="102" t="s">
        <v>407</v>
      </c>
      <c r="E51" s="102" t="s">
        <v>336</v>
      </c>
      <c r="F51" s="102" t="s">
        <v>357</v>
      </c>
      <c r="G51" s="102" t="s">
        <v>399</v>
      </c>
      <c r="H51" s="102" t="s">
        <v>1</v>
      </c>
      <c r="I51" s="102">
        <f>0.0395*2</f>
        <v>7.9000000000000001E-2</v>
      </c>
      <c r="J51" s="102" t="s">
        <v>405</v>
      </c>
      <c r="K51" s="102" t="s">
        <v>1</v>
      </c>
      <c r="L51" s="102" t="s">
        <v>399</v>
      </c>
      <c r="M51" s="102" t="s">
        <v>1</v>
      </c>
      <c r="N51" s="102">
        <f>0.0395*2</f>
        <v>7.9000000000000001E-2</v>
      </c>
      <c r="O51" s="102" t="s">
        <v>405</v>
      </c>
      <c r="P51" s="102" t="s">
        <v>1</v>
      </c>
      <c r="Q51" s="105">
        <v>2022</v>
      </c>
      <c r="R51" s="105">
        <v>2022</v>
      </c>
      <c r="S51" s="106">
        <v>337.94166666666666</v>
      </c>
      <c r="T51" s="104">
        <v>0</v>
      </c>
      <c r="U51" s="106">
        <v>337.94166666666666</v>
      </c>
      <c r="V51" s="104">
        <v>0</v>
      </c>
      <c r="W51" s="104">
        <v>0</v>
      </c>
      <c r="X51" s="104">
        <v>337.94166666666666</v>
      </c>
      <c r="Y51" s="104">
        <v>0</v>
      </c>
      <c r="Z51" s="104">
        <v>0</v>
      </c>
      <c r="AA51" s="104">
        <v>0</v>
      </c>
      <c r="AB51" s="104">
        <v>0</v>
      </c>
      <c r="AC51" s="104">
        <v>0</v>
      </c>
      <c r="AD51" s="104">
        <v>0</v>
      </c>
      <c r="AE51" s="104">
        <v>0</v>
      </c>
      <c r="AF51" s="104">
        <v>0</v>
      </c>
      <c r="AG51" s="104">
        <v>0</v>
      </c>
      <c r="AH51" s="104">
        <v>0</v>
      </c>
      <c r="AI51" s="104">
        <v>0</v>
      </c>
      <c r="AJ51" s="104">
        <v>0</v>
      </c>
      <c r="AK51" s="104">
        <v>0</v>
      </c>
      <c r="AL51" s="104">
        <v>0</v>
      </c>
      <c r="AM51" s="104">
        <v>0</v>
      </c>
      <c r="AN51" s="104">
        <v>0</v>
      </c>
      <c r="AO51" s="104">
        <v>0</v>
      </c>
      <c r="AP51" s="104">
        <v>0</v>
      </c>
      <c r="AQ51" s="104">
        <v>0</v>
      </c>
      <c r="AR51" s="104">
        <v>0</v>
      </c>
      <c r="AS51" s="107">
        <v>337.94166666666666</v>
      </c>
      <c r="AT51" s="104">
        <v>0</v>
      </c>
      <c r="AU51" s="104">
        <v>0</v>
      </c>
    </row>
    <row r="52" spans="1:48" ht="45" x14ac:dyDescent="0.25">
      <c r="A52" s="103" t="s">
        <v>307</v>
      </c>
      <c r="B52" s="157"/>
      <c r="C52" s="110" t="s">
        <v>245</v>
      </c>
      <c r="D52" s="102" t="s">
        <v>407</v>
      </c>
      <c r="E52" s="102" t="s">
        <v>336</v>
      </c>
      <c r="F52" s="102" t="s">
        <v>358</v>
      </c>
      <c r="G52" s="102">
        <v>89</v>
      </c>
      <c r="H52" s="102" t="s">
        <v>1</v>
      </c>
      <c r="I52" s="102">
        <f>0.03*2</f>
        <v>0.06</v>
      </c>
      <c r="J52" s="102" t="s">
        <v>405</v>
      </c>
      <c r="K52" s="102" t="s">
        <v>1</v>
      </c>
      <c r="L52" s="102">
        <v>89</v>
      </c>
      <c r="M52" s="102" t="s">
        <v>1</v>
      </c>
      <c r="N52" s="102">
        <f>0.03*2</f>
        <v>0.06</v>
      </c>
      <c r="O52" s="102" t="s">
        <v>405</v>
      </c>
      <c r="P52" s="102" t="s">
        <v>1</v>
      </c>
      <c r="Q52" s="105">
        <v>2022</v>
      </c>
      <c r="R52" s="105">
        <v>2022</v>
      </c>
      <c r="S52" s="106">
        <v>322.14999999999998</v>
      </c>
      <c r="T52" s="104">
        <v>0</v>
      </c>
      <c r="U52" s="106">
        <v>322.14999999999998</v>
      </c>
      <c r="V52" s="104">
        <v>0</v>
      </c>
      <c r="W52" s="104">
        <v>0</v>
      </c>
      <c r="X52" s="104">
        <v>322.14999999999998</v>
      </c>
      <c r="Y52" s="104">
        <v>0</v>
      </c>
      <c r="Z52" s="104">
        <v>0</v>
      </c>
      <c r="AA52" s="104">
        <v>0</v>
      </c>
      <c r="AB52" s="104">
        <v>0</v>
      </c>
      <c r="AC52" s="104">
        <v>0</v>
      </c>
      <c r="AD52" s="104">
        <v>0</v>
      </c>
      <c r="AE52" s="104">
        <v>0</v>
      </c>
      <c r="AF52" s="104">
        <v>0</v>
      </c>
      <c r="AG52" s="104">
        <v>0</v>
      </c>
      <c r="AH52" s="104">
        <v>0</v>
      </c>
      <c r="AI52" s="104">
        <v>0</v>
      </c>
      <c r="AJ52" s="104">
        <v>0</v>
      </c>
      <c r="AK52" s="104">
        <v>0</v>
      </c>
      <c r="AL52" s="104">
        <v>0</v>
      </c>
      <c r="AM52" s="104">
        <v>0</v>
      </c>
      <c r="AN52" s="104">
        <v>0</v>
      </c>
      <c r="AO52" s="104">
        <v>0</v>
      </c>
      <c r="AP52" s="104">
        <v>0</v>
      </c>
      <c r="AQ52" s="104">
        <v>0</v>
      </c>
      <c r="AR52" s="104">
        <v>0</v>
      </c>
      <c r="AS52" s="107">
        <v>322.14999999999998</v>
      </c>
      <c r="AT52" s="104">
        <v>0</v>
      </c>
      <c r="AU52" s="104">
        <v>0</v>
      </c>
      <c r="AV52" s="108"/>
    </row>
    <row r="53" spans="1:48" ht="60" x14ac:dyDescent="0.25">
      <c r="A53" s="103" t="s">
        <v>308</v>
      </c>
      <c r="B53" s="158"/>
      <c r="C53" s="110" t="s">
        <v>246</v>
      </c>
      <c r="D53" s="102" t="s">
        <v>407</v>
      </c>
      <c r="E53" s="102" t="s">
        <v>336</v>
      </c>
      <c r="F53" s="102" t="s">
        <v>359</v>
      </c>
      <c r="G53" s="102" t="s">
        <v>403</v>
      </c>
      <c r="H53" s="102" t="s">
        <v>1</v>
      </c>
      <c r="I53" s="102">
        <f>0.028*2</f>
        <v>5.6000000000000001E-2</v>
      </c>
      <c r="J53" s="102" t="s">
        <v>406</v>
      </c>
      <c r="K53" s="102" t="s">
        <v>1</v>
      </c>
      <c r="L53" s="102" t="s">
        <v>403</v>
      </c>
      <c r="M53" s="102" t="s">
        <v>1</v>
      </c>
      <c r="N53" s="102">
        <f>0.028*2</f>
        <v>5.6000000000000001E-2</v>
      </c>
      <c r="O53" s="102" t="s">
        <v>406</v>
      </c>
      <c r="P53" s="102" t="s">
        <v>1</v>
      </c>
      <c r="Q53" s="105">
        <v>2022</v>
      </c>
      <c r="R53" s="105">
        <v>2022</v>
      </c>
      <c r="S53" s="106">
        <v>291.12500000000006</v>
      </c>
      <c r="T53" s="104">
        <v>0</v>
      </c>
      <c r="U53" s="106">
        <v>291.12500000000006</v>
      </c>
      <c r="V53" s="104">
        <v>0</v>
      </c>
      <c r="W53" s="104">
        <v>0</v>
      </c>
      <c r="X53" s="104">
        <v>291.12500000000006</v>
      </c>
      <c r="Y53" s="104">
        <v>0</v>
      </c>
      <c r="Z53" s="104">
        <v>0</v>
      </c>
      <c r="AA53" s="104">
        <v>0</v>
      </c>
      <c r="AB53" s="104">
        <v>0</v>
      </c>
      <c r="AC53" s="104">
        <v>0</v>
      </c>
      <c r="AD53" s="104">
        <v>0</v>
      </c>
      <c r="AE53" s="104">
        <v>0</v>
      </c>
      <c r="AF53" s="104">
        <v>0</v>
      </c>
      <c r="AG53" s="104">
        <v>0</v>
      </c>
      <c r="AH53" s="104">
        <v>0</v>
      </c>
      <c r="AI53" s="104">
        <v>0</v>
      </c>
      <c r="AJ53" s="104">
        <v>0</v>
      </c>
      <c r="AK53" s="104">
        <v>0</v>
      </c>
      <c r="AL53" s="104">
        <v>0</v>
      </c>
      <c r="AM53" s="104">
        <v>0</v>
      </c>
      <c r="AN53" s="104">
        <v>0</v>
      </c>
      <c r="AO53" s="104">
        <v>0</v>
      </c>
      <c r="AP53" s="104">
        <v>0</v>
      </c>
      <c r="AQ53" s="104">
        <v>0</v>
      </c>
      <c r="AR53" s="104">
        <v>0</v>
      </c>
      <c r="AS53" s="107">
        <v>291.12500000000006</v>
      </c>
      <c r="AT53" s="104">
        <v>0</v>
      </c>
      <c r="AU53" s="104">
        <v>0</v>
      </c>
    </row>
    <row r="54" spans="1:48" ht="30" x14ac:dyDescent="0.25">
      <c r="A54" s="103" t="s">
        <v>309</v>
      </c>
      <c r="B54" s="156" t="s">
        <v>266</v>
      </c>
      <c r="C54" s="110" t="s">
        <v>247</v>
      </c>
      <c r="D54" s="102" t="s">
        <v>407</v>
      </c>
      <c r="E54" s="102" t="s">
        <v>336</v>
      </c>
      <c r="F54" s="102" t="s">
        <v>360</v>
      </c>
      <c r="G54" s="102">
        <v>219</v>
      </c>
      <c r="H54" s="102" t="s">
        <v>1</v>
      </c>
      <c r="I54" s="102">
        <f>0.1335*2</f>
        <v>0.26700000000000002</v>
      </c>
      <c r="J54" s="102" t="s">
        <v>405</v>
      </c>
      <c r="K54" s="102" t="s">
        <v>1</v>
      </c>
      <c r="L54" s="102">
        <v>219</v>
      </c>
      <c r="M54" s="102" t="s">
        <v>1</v>
      </c>
      <c r="N54" s="102">
        <f>0.1335*2</f>
        <v>0.26700000000000002</v>
      </c>
      <c r="O54" s="102" t="s">
        <v>405</v>
      </c>
      <c r="P54" s="102" t="s">
        <v>1</v>
      </c>
      <c r="Q54" s="105">
        <v>2022</v>
      </c>
      <c r="R54" s="105">
        <v>2022</v>
      </c>
      <c r="S54" s="106">
        <v>2127.6666666666665</v>
      </c>
      <c r="T54" s="104">
        <v>0</v>
      </c>
      <c r="U54" s="106">
        <v>2127.6666666666665</v>
      </c>
      <c r="V54" s="104">
        <v>0</v>
      </c>
      <c r="W54" s="104">
        <v>0</v>
      </c>
      <c r="X54" s="104">
        <v>2127.6666666666665</v>
      </c>
      <c r="Y54" s="104">
        <v>0</v>
      </c>
      <c r="Z54" s="104">
        <v>0</v>
      </c>
      <c r="AA54" s="104">
        <v>0</v>
      </c>
      <c r="AB54" s="104">
        <v>0</v>
      </c>
      <c r="AC54" s="104">
        <v>0</v>
      </c>
      <c r="AD54" s="104">
        <v>0</v>
      </c>
      <c r="AE54" s="104">
        <v>0</v>
      </c>
      <c r="AF54" s="104">
        <v>0</v>
      </c>
      <c r="AG54" s="104">
        <v>0</v>
      </c>
      <c r="AH54" s="104">
        <v>0</v>
      </c>
      <c r="AI54" s="104">
        <v>0</v>
      </c>
      <c r="AJ54" s="104">
        <v>0</v>
      </c>
      <c r="AK54" s="104">
        <v>0</v>
      </c>
      <c r="AL54" s="104">
        <v>0</v>
      </c>
      <c r="AM54" s="104">
        <v>0</v>
      </c>
      <c r="AN54" s="104">
        <v>0</v>
      </c>
      <c r="AO54" s="104">
        <v>0</v>
      </c>
      <c r="AP54" s="104">
        <v>0</v>
      </c>
      <c r="AQ54" s="104">
        <v>0</v>
      </c>
      <c r="AR54" s="104">
        <v>0</v>
      </c>
      <c r="AS54" s="107">
        <v>2127.6666666666665</v>
      </c>
      <c r="AT54" s="104">
        <v>0</v>
      </c>
      <c r="AU54" s="104">
        <v>0</v>
      </c>
      <c r="AV54" s="108"/>
    </row>
    <row r="55" spans="1:48" ht="30" x14ac:dyDescent="0.25">
      <c r="A55" s="103" t="s">
        <v>310</v>
      </c>
      <c r="B55" s="157"/>
      <c r="C55" s="110" t="s">
        <v>248</v>
      </c>
      <c r="D55" s="102" t="s">
        <v>407</v>
      </c>
      <c r="E55" s="102" t="s">
        <v>336</v>
      </c>
      <c r="F55" s="102" t="s">
        <v>361</v>
      </c>
      <c r="G55" s="102">
        <v>89</v>
      </c>
      <c r="H55" s="102" t="s">
        <v>1</v>
      </c>
      <c r="I55" s="102">
        <f>0.035*2</f>
        <v>7.0000000000000007E-2</v>
      </c>
      <c r="J55" s="102" t="s">
        <v>405</v>
      </c>
      <c r="K55" s="102" t="s">
        <v>1</v>
      </c>
      <c r="L55" s="102">
        <v>89</v>
      </c>
      <c r="M55" s="102" t="s">
        <v>1</v>
      </c>
      <c r="N55" s="102">
        <f>0.035*2</f>
        <v>7.0000000000000007E-2</v>
      </c>
      <c r="O55" s="102" t="s">
        <v>405</v>
      </c>
      <c r="P55" s="102" t="s">
        <v>1</v>
      </c>
      <c r="Q55" s="105">
        <v>2022</v>
      </c>
      <c r="R55" s="105">
        <v>2022</v>
      </c>
      <c r="S55" s="106">
        <v>375.8416666666667</v>
      </c>
      <c r="T55" s="104">
        <v>0</v>
      </c>
      <c r="U55" s="106">
        <v>375.8416666666667</v>
      </c>
      <c r="V55" s="104">
        <v>0</v>
      </c>
      <c r="W55" s="104">
        <v>0</v>
      </c>
      <c r="X55" s="104">
        <v>375.8416666666667</v>
      </c>
      <c r="Y55" s="104">
        <v>0</v>
      </c>
      <c r="Z55" s="104">
        <v>0</v>
      </c>
      <c r="AA55" s="104">
        <v>0</v>
      </c>
      <c r="AB55" s="104">
        <v>0</v>
      </c>
      <c r="AC55" s="104">
        <v>0</v>
      </c>
      <c r="AD55" s="104">
        <v>0</v>
      </c>
      <c r="AE55" s="104">
        <v>0</v>
      </c>
      <c r="AF55" s="104">
        <v>0</v>
      </c>
      <c r="AG55" s="104">
        <v>0</v>
      </c>
      <c r="AH55" s="104">
        <v>0</v>
      </c>
      <c r="AI55" s="104">
        <v>0</v>
      </c>
      <c r="AJ55" s="104">
        <v>0</v>
      </c>
      <c r="AK55" s="104">
        <v>0</v>
      </c>
      <c r="AL55" s="104">
        <v>0</v>
      </c>
      <c r="AM55" s="104">
        <v>0</v>
      </c>
      <c r="AN55" s="104">
        <v>0</v>
      </c>
      <c r="AO55" s="104">
        <v>0</v>
      </c>
      <c r="AP55" s="104">
        <v>0</v>
      </c>
      <c r="AQ55" s="104">
        <v>0</v>
      </c>
      <c r="AR55" s="104">
        <v>0</v>
      </c>
      <c r="AS55" s="107">
        <v>375.8416666666667</v>
      </c>
      <c r="AT55" s="104">
        <v>0</v>
      </c>
      <c r="AU55" s="104">
        <v>0</v>
      </c>
    </row>
    <row r="56" spans="1:48" ht="30" x14ac:dyDescent="0.25">
      <c r="A56" s="103" t="s">
        <v>311</v>
      </c>
      <c r="B56" s="157"/>
      <c r="C56" s="110" t="s">
        <v>249</v>
      </c>
      <c r="D56" s="102" t="s">
        <v>407</v>
      </c>
      <c r="E56" s="102" t="s">
        <v>336</v>
      </c>
      <c r="F56" s="102" t="s">
        <v>362</v>
      </c>
      <c r="G56" s="102">
        <v>57</v>
      </c>
      <c r="H56" s="102" t="s">
        <v>1</v>
      </c>
      <c r="I56" s="102">
        <f>0.0255*2</f>
        <v>5.0999999999999997E-2</v>
      </c>
      <c r="J56" s="102" t="s">
        <v>405</v>
      </c>
      <c r="K56" s="102" t="s">
        <v>1</v>
      </c>
      <c r="L56" s="102">
        <v>57</v>
      </c>
      <c r="M56" s="102" t="s">
        <v>1</v>
      </c>
      <c r="N56" s="102">
        <f>0.0255*2</f>
        <v>5.0999999999999997E-2</v>
      </c>
      <c r="O56" s="102" t="s">
        <v>405</v>
      </c>
      <c r="P56" s="102" t="s">
        <v>1</v>
      </c>
      <c r="Q56" s="105">
        <v>2022</v>
      </c>
      <c r="R56" s="105">
        <v>2022</v>
      </c>
      <c r="S56" s="106">
        <v>241.4</v>
      </c>
      <c r="T56" s="104">
        <v>0</v>
      </c>
      <c r="U56" s="106">
        <v>241.4</v>
      </c>
      <c r="V56" s="104">
        <v>0</v>
      </c>
      <c r="W56" s="104">
        <v>0</v>
      </c>
      <c r="X56" s="104">
        <v>241.4</v>
      </c>
      <c r="Y56" s="104">
        <v>0</v>
      </c>
      <c r="Z56" s="104">
        <v>0</v>
      </c>
      <c r="AA56" s="104">
        <v>0</v>
      </c>
      <c r="AB56" s="104">
        <v>0</v>
      </c>
      <c r="AC56" s="104">
        <v>0</v>
      </c>
      <c r="AD56" s="104">
        <v>0</v>
      </c>
      <c r="AE56" s="104">
        <v>0</v>
      </c>
      <c r="AF56" s="104">
        <v>0</v>
      </c>
      <c r="AG56" s="104">
        <v>0</v>
      </c>
      <c r="AH56" s="104">
        <v>0</v>
      </c>
      <c r="AI56" s="104">
        <v>0</v>
      </c>
      <c r="AJ56" s="104">
        <v>0</v>
      </c>
      <c r="AK56" s="104">
        <v>0</v>
      </c>
      <c r="AL56" s="104">
        <v>0</v>
      </c>
      <c r="AM56" s="104">
        <v>0</v>
      </c>
      <c r="AN56" s="104">
        <v>0</v>
      </c>
      <c r="AO56" s="104">
        <v>0</v>
      </c>
      <c r="AP56" s="104">
        <v>0</v>
      </c>
      <c r="AQ56" s="104">
        <v>0</v>
      </c>
      <c r="AR56" s="104">
        <v>0</v>
      </c>
      <c r="AS56" s="107">
        <v>241.4</v>
      </c>
      <c r="AT56" s="104">
        <v>0</v>
      </c>
      <c r="AU56" s="104">
        <v>0</v>
      </c>
      <c r="AV56" s="108"/>
    </row>
    <row r="57" spans="1:48" ht="45" x14ac:dyDescent="0.25">
      <c r="A57" s="103" t="s">
        <v>312</v>
      </c>
      <c r="B57" s="157"/>
      <c r="C57" s="110" t="s">
        <v>250</v>
      </c>
      <c r="D57" s="102" t="s">
        <v>407</v>
      </c>
      <c r="E57" s="102" t="s">
        <v>336</v>
      </c>
      <c r="F57" s="102" t="s">
        <v>363</v>
      </c>
      <c r="G57" s="102">
        <v>89</v>
      </c>
      <c r="H57" s="102" t="s">
        <v>1</v>
      </c>
      <c r="I57" s="102">
        <f>0.092*2</f>
        <v>0.184</v>
      </c>
      <c r="J57" s="102" t="s">
        <v>405</v>
      </c>
      <c r="K57" s="102" t="s">
        <v>1</v>
      </c>
      <c r="L57" s="102">
        <v>89</v>
      </c>
      <c r="M57" s="102" t="s">
        <v>1</v>
      </c>
      <c r="N57" s="102">
        <f>0.092*2</f>
        <v>0.184</v>
      </c>
      <c r="O57" s="102" t="s">
        <v>405</v>
      </c>
      <c r="P57" s="102" t="s">
        <v>1</v>
      </c>
      <c r="Q57" s="105">
        <v>2022</v>
      </c>
      <c r="R57" s="105">
        <v>2022</v>
      </c>
      <c r="S57" s="106">
        <v>987.93333333333339</v>
      </c>
      <c r="T57" s="104">
        <v>0</v>
      </c>
      <c r="U57" s="106">
        <v>987.93333333333339</v>
      </c>
      <c r="V57" s="104">
        <v>0</v>
      </c>
      <c r="W57" s="104">
        <v>0</v>
      </c>
      <c r="X57" s="104">
        <v>987.93333333333339</v>
      </c>
      <c r="Y57" s="104">
        <v>0</v>
      </c>
      <c r="Z57" s="104">
        <v>0</v>
      </c>
      <c r="AA57" s="104">
        <v>0</v>
      </c>
      <c r="AB57" s="104">
        <v>0</v>
      </c>
      <c r="AC57" s="104">
        <v>0</v>
      </c>
      <c r="AD57" s="104">
        <v>0</v>
      </c>
      <c r="AE57" s="104">
        <v>0</v>
      </c>
      <c r="AF57" s="104">
        <v>0</v>
      </c>
      <c r="AG57" s="104">
        <v>0</v>
      </c>
      <c r="AH57" s="104">
        <v>0</v>
      </c>
      <c r="AI57" s="104">
        <v>0</v>
      </c>
      <c r="AJ57" s="104">
        <v>0</v>
      </c>
      <c r="AK57" s="104">
        <v>0</v>
      </c>
      <c r="AL57" s="104">
        <v>0</v>
      </c>
      <c r="AM57" s="104">
        <v>0</v>
      </c>
      <c r="AN57" s="104">
        <v>0</v>
      </c>
      <c r="AO57" s="104">
        <v>0</v>
      </c>
      <c r="AP57" s="104">
        <v>0</v>
      </c>
      <c r="AQ57" s="104">
        <v>0</v>
      </c>
      <c r="AR57" s="104">
        <v>0</v>
      </c>
      <c r="AS57" s="107">
        <v>987.93333333333339</v>
      </c>
      <c r="AT57" s="104">
        <v>0</v>
      </c>
      <c r="AU57" s="104">
        <v>0</v>
      </c>
    </row>
    <row r="58" spans="1:48" ht="30" x14ac:dyDescent="0.25">
      <c r="A58" s="103" t="s">
        <v>313</v>
      </c>
      <c r="B58" s="157"/>
      <c r="C58" s="110" t="s">
        <v>243</v>
      </c>
      <c r="D58" s="102" t="s">
        <v>407</v>
      </c>
      <c r="E58" s="102" t="s">
        <v>336</v>
      </c>
      <c r="F58" s="102" t="s">
        <v>356</v>
      </c>
      <c r="G58" s="102">
        <v>57</v>
      </c>
      <c r="H58" s="102" t="s">
        <v>1</v>
      </c>
      <c r="I58" s="102">
        <f>0.0415*2</f>
        <v>8.3000000000000004E-2</v>
      </c>
      <c r="J58" s="102" t="s">
        <v>405</v>
      </c>
      <c r="K58" s="102" t="s">
        <v>1</v>
      </c>
      <c r="L58" s="102">
        <v>57</v>
      </c>
      <c r="M58" s="102" t="s">
        <v>1</v>
      </c>
      <c r="N58" s="102">
        <f>0.0415*2</f>
        <v>8.3000000000000004E-2</v>
      </c>
      <c r="O58" s="102" t="s">
        <v>405</v>
      </c>
      <c r="P58" s="102" t="s">
        <v>1</v>
      </c>
      <c r="Q58" s="105">
        <v>2022</v>
      </c>
      <c r="R58" s="105">
        <v>2022</v>
      </c>
      <c r="S58" s="106">
        <v>392.875</v>
      </c>
      <c r="T58" s="104">
        <v>0</v>
      </c>
      <c r="U58" s="106">
        <v>392.875</v>
      </c>
      <c r="V58" s="104">
        <v>0</v>
      </c>
      <c r="W58" s="104">
        <v>0</v>
      </c>
      <c r="X58" s="104">
        <v>392.875</v>
      </c>
      <c r="Y58" s="104">
        <v>0</v>
      </c>
      <c r="Z58" s="104">
        <v>0</v>
      </c>
      <c r="AA58" s="104">
        <v>0</v>
      </c>
      <c r="AB58" s="104">
        <v>0</v>
      </c>
      <c r="AC58" s="104">
        <v>0</v>
      </c>
      <c r="AD58" s="104">
        <v>0</v>
      </c>
      <c r="AE58" s="104">
        <v>0</v>
      </c>
      <c r="AF58" s="104">
        <v>0</v>
      </c>
      <c r="AG58" s="104">
        <v>0</v>
      </c>
      <c r="AH58" s="104">
        <v>0</v>
      </c>
      <c r="AI58" s="104">
        <v>0</v>
      </c>
      <c r="AJ58" s="104">
        <v>0</v>
      </c>
      <c r="AK58" s="104">
        <v>0</v>
      </c>
      <c r="AL58" s="104">
        <v>0</v>
      </c>
      <c r="AM58" s="104">
        <v>0</v>
      </c>
      <c r="AN58" s="104">
        <v>0</v>
      </c>
      <c r="AO58" s="104">
        <v>0</v>
      </c>
      <c r="AP58" s="104">
        <v>0</v>
      </c>
      <c r="AQ58" s="104">
        <v>0</v>
      </c>
      <c r="AR58" s="104">
        <v>0</v>
      </c>
      <c r="AS58" s="107">
        <v>392.875</v>
      </c>
      <c r="AT58" s="104">
        <v>0</v>
      </c>
      <c r="AU58" s="104">
        <v>0</v>
      </c>
      <c r="AV58" s="108"/>
    </row>
    <row r="59" spans="1:48" ht="45" x14ac:dyDescent="0.25">
      <c r="A59" s="103" t="s">
        <v>314</v>
      </c>
      <c r="B59" s="157"/>
      <c r="C59" s="110" t="s">
        <v>244</v>
      </c>
      <c r="D59" s="102" t="s">
        <v>407</v>
      </c>
      <c r="E59" s="102" t="s">
        <v>336</v>
      </c>
      <c r="F59" s="102" t="s">
        <v>357</v>
      </c>
      <c r="G59" s="102">
        <v>57</v>
      </c>
      <c r="H59" s="102" t="s">
        <v>1</v>
      </c>
      <c r="I59" s="102">
        <f>0.0395*2</f>
        <v>7.9000000000000001E-2</v>
      </c>
      <c r="J59" s="102" t="s">
        <v>405</v>
      </c>
      <c r="K59" s="102" t="s">
        <v>1</v>
      </c>
      <c r="L59" s="102">
        <v>57</v>
      </c>
      <c r="M59" s="102" t="s">
        <v>1</v>
      </c>
      <c r="N59" s="102">
        <f>0.0395*2</f>
        <v>7.9000000000000001E-2</v>
      </c>
      <c r="O59" s="102" t="s">
        <v>405</v>
      </c>
      <c r="P59" s="102" t="s">
        <v>1</v>
      </c>
      <c r="Q59" s="105">
        <v>2022</v>
      </c>
      <c r="R59" s="105">
        <v>2022</v>
      </c>
      <c r="S59" s="106">
        <v>373.94166666666672</v>
      </c>
      <c r="T59" s="104">
        <v>0</v>
      </c>
      <c r="U59" s="106">
        <v>373.94166666666672</v>
      </c>
      <c r="V59" s="104">
        <v>0</v>
      </c>
      <c r="W59" s="104">
        <v>0</v>
      </c>
      <c r="X59" s="104">
        <v>373.94166666666672</v>
      </c>
      <c r="Y59" s="104">
        <v>0</v>
      </c>
      <c r="Z59" s="104">
        <v>0</v>
      </c>
      <c r="AA59" s="104">
        <v>0</v>
      </c>
      <c r="AB59" s="104">
        <v>0</v>
      </c>
      <c r="AC59" s="104">
        <v>0</v>
      </c>
      <c r="AD59" s="104">
        <v>0</v>
      </c>
      <c r="AE59" s="104">
        <v>0</v>
      </c>
      <c r="AF59" s="104">
        <v>0</v>
      </c>
      <c r="AG59" s="104">
        <v>0</v>
      </c>
      <c r="AH59" s="104">
        <v>0</v>
      </c>
      <c r="AI59" s="104">
        <v>0</v>
      </c>
      <c r="AJ59" s="104">
        <v>0</v>
      </c>
      <c r="AK59" s="104">
        <v>0</v>
      </c>
      <c r="AL59" s="104">
        <v>0</v>
      </c>
      <c r="AM59" s="104">
        <v>0</v>
      </c>
      <c r="AN59" s="104">
        <v>0</v>
      </c>
      <c r="AO59" s="104">
        <v>0</v>
      </c>
      <c r="AP59" s="104">
        <v>0</v>
      </c>
      <c r="AQ59" s="104">
        <v>0</v>
      </c>
      <c r="AR59" s="104">
        <v>0</v>
      </c>
      <c r="AS59" s="107">
        <v>373.94166666666672</v>
      </c>
      <c r="AT59" s="104">
        <v>0</v>
      </c>
      <c r="AU59" s="104">
        <v>0</v>
      </c>
    </row>
    <row r="60" spans="1:48" ht="45" x14ac:dyDescent="0.25">
      <c r="A60" s="103" t="s">
        <v>315</v>
      </c>
      <c r="B60" s="157"/>
      <c r="C60" s="110" t="s">
        <v>251</v>
      </c>
      <c r="D60" s="102" t="s">
        <v>407</v>
      </c>
      <c r="E60" s="102" t="s">
        <v>336</v>
      </c>
      <c r="F60" s="102" t="s">
        <v>364</v>
      </c>
      <c r="G60" s="102">
        <v>89</v>
      </c>
      <c r="H60" s="102" t="s">
        <v>1</v>
      </c>
      <c r="I60" s="102">
        <f>0.03*2</f>
        <v>0.06</v>
      </c>
      <c r="J60" s="102" t="s">
        <v>405</v>
      </c>
      <c r="K60" s="102" t="s">
        <v>1</v>
      </c>
      <c r="L60" s="102">
        <v>89</v>
      </c>
      <c r="M60" s="102" t="s">
        <v>1</v>
      </c>
      <c r="N60" s="102">
        <f>0.03*2</f>
        <v>0.06</v>
      </c>
      <c r="O60" s="102" t="s">
        <v>405</v>
      </c>
      <c r="P60" s="102" t="s">
        <v>1</v>
      </c>
      <c r="Q60" s="105">
        <v>2022</v>
      </c>
      <c r="R60" s="105">
        <v>2022</v>
      </c>
      <c r="S60" s="106">
        <v>322.14999999999998</v>
      </c>
      <c r="T60" s="104">
        <v>0</v>
      </c>
      <c r="U60" s="106">
        <v>322.14999999999998</v>
      </c>
      <c r="V60" s="104">
        <v>0</v>
      </c>
      <c r="W60" s="104">
        <v>0</v>
      </c>
      <c r="X60" s="104">
        <v>322.14999999999998</v>
      </c>
      <c r="Y60" s="104">
        <v>0</v>
      </c>
      <c r="Z60" s="104">
        <v>0</v>
      </c>
      <c r="AA60" s="104">
        <v>0</v>
      </c>
      <c r="AB60" s="104">
        <v>0</v>
      </c>
      <c r="AC60" s="104">
        <v>0</v>
      </c>
      <c r="AD60" s="104">
        <v>0</v>
      </c>
      <c r="AE60" s="104">
        <v>0</v>
      </c>
      <c r="AF60" s="104">
        <v>0</v>
      </c>
      <c r="AG60" s="104">
        <v>0</v>
      </c>
      <c r="AH60" s="104">
        <v>0</v>
      </c>
      <c r="AI60" s="104">
        <v>0</v>
      </c>
      <c r="AJ60" s="104">
        <v>0</v>
      </c>
      <c r="AK60" s="104">
        <v>0</v>
      </c>
      <c r="AL60" s="104">
        <v>0</v>
      </c>
      <c r="AM60" s="104">
        <v>0</v>
      </c>
      <c r="AN60" s="104">
        <v>0</v>
      </c>
      <c r="AO60" s="104">
        <v>0</v>
      </c>
      <c r="AP60" s="104">
        <v>0</v>
      </c>
      <c r="AQ60" s="104">
        <v>0</v>
      </c>
      <c r="AR60" s="104">
        <v>0</v>
      </c>
      <c r="AS60" s="107">
        <v>322.14999999999998</v>
      </c>
      <c r="AT60" s="104">
        <v>0</v>
      </c>
      <c r="AU60" s="104">
        <v>0</v>
      </c>
      <c r="AV60" s="108"/>
    </row>
    <row r="61" spans="1:48" ht="30" x14ac:dyDescent="0.25">
      <c r="A61" s="103" t="s">
        <v>316</v>
      </c>
      <c r="B61" s="158"/>
      <c r="C61" s="110" t="s">
        <v>252</v>
      </c>
      <c r="D61" s="102" t="s">
        <v>407</v>
      </c>
      <c r="E61" s="102" t="s">
        <v>336</v>
      </c>
      <c r="F61" s="102" t="s">
        <v>365</v>
      </c>
      <c r="G61" s="102">
        <v>108</v>
      </c>
      <c r="H61" s="102" t="s">
        <v>1</v>
      </c>
      <c r="I61" s="102">
        <f>0.028*2</f>
        <v>5.6000000000000001E-2</v>
      </c>
      <c r="J61" s="102" t="s">
        <v>405</v>
      </c>
      <c r="K61" s="102" t="s">
        <v>1</v>
      </c>
      <c r="L61" s="102">
        <v>108</v>
      </c>
      <c r="M61" s="102" t="s">
        <v>1</v>
      </c>
      <c r="N61" s="102">
        <f>0.028*2</f>
        <v>5.6000000000000001E-2</v>
      </c>
      <c r="O61" s="102" t="s">
        <v>405</v>
      </c>
      <c r="P61" s="102" t="s">
        <v>1</v>
      </c>
      <c r="Q61" s="105">
        <v>2022</v>
      </c>
      <c r="R61" s="105">
        <v>2022</v>
      </c>
      <c r="S61" s="106">
        <v>324.41666666666669</v>
      </c>
      <c r="T61" s="104">
        <v>0</v>
      </c>
      <c r="U61" s="106">
        <v>324.41666666666669</v>
      </c>
      <c r="V61" s="104">
        <v>0</v>
      </c>
      <c r="W61" s="104">
        <v>0</v>
      </c>
      <c r="X61" s="104">
        <v>324.41666666666669</v>
      </c>
      <c r="Y61" s="104">
        <v>0</v>
      </c>
      <c r="Z61" s="104">
        <v>0</v>
      </c>
      <c r="AA61" s="104">
        <v>0</v>
      </c>
      <c r="AB61" s="104">
        <v>0</v>
      </c>
      <c r="AC61" s="104">
        <v>0</v>
      </c>
      <c r="AD61" s="104">
        <v>0</v>
      </c>
      <c r="AE61" s="104">
        <v>0</v>
      </c>
      <c r="AF61" s="104">
        <v>0</v>
      </c>
      <c r="AG61" s="104">
        <v>0</v>
      </c>
      <c r="AH61" s="104">
        <v>0</v>
      </c>
      <c r="AI61" s="104">
        <v>0</v>
      </c>
      <c r="AJ61" s="104">
        <v>0</v>
      </c>
      <c r="AK61" s="104">
        <v>0</v>
      </c>
      <c r="AL61" s="104">
        <v>0</v>
      </c>
      <c r="AM61" s="104">
        <v>0</v>
      </c>
      <c r="AN61" s="104">
        <v>0</v>
      </c>
      <c r="AO61" s="104">
        <v>0</v>
      </c>
      <c r="AP61" s="104">
        <v>0</v>
      </c>
      <c r="AQ61" s="104">
        <v>0</v>
      </c>
      <c r="AR61" s="104">
        <v>0</v>
      </c>
      <c r="AS61" s="107">
        <v>324.41666666666669</v>
      </c>
      <c r="AT61" s="104">
        <v>0</v>
      </c>
      <c r="AU61" s="104">
        <v>0</v>
      </c>
    </row>
    <row r="62" spans="1:48" ht="30" x14ac:dyDescent="0.25">
      <c r="A62" s="103" t="s">
        <v>317</v>
      </c>
      <c r="B62" s="156" t="s">
        <v>270</v>
      </c>
      <c r="C62" s="110" t="s">
        <v>253</v>
      </c>
      <c r="D62" s="102" t="s">
        <v>407</v>
      </c>
      <c r="E62" s="102" t="s">
        <v>336</v>
      </c>
      <c r="F62" s="102" t="s">
        <v>366</v>
      </c>
      <c r="G62" s="102">
        <v>57</v>
      </c>
      <c r="H62" s="102" t="s">
        <v>1</v>
      </c>
      <c r="I62" s="102">
        <f>0.005*2</f>
        <v>0.01</v>
      </c>
      <c r="J62" s="102" t="s">
        <v>405</v>
      </c>
      <c r="K62" s="102" t="s">
        <v>1</v>
      </c>
      <c r="L62" s="102">
        <v>57</v>
      </c>
      <c r="M62" s="102" t="s">
        <v>1</v>
      </c>
      <c r="N62" s="102">
        <f>0.005*2</f>
        <v>0.01</v>
      </c>
      <c r="O62" s="102" t="s">
        <v>405</v>
      </c>
      <c r="P62" s="102" t="s">
        <v>1</v>
      </c>
      <c r="Q62" s="105">
        <v>2023</v>
      </c>
      <c r="R62" s="105">
        <v>2023</v>
      </c>
      <c r="S62" s="106">
        <v>49.133333333333333</v>
      </c>
      <c r="T62" s="104">
        <v>0</v>
      </c>
      <c r="U62" s="106">
        <v>49.133333333333333</v>
      </c>
      <c r="V62" s="104">
        <v>0</v>
      </c>
      <c r="W62" s="104">
        <v>0</v>
      </c>
      <c r="X62" s="104">
        <v>0</v>
      </c>
      <c r="Y62" s="104">
        <v>49.133333333333333</v>
      </c>
      <c r="Z62" s="104">
        <v>0</v>
      </c>
      <c r="AA62" s="104">
        <v>0</v>
      </c>
      <c r="AB62" s="104">
        <v>0</v>
      </c>
      <c r="AC62" s="104">
        <v>0</v>
      </c>
      <c r="AD62" s="104">
        <v>0</v>
      </c>
      <c r="AE62" s="104">
        <v>0</v>
      </c>
      <c r="AF62" s="104">
        <v>0</v>
      </c>
      <c r="AG62" s="104">
        <v>0</v>
      </c>
      <c r="AH62" s="104">
        <v>0</v>
      </c>
      <c r="AI62" s="104">
        <v>0</v>
      </c>
      <c r="AJ62" s="104">
        <v>0</v>
      </c>
      <c r="AK62" s="104">
        <v>0</v>
      </c>
      <c r="AL62" s="104">
        <v>0</v>
      </c>
      <c r="AM62" s="104">
        <v>0</v>
      </c>
      <c r="AN62" s="104">
        <v>0</v>
      </c>
      <c r="AO62" s="104">
        <v>0</v>
      </c>
      <c r="AP62" s="104">
        <v>0</v>
      </c>
      <c r="AQ62" s="104">
        <v>0</v>
      </c>
      <c r="AR62" s="104">
        <v>0</v>
      </c>
      <c r="AS62" s="107">
        <v>49.133333333333333</v>
      </c>
      <c r="AT62" s="104">
        <v>0</v>
      </c>
      <c r="AU62" s="104">
        <v>0</v>
      </c>
      <c r="AV62" s="108"/>
    </row>
    <row r="63" spans="1:48" ht="45" x14ac:dyDescent="0.25">
      <c r="A63" s="103" t="s">
        <v>318</v>
      </c>
      <c r="B63" s="157"/>
      <c r="C63" s="110" t="s">
        <v>254</v>
      </c>
      <c r="D63" s="102" t="s">
        <v>407</v>
      </c>
      <c r="E63" s="102" t="s">
        <v>336</v>
      </c>
      <c r="F63" s="102" t="s">
        <v>367</v>
      </c>
      <c r="G63" s="102" t="s">
        <v>402</v>
      </c>
      <c r="H63" s="102" t="s">
        <v>1</v>
      </c>
      <c r="I63" s="102">
        <f>0.104*2</f>
        <v>0.20799999999999999</v>
      </c>
      <c r="J63" s="102" t="s">
        <v>405</v>
      </c>
      <c r="K63" s="102" t="s">
        <v>1</v>
      </c>
      <c r="L63" s="102" t="s">
        <v>402</v>
      </c>
      <c r="M63" s="102" t="s">
        <v>1</v>
      </c>
      <c r="N63" s="102">
        <f>0.104*2</f>
        <v>0.20799999999999999</v>
      </c>
      <c r="O63" s="102" t="s">
        <v>405</v>
      </c>
      <c r="P63" s="102" t="s">
        <v>1</v>
      </c>
      <c r="Q63" s="105">
        <v>2023</v>
      </c>
      <c r="R63" s="105">
        <v>2023</v>
      </c>
      <c r="S63" s="106">
        <v>999.07500000000016</v>
      </c>
      <c r="T63" s="104">
        <v>0</v>
      </c>
      <c r="U63" s="106">
        <v>999.07500000000016</v>
      </c>
      <c r="V63" s="104">
        <v>0</v>
      </c>
      <c r="W63" s="104">
        <v>0</v>
      </c>
      <c r="X63" s="104">
        <v>0</v>
      </c>
      <c r="Y63" s="104">
        <v>999.07500000000016</v>
      </c>
      <c r="Z63" s="104">
        <v>0</v>
      </c>
      <c r="AA63" s="104">
        <v>0</v>
      </c>
      <c r="AB63" s="104">
        <v>0</v>
      </c>
      <c r="AC63" s="104">
        <v>0</v>
      </c>
      <c r="AD63" s="104">
        <v>0</v>
      </c>
      <c r="AE63" s="104">
        <v>0</v>
      </c>
      <c r="AF63" s="104">
        <v>0</v>
      </c>
      <c r="AG63" s="104">
        <v>0</v>
      </c>
      <c r="AH63" s="104">
        <v>0</v>
      </c>
      <c r="AI63" s="104">
        <v>0</v>
      </c>
      <c r="AJ63" s="104">
        <v>0</v>
      </c>
      <c r="AK63" s="104">
        <v>0</v>
      </c>
      <c r="AL63" s="104">
        <v>0</v>
      </c>
      <c r="AM63" s="104">
        <v>0</v>
      </c>
      <c r="AN63" s="104">
        <v>0</v>
      </c>
      <c r="AO63" s="104">
        <v>0</v>
      </c>
      <c r="AP63" s="104">
        <v>0</v>
      </c>
      <c r="AQ63" s="104">
        <v>0</v>
      </c>
      <c r="AR63" s="104">
        <v>0</v>
      </c>
      <c r="AS63" s="107">
        <v>999.07500000000016</v>
      </c>
      <c r="AT63" s="104">
        <v>0</v>
      </c>
      <c r="AU63" s="104">
        <v>0</v>
      </c>
    </row>
    <row r="64" spans="1:48" ht="30" x14ac:dyDescent="0.25">
      <c r="A64" s="103" t="s">
        <v>319</v>
      </c>
      <c r="B64" s="157"/>
      <c r="C64" s="110" t="s">
        <v>255</v>
      </c>
      <c r="D64" s="102" t="s">
        <v>407</v>
      </c>
      <c r="E64" s="102" t="s">
        <v>336</v>
      </c>
      <c r="F64" s="102" t="s">
        <v>368</v>
      </c>
      <c r="G64" s="102" t="s">
        <v>398</v>
      </c>
      <c r="H64" s="102" t="s">
        <v>1</v>
      </c>
      <c r="I64" s="102">
        <f>0.06*2</f>
        <v>0.12</v>
      </c>
      <c r="J64" s="102" t="s">
        <v>405</v>
      </c>
      <c r="K64" s="102" t="s">
        <v>1</v>
      </c>
      <c r="L64" s="102" t="s">
        <v>398</v>
      </c>
      <c r="M64" s="102" t="s">
        <v>1</v>
      </c>
      <c r="N64" s="102">
        <f>0.06*2</f>
        <v>0.12</v>
      </c>
      <c r="O64" s="102" t="s">
        <v>405</v>
      </c>
      <c r="P64" s="102" t="s">
        <v>1</v>
      </c>
      <c r="Q64" s="105">
        <v>2023</v>
      </c>
      <c r="R64" s="105">
        <v>2023</v>
      </c>
      <c r="S64" s="106">
        <v>556.5916666666667</v>
      </c>
      <c r="T64" s="104">
        <v>0</v>
      </c>
      <c r="U64" s="106">
        <v>556.5916666666667</v>
      </c>
      <c r="V64" s="104">
        <v>0</v>
      </c>
      <c r="W64" s="104">
        <v>0</v>
      </c>
      <c r="X64" s="104">
        <v>0</v>
      </c>
      <c r="Y64" s="104">
        <v>556.5916666666667</v>
      </c>
      <c r="Z64" s="104">
        <v>0</v>
      </c>
      <c r="AA64" s="104">
        <v>0</v>
      </c>
      <c r="AB64" s="104">
        <v>0</v>
      </c>
      <c r="AC64" s="104">
        <v>0</v>
      </c>
      <c r="AD64" s="104">
        <v>0</v>
      </c>
      <c r="AE64" s="104">
        <v>0</v>
      </c>
      <c r="AF64" s="104">
        <v>0</v>
      </c>
      <c r="AG64" s="104">
        <v>0</v>
      </c>
      <c r="AH64" s="104">
        <v>0</v>
      </c>
      <c r="AI64" s="104">
        <v>0</v>
      </c>
      <c r="AJ64" s="104">
        <v>0</v>
      </c>
      <c r="AK64" s="104">
        <v>0</v>
      </c>
      <c r="AL64" s="104">
        <v>0</v>
      </c>
      <c r="AM64" s="104">
        <v>0</v>
      </c>
      <c r="AN64" s="104">
        <v>0</v>
      </c>
      <c r="AO64" s="104">
        <v>0</v>
      </c>
      <c r="AP64" s="104">
        <v>0</v>
      </c>
      <c r="AQ64" s="104">
        <v>0</v>
      </c>
      <c r="AR64" s="104">
        <v>0</v>
      </c>
      <c r="AS64" s="107">
        <v>556.5916666666667</v>
      </c>
      <c r="AT64" s="104">
        <v>0</v>
      </c>
      <c r="AU64" s="104">
        <v>0</v>
      </c>
      <c r="AV64" s="108"/>
    </row>
    <row r="65" spans="1:48" ht="60" x14ac:dyDescent="0.25">
      <c r="A65" s="103" t="s">
        <v>320</v>
      </c>
      <c r="B65" s="157"/>
      <c r="C65" s="110" t="s">
        <v>256</v>
      </c>
      <c r="D65" s="102" t="s">
        <v>407</v>
      </c>
      <c r="E65" s="102" t="s">
        <v>336</v>
      </c>
      <c r="F65" s="102" t="s">
        <v>369</v>
      </c>
      <c r="G65" s="102">
        <v>89</v>
      </c>
      <c r="H65" s="102" t="s">
        <v>1</v>
      </c>
      <c r="I65" s="102">
        <f>0.144*2</f>
        <v>0.28799999999999998</v>
      </c>
      <c r="J65" s="102" t="s">
        <v>405</v>
      </c>
      <c r="K65" s="102" t="s">
        <v>1</v>
      </c>
      <c r="L65" s="102">
        <v>89</v>
      </c>
      <c r="M65" s="102" t="s">
        <v>1</v>
      </c>
      <c r="N65" s="102">
        <f>0.144*2</f>
        <v>0.28799999999999998</v>
      </c>
      <c r="O65" s="102" t="s">
        <v>405</v>
      </c>
      <c r="P65" s="102" t="s">
        <v>1</v>
      </c>
      <c r="Q65" s="105">
        <v>2023</v>
      </c>
      <c r="R65" s="105">
        <v>2023</v>
      </c>
      <c r="S65" s="106">
        <v>1605.1</v>
      </c>
      <c r="T65" s="104">
        <v>0</v>
      </c>
      <c r="U65" s="106">
        <v>1605.1</v>
      </c>
      <c r="V65" s="104">
        <v>0</v>
      </c>
      <c r="W65" s="104">
        <v>0</v>
      </c>
      <c r="X65" s="104">
        <v>0</v>
      </c>
      <c r="Y65" s="104">
        <v>1605.1</v>
      </c>
      <c r="Z65" s="104">
        <v>0</v>
      </c>
      <c r="AA65" s="104">
        <v>0</v>
      </c>
      <c r="AB65" s="104">
        <v>0</v>
      </c>
      <c r="AC65" s="104">
        <v>0</v>
      </c>
      <c r="AD65" s="104">
        <v>0</v>
      </c>
      <c r="AE65" s="104">
        <v>0</v>
      </c>
      <c r="AF65" s="104">
        <v>0</v>
      </c>
      <c r="AG65" s="104">
        <v>0</v>
      </c>
      <c r="AH65" s="104">
        <v>0</v>
      </c>
      <c r="AI65" s="104">
        <v>0</v>
      </c>
      <c r="AJ65" s="104">
        <v>0</v>
      </c>
      <c r="AK65" s="104">
        <v>0</v>
      </c>
      <c r="AL65" s="104">
        <v>0</v>
      </c>
      <c r="AM65" s="104">
        <v>0</v>
      </c>
      <c r="AN65" s="104">
        <v>0</v>
      </c>
      <c r="AO65" s="104">
        <v>0</v>
      </c>
      <c r="AP65" s="104">
        <v>0</v>
      </c>
      <c r="AQ65" s="104">
        <v>0</v>
      </c>
      <c r="AR65" s="104">
        <v>0</v>
      </c>
      <c r="AS65" s="107">
        <v>1605.1</v>
      </c>
      <c r="AT65" s="104">
        <v>0</v>
      </c>
      <c r="AU65" s="104">
        <v>0</v>
      </c>
    </row>
    <row r="66" spans="1:48" ht="30" x14ac:dyDescent="0.25">
      <c r="A66" s="103" t="s">
        <v>321</v>
      </c>
      <c r="B66" s="157"/>
      <c r="C66" s="110" t="s">
        <v>257</v>
      </c>
      <c r="D66" s="102" t="s">
        <v>407</v>
      </c>
      <c r="E66" s="102" t="s">
        <v>336</v>
      </c>
      <c r="F66" s="102" t="s">
        <v>370</v>
      </c>
      <c r="G66" s="102" t="s">
        <v>404</v>
      </c>
      <c r="H66" s="102" t="s">
        <v>1</v>
      </c>
      <c r="I66" s="102">
        <f>0.006*2</f>
        <v>1.2E-2</v>
      </c>
      <c r="J66" s="102" t="s">
        <v>405</v>
      </c>
      <c r="K66" s="102" t="s">
        <v>1</v>
      </c>
      <c r="L66" s="102" t="s">
        <v>404</v>
      </c>
      <c r="M66" s="102" t="s">
        <v>1</v>
      </c>
      <c r="N66" s="102">
        <f>0.006*2</f>
        <v>1.2E-2</v>
      </c>
      <c r="O66" s="102" t="s">
        <v>405</v>
      </c>
      <c r="P66" s="102" t="s">
        <v>1</v>
      </c>
      <c r="Q66" s="105">
        <v>2023</v>
      </c>
      <c r="R66" s="105">
        <v>2023</v>
      </c>
      <c r="S66" s="106">
        <v>54.341666666666661</v>
      </c>
      <c r="T66" s="104">
        <v>0</v>
      </c>
      <c r="U66" s="106">
        <v>54.341666666666661</v>
      </c>
      <c r="V66" s="104">
        <v>0</v>
      </c>
      <c r="W66" s="104">
        <v>0</v>
      </c>
      <c r="X66" s="104">
        <v>0</v>
      </c>
      <c r="Y66" s="104">
        <v>54.341666666666661</v>
      </c>
      <c r="Z66" s="104">
        <v>0</v>
      </c>
      <c r="AA66" s="104">
        <v>0</v>
      </c>
      <c r="AB66" s="104">
        <v>0</v>
      </c>
      <c r="AC66" s="104">
        <v>0</v>
      </c>
      <c r="AD66" s="104">
        <v>0</v>
      </c>
      <c r="AE66" s="104">
        <v>0</v>
      </c>
      <c r="AF66" s="104">
        <v>0</v>
      </c>
      <c r="AG66" s="104">
        <v>0</v>
      </c>
      <c r="AH66" s="104">
        <v>0</v>
      </c>
      <c r="AI66" s="104">
        <v>0</v>
      </c>
      <c r="AJ66" s="104">
        <v>0</v>
      </c>
      <c r="AK66" s="104">
        <v>0</v>
      </c>
      <c r="AL66" s="104">
        <v>0</v>
      </c>
      <c r="AM66" s="104">
        <v>0</v>
      </c>
      <c r="AN66" s="104">
        <v>0</v>
      </c>
      <c r="AO66" s="104">
        <v>0</v>
      </c>
      <c r="AP66" s="104">
        <v>0</v>
      </c>
      <c r="AQ66" s="104">
        <v>0</v>
      </c>
      <c r="AR66" s="104">
        <v>0</v>
      </c>
      <c r="AS66" s="107">
        <v>54.341666666666661</v>
      </c>
      <c r="AT66" s="104">
        <v>0</v>
      </c>
      <c r="AU66" s="104">
        <v>0</v>
      </c>
      <c r="AV66" s="108"/>
    </row>
    <row r="67" spans="1:48" ht="30" x14ac:dyDescent="0.25">
      <c r="A67" s="103" t="s">
        <v>322</v>
      </c>
      <c r="B67" s="157"/>
      <c r="C67" s="110" t="s">
        <v>258</v>
      </c>
      <c r="D67" s="102" t="s">
        <v>407</v>
      </c>
      <c r="E67" s="102" t="s">
        <v>336</v>
      </c>
      <c r="F67" s="102" t="s">
        <v>371</v>
      </c>
      <c r="G67" s="102" t="s">
        <v>398</v>
      </c>
      <c r="H67" s="102" t="s">
        <v>1</v>
      </c>
      <c r="I67" s="102">
        <f>0.011*2</f>
        <v>2.1999999999999999E-2</v>
      </c>
      <c r="J67" s="102" t="s">
        <v>405</v>
      </c>
      <c r="K67" s="102" t="s">
        <v>1</v>
      </c>
      <c r="L67" s="102" t="s">
        <v>398</v>
      </c>
      <c r="M67" s="102" t="s">
        <v>1</v>
      </c>
      <c r="N67" s="102">
        <f>0.011*2</f>
        <v>2.1999999999999999E-2</v>
      </c>
      <c r="O67" s="102" t="s">
        <v>405</v>
      </c>
      <c r="P67" s="102" t="s">
        <v>1</v>
      </c>
      <c r="Q67" s="105">
        <v>2023</v>
      </c>
      <c r="R67" s="105">
        <v>2023</v>
      </c>
      <c r="S67" s="106">
        <v>102.04166666666667</v>
      </c>
      <c r="T67" s="104">
        <v>0</v>
      </c>
      <c r="U67" s="106">
        <v>102.04166666666667</v>
      </c>
      <c r="V67" s="104">
        <v>0</v>
      </c>
      <c r="W67" s="104">
        <v>0</v>
      </c>
      <c r="X67" s="104">
        <v>0</v>
      </c>
      <c r="Y67" s="104">
        <v>102.04166666666667</v>
      </c>
      <c r="Z67" s="104">
        <v>0</v>
      </c>
      <c r="AA67" s="104">
        <v>0</v>
      </c>
      <c r="AB67" s="104">
        <v>0</v>
      </c>
      <c r="AC67" s="104">
        <v>0</v>
      </c>
      <c r="AD67" s="104">
        <v>0</v>
      </c>
      <c r="AE67" s="104">
        <v>0</v>
      </c>
      <c r="AF67" s="104">
        <v>0</v>
      </c>
      <c r="AG67" s="104">
        <v>0</v>
      </c>
      <c r="AH67" s="104">
        <v>0</v>
      </c>
      <c r="AI67" s="104">
        <v>0</v>
      </c>
      <c r="AJ67" s="104">
        <v>0</v>
      </c>
      <c r="AK67" s="104">
        <v>0</v>
      </c>
      <c r="AL67" s="104">
        <v>0</v>
      </c>
      <c r="AM67" s="104">
        <v>0</v>
      </c>
      <c r="AN67" s="104">
        <v>0</v>
      </c>
      <c r="AO67" s="104">
        <v>0</v>
      </c>
      <c r="AP67" s="104">
        <v>0</v>
      </c>
      <c r="AQ67" s="104">
        <v>0</v>
      </c>
      <c r="AR67" s="104">
        <v>0</v>
      </c>
      <c r="AS67" s="107">
        <v>102.04166666666667</v>
      </c>
      <c r="AT67" s="104">
        <v>0</v>
      </c>
      <c r="AU67" s="104">
        <v>0</v>
      </c>
    </row>
    <row r="68" spans="1:48" ht="30" x14ac:dyDescent="0.25">
      <c r="A68" s="103" t="s">
        <v>323</v>
      </c>
      <c r="B68" s="157"/>
      <c r="C68" s="110" t="s">
        <v>259</v>
      </c>
      <c r="D68" s="102" t="s">
        <v>407</v>
      </c>
      <c r="E68" s="102" t="s">
        <v>336</v>
      </c>
      <c r="F68" s="102" t="s">
        <v>372</v>
      </c>
      <c r="G68" s="102" t="s">
        <v>399</v>
      </c>
      <c r="H68" s="102" t="s">
        <v>1</v>
      </c>
      <c r="I68" s="102">
        <f>0.003*2</f>
        <v>6.0000000000000001E-3</v>
      </c>
      <c r="J68" s="102" t="s">
        <v>405</v>
      </c>
      <c r="K68" s="102" t="s">
        <v>1</v>
      </c>
      <c r="L68" s="102" t="s">
        <v>399</v>
      </c>
      <c r="M68" s="102" t="s">
        <v>1</v>
      </c>
      <c r="N68" s="102">
        <f>0.003*2</f>
        <v>6.0000000000000001E-3</v>
      </c>
      <c r="O68" s="102" t="s">
        <v>405</v>
      </c>
      <c r="P68" s="102" t="s">
        <v>1</v>
      </c>
      <c r="Q68" s="105">
        <v>2023</v>
      </c>
      <c r="R68" s="105">
        <v>2023</v>
      </c>
      <c r="S68" s="106">
        <v>26.641666666666666</v>
      </c>
      <c r="T68" s="104">
        <v>0</v>
      </c>
      <c r="U68" s="106">
        <v>26.641666666666666</v>
      </c>
      <c r="V68" s="104">
        <v>0</v>
      </c>
      <c r="W68" s="104">
        <v>0</v>
      </c>
      <c r="X68" s="104">
        <v>0</v>
      </c>
      <c r="Y68" s="104">
        <v>26.641666666666666</v>
      </c>
      <c r="Z68" s="104">
        <v>0</v>
      </c>
      <c r="AA68" s="104">
        <v>0</v>
      </c>
      <c r="AB68" s="104">
        <v>0</v>
      </c>
      <c r="AC68" s="104">
        <v>0</v>
      </c>
      <c r="AD68" s="104">
        <v>0</v>
      </c>
      <c r="AE68" s="104">
        <v>0</v>
      </c>
      <c r="AF68" s="104">
        <v>0</v>
      </c>
      <c r="AG68" s="104">
        <v>0</v>
      </c>
      <c r="AH68" s="104">
        <v>0</v>
      </c>
      <c r="AI68" s="104">
        <v>0</v>
      </c>
      <c r="AJ68" s="104">
        <v>0</v>
      </c>
      <c r="AK68" s="104">
        <v>0</v>
      </c>
      <c r="AL68" s="104">
        <v>0</v>
      </c>
      <c r="AM68" s="104">
        <v>0</v>
      </c>
      <c r="AN68" s="104">
        <v>0</v>
      </c>
      <c r="AO68" s="104">
        <v>0</v>
      </c>
      <c r="AP68" s="104">
        <v>0</v>
      </c>
      <c r="AQ68" s="104">
        <v>0</v>
      </c>
      <c r="AR68" s="104">
        <v>0</v>
      </c>
      <c r="AS68" s="107">
        <v>26.641666666666666</v>
      </c>
      <c r="AT68" s="104">
        <v>0</v>
      </c>
      <c r="AU68" s="104">
        <v>0</v>
      </c>
      <c r="AV68" s="108"/>
    </row>
    <row r="69" spans="1:48" ht="30" x14ac:dyDescent="0.25">
      <c r="A69" s="103" t="s">
        <v>324</v>
      </c>
      <c r="B69" s="157"/>
      <c r="C69" s="110" t="s">
        <v>260</v>
      </c>
      <c r="D69" s="102" t="s">
        <v>407</v>
      </c>
      <c r="E69" s="102" t="s">
        <v>336</v>
      </c>
      <c r="F69" s="102" t="s">
        <v>359</v>
      </c>
      <c r="G69" s="102" t="s">
        <v>403</v>
      </c>
      <c r="H69" s="102" t="s">
        <v>1</v>
      </c>
      <c r="I69" s="102">
        <v>0.13600000000000001</v>
      </c>
      <c r="J69" s="102" t="s">
        <v>405</v>
      </c>
      <c r="K69" s="102" t="s">
        <v>1</v>
      </c>
      <c r="L69" s="102" t="s">
        <v>403</v>
      </c>
      <c r="M69" s="102" t="s">
        <v>1</v>
      </c>
      <c r="N69" s="102">
        <v>0.13600000000000001</v>
      </c>
      <c r="O69" s="102" t="s">
        <v>405</v>
      </c>
      <c r="P69" s="102" t="s">
        <v>1</v>
      </c>
      <c r="Q69" s="105">
        <v>2023</v>
      </c>
      <c r="R69" s="105">
        <v>2023</v>
      </c>
      <c r="S69" s="106">
        <v>743</v>
      </c>
      <c r="T69" s="104">
        <v>0</v>
      </c>
      <c r="U69" s="106">
        <v>743</v>
      </c>
      <c r="V69" s="104">
        <v>0</v>
      </c>
      <c r="W69" s="104">
        <v>0</v>
      </c>
      <c r="X69" s="104">
        <v>0</v>
      </c>
      <c r="Y69" s="104">
        <v>743</v>
      </c>
      <c r="Z69" s="104">
        <v>0</v>
      </c>
      <c r="AA69" s="104">
        <v>0</v>
      </c>
      <c r="AB69" s="104">
        <v>0</v>
      </c>
      <c r="AC69" s="104">
        <v>0</v>
      </c>
      <c r="AD69" s="104">
        <v>0</v>
      </c>
      <c r="AE69" s="104">
        <v>0</v>
      </c>
      <c r="AF69" s="104">
        <v>0</v>
      </c>
      <c r="AG69" s="104">
        <v>0</v>
      </c>
      <c r="AH69" s="104">
        <v>0</v>
      </c>
      <c r="AI69" s="104">
        <v>0</v>
      </c>
      <c r="AJ69" s="104">
        <v>0</v>
      </c>
      <c r="AK69" s="104">
        <v>0</v>
      </c>
      <c r="AL69" s="104">
        <v>0</v>
      </c>
      <c r="AM69" s="104">
        <v>0</v>
      </c>
      <c r="AN69" s="104">
        <v>0</v>
      </c>
      <c r="AO69" s="104">
        <v>0</v>
      </c>
      <c r="AP69" s="104">
        <v>0</v>
      </c>
      <c r="AQ69" s="104">
        <v>0</v>
      </c>
      <c r="AR69" s="104">
        <v>0</v>
      </c>
      <c r="AS69" s="107">
        <v>743</v>
      </c>
      <c r="AT69" s="104">
        <v>0</v>
      </c>
      <c r="AU69" s="104">
        <v>0</v>
      </c>
    </row>
    <row r="70" spans="1:48" ht="45" x14ac:dyDescent="0.25">
      <c r="A70" s="103" t="s">
        <v>325</v>
      </c>
      <c r="B70" s="158"/>
      <c r="C70" s="110" t="s">
        <v>261</v>
      </c>
      <c r="D70" s="102" t="s">
        <v>407</v>
      </c>
      <c r="E70" s="102" t="s">
        <v>336</v>
      </c>
      <c r="F70" s="102" t="s">
        <v>373</v>
      </c>
      <c r="G70" s="102">
        <v>57</v>
      </c>
      <c r="H70" s="102" t="s">
        <v>1</v>
      </c>
      <c r="I70" s="102">
        <f>0.067*2</f>
        <v>0.13400000000000001</v>
      </c>
      <c r="J70" s="102" t="s">
        <v>405</v>
      </c>
      <c r="K70" s="102" t="s">
        <v>1</v>
      </c>
      <c r="L70" s="102">
        <v>57</v>
      </c>
      <c r="M70" s="102" t="s">
        <v>1</v>
      </c>
      <c r="N70" s="102">
        <f>0.067*2</f>
        <v>0.13400000000000001</v>
      </c>
      <c r="O70" s="102" t="s">
        <v>405</v>
      </c>
      <c r="P70" s="102" t="s">
        <v>1</v>
      </c>
      <c r="Q70" s="105">
        <v>2023</v>
      </c>
      <c r="R70" s="105">
        <v>2023</v>
      </c>
      <c r="S70" s="106">
        <v>658.375</v>
      </c>
      <c r="T70" s="104">
        <v>0</v>
      </c>
      <c r="U70" s="106">
        <v>658.375</v>
      </c>
      <c r="V70" s="104">
        <v>0</v>
      </c>
      <c r="W70" s="104">
        <v>0</v>
      </c>
      <c r="X70" s="104">
        <v>0</v>
      </c>
      <c r="Y70" s="104">
        <v>658.375</v>
      </c>
      <c r="Z70" s="104">
        <v>0</v>
      </c>
      <c r="AA70" s="104">
        <v>0</v>
      </c>
      <c r="AB70" s="104">
        <v>0</v>
      </c>
      <c r="AC70" s="104">
        <v>0</v>
      </c>
      <c r="AD70" s="104">
        <v>0</v>
      </c>
      <c r="AE70" s="104">
        <v>0</v>
      </c>
      <c r="AF70" s="104">
        <v>0</v>
      </c>
      <c r="AG70" s="104">
        <v>0</v>
      </c>
      <c r="AH70" s="104">
        <v>0</v>
      </c>
      <c r="AI70" s="104">
        <v>0</v>
      </c>
      <c r="AJ70" s="104">
        <v>0</v>
      </c>
      <c r="AK70" s="104">
        <v>0</v>
      </c>
      <c r="AL70" s="104">
        <v>0</v>
      </c>
      <c r="AM70" s="104">
        <v>0</v>
      </c>
      <c r="AN70" s="104">
        <v>0</v>
      </c>
      <c r="AO70" s="104">
        <v>0</v>
      </c>
      <c r="AP70" s="104">
        <v>0</v>
      </c>
      <c r="AQ70" s="104">
        <v>0</v>
      </c>
      <c r="AR70" s="104">
        <v>0</v>
      </c>
      <c r="AS70" s="107">
        <v>658.375</v>
      </c>
      <c r="AT70" s="104">
        <v>0</v>
      </c>
      <c r="AU70" s="104">
        <v>0</v>
      </c>
      <c r="AV70" s="108"/>
    </row>
    <row r="71" spans="1:48" ht="60" x14ac:dyDescent="0.25">
      <c r="A71" s="103" t="s">
        <v>326</v>
      </c>
      <c r="B71" s="156" t="s">
        <v>271</v>
      </c>
      <c r="C71" s="110" t="s">
        <v>262</v>
      </c>
      <c r="D71" s="102" t="s">
        <v>407</v>
      </c>
      <c r="E71" s="102" t="s">
        <v>336</v>
      </c>
      <c r="F71" s="102" t="s">
        <v>374</v>
      </c>
      <c r="G71" s="102">
        <v>219</v>
      </c>
      <c r="H71" s="102" t="s">
        <v>1</v>
      </c>
      <c r="I71" s="102">
        <f>0.142*2</f>
        <v>0.28399999999999997</v>
      </c>
      <c r="J71" s="102" t="s">
        <v>405</v>
      </c>
      <c r="K71" s="102" t="s">
        <v>1</v>
      </c>
      <c r="L71" s="102">
        <v>219</v>
      </c>
      <c r="M71" s="102" t="s">
        <v>1</v>
      </c>
      <c r="N71" s="102">
        <f>0.142*2</f>
        <v>0.28399999999999997</v>
      </c>
      <c r="O71" s="102" t="s">
        <v>405</v>
      </c>
      <c r="P71" s="102" t="s">
        <v>1</v>
      </c>
      <c r="Q71" s="105">
        <v>2023</v>
      </c>
      <c r="R71" s="105">
        <v>2023</v>
      </c>
      <c r="S71" s="106">
        <v>2349.1333333333337</v>
      </c>
      <c r="T71" s="104">
        <v>0</v>
      </c>
      <c r="U71" s="106">
        <v>2349.1333333333337</v>
      </c>
      <c r="V71" s="104">
        <v>0</v>
      </c>
      <c r="W71" s="104">
        <v>0</v>
      </c>
      <c r="X71" s="104">
        <v>0</v>
      </c>
      <c r="Y71" s="104">
        <v>2349.1333333333337</v>
      </c>
      <c r="Z71" s="104">
        <v>0</v>
      </c>
      <c r="AA71" s="104">
        <v>0</v>
      </c>
      <c r="AB71" s="104">
        <v>0</v>
      </c>
      <c r="AC71" s="104">
        <v>0</v>
      </c>
      <c r="AD71" s="104">
        <v>0</v>
      </c>
      <c r="AE71" s="104">
        <v>0</v>
      </c>
      <c r="AF71" s="104">
        <v>0</v>
      </c>
      <c r="AG71" s="104">
        <v>0</v>
      </c>
      <c r="AH71" s="104">
        <v>0</v>
      </c>
      <c r="AI71" s="104">
        <v>0</v>
      </c>
      <c r="AJ71" s="104">
        <v>0</v>
      </c>
      <c r="AK71" s="104">
        <v>0</v>
      </c>
      <c r="AL71" s="104">
        <v>0</v>
      </c>
      <c r="AM71" s="104">
        <v>0</v>
      </c>
      <c r="AN71" s="104">
        <v>0</v>
      </c>
      <c r="AO71" s="104">
        <v>0</v>
      </c>
      <c r="AP71" s="104">
        <v>0</v>
      </c>
      <c r="AQ71" s="104">
        <v>0</v>
      </c>
      <c r="AR71" s="104">
        <v>0</v>
      </c>
      <c r="AS71" s="107">
        <v>2349.1333333333337</v>
      </c>
      <c r="AT71" s="104">
        <v>0</v>
      </c>
      <c r="AU71" s="104">
        <v>0</v>
      </c>
    </row>
    <row r="72" spans="1:48" ht="30" x14ac:dyDescent="0.25">
      <c r="A72" s="103" t="s">
        <v>327</v>
      </c>
      <c r="B72" s="157"/>
      <c r="C72" s="110" t="s">
        <v>263</v>
      </c>
      <c r="D72" s="102" t="s">
        <v>407</v>
      </c>
      <c r="E72" s="102" t="s">
        <v>336</v>
      </c>
      <c r="F72" s="102" t="s">
        <v>375</v>
      </c>
      <c r="G72" s="102">
        <v>57</v>
      </c>
      <c r="H72" s="102" t="s">
        <v>1</v>
      </c>
      <c r="I72" s="102">
        <f>0.06*2</f>
        <v>0.12</v>
      </c>
      <c r="J72" s="102" t="s">
        <v>405</v>
      </c>
      <c r="K72" s="102" t="s">
        <v>1</v>
      </c>
      <c r="L72" s="102">
        <v>57</v>
      </c>
      <c r="M72" s="102" t="s">
        <v>1</v>
      </c>
      <c r="N72" s="102">
        <f>0.06*2</f>
        <v>0.12</v>
      </c>
      <c r="O72" s="102" t="s">
        <v>405</v>
      </c>
      <c r="P72" s="102" t="s">
        <v>1</v>
      </c>
      <c r="Q72" s="105">
        <v>2023</v>
      </c>
      <c r="R72" s="105">
        <v>2023</v>
      </c>
      <c r="S72" s="106">
        <v>589.5916666666667</v>
      </c>
      <c r="T72" s="104">
        <v>0</v>
      </c>
      <c r="U72" s="106">
        <v>589.5916666666667</v>
      </c>
      <c r="V72" s="104">
        <v>0</v>
      </c>
      <c r="W72" s="104">
        <v>0</v>
      </c>
      <c r="X72" s="104">
        <v>0</v>
      </c>
      <c r="Y72" s="104">
        <v>589.5916666666667</v>
      </c>
      <c r="Z72" s="104">
        <v>0</v>
      </c>
      <c r="AA72" s="104">
        <v>0</v>
      </c>
      <c r="AB72" s="104">
        <v>0</v>
      </c>
      <c r="AC72" s="104">
        <v>0</v>
      </c>
      <c r="AD72" s="104">
        <v>0</v>
      </c>
      <c r="AE72" s="104">
        <v>0</v>
      </c>
      <c r="AF72" s="104">
        <v>0</v>
      </c>
      <c r="AG72" s="104">
        <v>0</v>
      </c>
      <c r="AH72" s="104">
        <v>0</v>
      </c>
      <c r="AI72" s="104">
        <v>0</v>
      </c>
      <c r="AJ72" s="104">
        <v>0</v>
      </c>
      <c r="AK72" s="104">
        <v>0</v>
      </c>
      <c r="AL72" s="104">
        <v>0</v>
      </c>
      <c r="AM72" s="104">
        <v>0</v>
      </c>
      <c r="AN72" s="104">
        <v>0</v>
      </c>
      <c r="AO72" s="104">
        <v>0</v>
      </c>
      <c r="AP72" s="104">
        <v>0</v>
      </c>
      <c r="AQ72" s="104">
        <v>0</v>
      </c>
      <c r="AR72" s="104">
        <v>0</v>
      </c>
      <c r="AS72" s="107">
        <v>589.5916666666667</v>
      </c>
      <c r="AT72" s="104">
        <v>0</v>
      </c>
      <c r="AU72" s="104">
        <v>0</v>
      </c>
      <c r="AV72" s="108"/>
    </row>
    <row r="73" spans="1:48" ht="60" x14ac:dyDescent="0.25">
      <c r="A73" s="103" t="s">
        <v>328</v>
      </c>
      <c r="B73" s="157"/>
      <c r="C73" s="110" t="s">
        <v>264</v>
      </c>
      <c r="D73" s="102" t="s">
        <v>407</v>
      </c>
      <c r="E73" s="102" t="s">
        <v>336</v>
      </c>
      <c r="F73" s="102" t="s">
        <v>376</v>
      </c>
      <c r="G73" s="102">
        <v>89</v>
      </c>
      <c r="H73" s="102" t="s">
        <v>1</v>
      </c>
      <c r="I73" s="102">
        <f>0.144*2</f>
        <v>0.28799999999999998</v>
      </c>
      <c r="J73" s="102" t="s">
        <v>405</v>
      </c>
      <c r="K73" s="102" t="s">
        <v>1</v>
      </c>
      <c r="L73" s="102">
        <v>89</v>
      </c>
      <c r="M73" s="102" t="s">
        <v>1</v>
      </c>
      <c r="N73" s="102">
        <f>0.144*2</f>
        <v>0.28799999999999998</v>
      </c>
      <c r="O73" s="102" t="s">
        <v>405</v>
      </c>
      <c r="P73" s="102" t="s">
        <v>1</v>
      </c>
      <c r="Q73" s="105">
        <v>2023</v>
      </c>
      <c r="R73" s="105">
        <v>2023</v>
      </c>
      <c r="S73" s="106">
        <v>1605.0916666666667</v>
      </c>
      <c r="T73" s="104">
        <v>0</v>
      </c>
      <c r="U73" s="106">
        <v>1605.0916666666667</v>
      </c>
      <c r="V73" s="104">
        <v>0</v>
      </c>
      <c r="W73" s="104">
        <v>0</v>
      </c>
      <c r="X73" s="104">
        <v>0</v>
      </c>
      <c r="Y73" s="104">
        <v>1605.0916666666667</v>
      </c>
      <c r="Z73" s="104">
        <v>0</v>
      </c>
      <c r="AA73" s="104">
        <v>0</v>
      </c>
      <c r="AB73" s="104">
        <v>0</v>
      </c>
      <c r="AC73" s="104">
        <v>0</v>
      </c>
      <c r="AD73" s="104">
        <v>0</v>
      </c>
      <c r="AE73" s="104">
        <v>0</v>
      </c>
      <c r="AF73" s="104">
        <v>0</v>
      </c>
      <c r="AG73" s="104">
        <v>0</v>
      </c>
      <c r="AH73" s="104">
        <v>0</v>
      </c>
      <c r="AI73" s="104">
        <v>0</v>
      </c>
      <c r="AJ73" s="104">
        <v>0</v>
      </c>
      <c r="AK73" s="104">
        <v>0</v>
      </c>
      <c r="AL73" s="104">
        <v>0</v>
      </c>
      <c r="AM73" s="104">
        <v>0</v>
      </c>
      <c r="AN73" s="104">
        <v>0</v>
      </c>
      <c r="AO73" s="104">
        <v>0</v>
      </c>
      <c r="AP73" s="104">
        <v>0</v>
      </c>
      <c r="AQ73" s="104">
        <v>0</v>
      </c>
      <c r="AR73" s="104">
        <v>0</v>
      </c>
      <c r="AS73" s="107">
        <v>1605.0916666666667</v>
      </c>
      <c r="AT73" s="104">
        <v>0</v>
      </c>
      <c r="AU73" s="104">
        <v>0</v>
      </c>
    </row>
    <row r="74" spans="1:48" ht="30" x14ac:dyDescent="0.25">
      <c r="A74" s="103" t="s">
        <v>329</v>
      </c>
      <c r="B74" s="157"/>
      <c r="C74" s="110" t="s">
        <v>257</v>
      </c>
      <c r="D74" s="102" t="s">
        <v>407</v>
      </c>
      <c r="E74" s="102" t="s">
        <v>336</v>
      </c>
      <c r="F74" s="102" t="s">
        <v>370</v>
      </c>
      <c r="G74" s="102">
        <v>57</v>
      </c>
      <c r="H74" s="102" t="s">
        <v>1</v>
      </c>
      <c r="I74" s="102">
        <f>0.006*2</f>
        <v>1.2E-2</v>
      </c>
      <c r="J74" s="102" t="s">
        <v>405</v>
      </c>
      <c r="K74" s="102" t="s">
        <v>1</v>
      </c>
      <c r="L74" s="102">
        <v>57</v>
      </c>
      <c r="M74" s="102" t="s">
        <v>1</v>
      </c>
      <c r="N74" s="102">
        <f>0.006*2</f>
        <v>1.2E-2</v>
      </c>
      <c r="O74" s="102" t="s">
        <v>405</v>
      </c>
      <c r="P74" s="102" t="s">
        <v>1</v>
      </c>
      <c r="Q74" s="105">
        <v>2023</v>
      </c>
      <c r="R74" s="105">
        <v>2023</v>
      </c>
      <c r="S74" s="106">
        <v>58.958333333333336</v>
      </c>
      <c r="T74" s="104">
        <v>0</v>
      </c>
      <c r="U74" s="106">
        <v>58.958333333333336</v>
      </c>
      <c r="V74" s="104">
        <v>0</v>
      </c>
      <c r="W74" s="104">
        <v>0</v>
      </c>
      <c r="X74" s="104">
        <v>0</v>
      </c>
      <c r="Y74" s="104">
        <v>58.958333333333336</v>
      </c>
      <c r="Z74" s="104">
        <v>0</v>
      </c>
      <c r="AA74" s="104">
        <v>0</v>
      </c>
      <c r="AB74" s="104">
        <v>0</v>
      </c>
      <c r="AC74" s="104">
        <v>0</v>
      </c>
      <c r="AD74" s="104">
        <v>0</v>
      </c>
      <c r="AE74" s="104">
        <v>0</v>
      </c>
      <c r="AF74" s="104">
        <v>0</v>
      </c>
      <c r="AG74" s="104">
        <v>0</v>
      </c>
      <c r="AH74" s="104">
        <v>0</v>
      </c>
      <c r="AI74" s="104">
        <v>0</v>
      </c>
      <c r="AJ74" s="104">
        <v>0</v>
      </c>
      <c r="AK74" s="104">
        <v>0</v>
      </c>
      <c r="AL74" s="104">
        <v>0</v>
      </c>
      <c r="AM74" s="104">
        <v>0</v>
      </c>
      <c r="AN74" s="104">
        <v>0</v>
      </c>
      <c r="AO74" s="104">
        <v>0</v>
      </c>
      <c r="AP74" s="104">
        <v>0</v>
      </c>
      <c r="AQ74" s="104">
        <v>0</v>
      </c>
      <c r="AR74" s="104">
        <v>0</v>
      </c>
      <c r="AS74" s="107">
        <v>58.958333333333336</v>
      </c>
      <c r="AT74" s="104">
        <v>0</v>
      </c>
      <c r="AU74" s="104">
        <v>0</v>
      </c>
      <c r="AV74" s="108"/>
    </row>
    <row r="75" spans="1:48" ht="30" x14ac:dyDescent="0.25">
      <c r="A75" s="103" t="s">
        <v>330</v>
      </c>
      <c r="B75" s="157"/>
      <c r="C75" s="110" t="s">
        <v>258</v>
      </c>
      <c r="D75" s="102" t="s">
        <v>407</v>
      </c>
      <c r="E75" s="102" t="s">
        <v>336</v>
      </c>
      <c r="F75" s="102" t="s">
        <v>371</v>
      </c>
      <c r="G75" s="102">
        <v>57</v>
      </c>
      <c r="H75" s="102" t="s">
        <v>1</v>
      </c>
      <c r="I75" s="102">
        <f>0.011*2</f>
        <v>2.1999999999999999E-2</v>
      </c>
      <c r="J75" s="102" t="s">
        <v>405</v>
      </c>
      <c r="K75" s="102" t="s">
        <v>1</v>
      </c>
      <c r="L75" s="102">
        <v>57</v>
      </c>
      <c r="M75" s="102" t="s">
        <v>1</v>
      </c>
      <c r="N75" s="102">
        <f>0.011*2</f>
        <v>2.1999999999999999E-2</v>
      </c>
      <c r="O75" s="102" t="s">
        <v>405</v>
      </c>
      <c r="P75" s="102" t="s">
        <v>1</v>
      </c>
      <c r="Q75" s="105">
        <v>2023</v>
      </c>
      <c r="R75" s="105">
        <v>2023</v>
      </c>
      <c r="S75" s="106">
        <v>108.09166666666668</v>
      </c>
      <c r="T75" s="104">
        <v>0</v>
      </c>
      <c r="U75" s="106">
        <v>108.09166666666668</v>
      </c>
      <c r="V75" s="104">
        <v>0</v>
      </c>
      <c r="W75" s="104">
        <v>0</v>
      </c>
      <c r="X75" s="104">
        <v>0</v>
      </c>
      <c r="Y75" s="104">
        <v>108.09166666666668</v>
      </c>
      <c r="Z75" s="104">
        <v>0</v>
      </c>
      <c r="AA75" s="104">
        <v>0</v>
      </c>
      <c r="AB75" s="104">
        <v>0</v>
      </c>
      <c r="AC75" s="104">
        <v>0</v>
      </c>
      <c r="AD75" s="104">
        <v>0</v>
      </c>
      <c r="AE75" s="104">
        <v>0</v>
      </c>
      <c r="AF75" s="104">
        <v>0</v>
      </c>
      <c r="AG75" s="104">
        <v>0</v>
      </c>
      <c r="AH75" s="104">
        <v>0</v>
      </c>
      <c r="AI75" s="104">
        <v>0</v>
      </c>
      <c r="AJ75" s="104">
        <v>0</v>
      </c>
      <c r="AK75" s="104">
        <v>0</v>
      </c>
      <c r="AL75" s="104">
        <v>0</v>
      </c>
      <c r="AM75" s="104">
        <v>0</v>
      </c>
      <c r="AN75" s="104">
        <v>0</v>
      </c>
      <c r="AO75" s="104">
        <v>0</v>
      </c>
      <c r="AP75" s="104">
        <v>0</v>
      </c>
      <c r="AQ75" s="104">
        <v>0</v>
      </c>
      <c r="AR75" s="104">
        <v>0</v>
      </c>
      <c r="AS75" s="107">
        <v>108.09166666666668</v>
      </c>
      <c r="AT75" s="104">
        <v>0</v>
      </c>
      <c r="AU75" s="104">
        <v>0</v>
      </c>
    </row>
    <row r="76" spans="1:48" ht="30" x14ac:dyDescent="0.25">
      <c r="A76" s="103" t="s">
        <v>331</v>
      </c>
      <c r="B76" s="157"/>
      <c r="C76" s="110" t="s">
        <v>259</v>
      </c>
      <c r="D76" s="102" t="s">
        <v>407</v>
      </c>
      <c r="E76" s="102" t="s">
        <v>336</v>
      </c>
      <c r="F76" s="102" t="s">
        <v>372</v>
      </c>
      <c r="G76" s="102">
        <v>57</v>
      </c>
      <c r="H76" s="102" t="s">
        <v>1</v>
      </c>
      <c r="I76" s="102">
        <f>0.003*2</f>
        <v>6.0000000000000001E-3</v>
      </c>
      <c r="J76" s="102" t="s">
        <v>405</v>
      </c>
      <c r="K76" s="102" t="s">
        <v>1</v>
      </c>
      <c r="L76" s="102">
        <v>57</v>
      </c>
      <c r="M76" s="102" t="s">
        <v>1</v>
      </c>
      <c r="N76" s="102">
        <f>0.003*2</f>
        <v>6.0000000000000001E-3</v>
      </c>
      <c r="O76" s="102" t="s">
        <v>405</v>
      </c>
      <c r="P76" s="102" t="s">
        <v>1</v>
      </c>
      <c r="Q76" s="105">
        <v>2023</v>
      </c>
      <c r="R76" s="105">
        <v>2023</v>
      </c>
      <c r="S76" s="106">
        <v>29.483333333333338</v>
      </c>
      <c r="T76" s="104">
        <v>0</v>
      </c>
      <c r="U76" s="106">
        <v>29.483333333333338</v>
      </c>
      <c r="V76" s="104">
        <v>0</v>
      </c>
      <c r="W76" s="104">
        <v>0</v>
      </c>
      <c r="X76" s="104">
        <v>0</v>
      </c>
      <c r="Y76" s="104">
        <v>29.483333333333338</v>
      </c>
      <c r="Z76" s="104">
        <v>0</v>
      </c>
      <c r="AA76" s="104">
        <v>0</v>
      </c>
      <c r="AB76" s="104">
        <v>0</v>
      </c>
      <c r="AC76" s="104">
        <v>0</v>
      </c>
      <c r="AD76" s="104">
        <v>0</v>
      </c>
      <c r="AE76" s="104">
        <v>0</v>
      </c>
      <c r="AF76" s="104">
        <v>0</v>
      </c>
      <c r="AG76" s="104">
        <v>0</v>
      </c>
      <c r="AH76" s="104">
        <v>0</v>
      </c>
      <c r="AI76" s="104">
        <v>0</v>
      </c>
      <c r="AJ76" s="104">
        <v>0</v>
      </c>
      <c r="AK76" s="104">
        <v>0</v>
      </c>
      <c r="AL76" s="104">
        <v>0</v>
      </c>
      <c r="AM76" s="104">
        <v>0</v>
      </c>
      <c r="AN76" s="104">
        <v>0</v>
      </c>
      <c r="AO76" s="104">
        <v>0</v>
      </c>
      <c r="AP76" s="104">
        <v>0</v>
      </c>
      <c r="AQ76" s="104">
        <v>0</v>
      </c>
      <c r="AR76" s="104">
        <v>0</v>
      </c>
      <c r="AS76" s="107">
        <v>29.483333333333338</v>
      </c>
      <c r="AT76" s="104">
        <v>0</v>
      </c>
      <c r="AU76" s="104">
        <v>0</v>
      </c>
    </row>
    <row r="77" spans="1:48" ht="30" x14ac:dyDescent="0.25">
      <c r="A77" s="103" t="s">
        <v>332</v>
      </c>
      <c r="B77" s="157"/>
      <c r="C77" s="110" t="s">
        <v>260</v>
      </c>
      <c r="D77" s="102" t="s">
        <v>407</v>
      </c>
      <c r="E77" s="102" t="s">
        <v>336</v>
      </c>
      <c r="F77" s="102" t="s">
        <v>359</v>
      </c>
      <c r="G77" s="102">
        <v>108</v>
      </c>
      <c r="H77" s="102" t="s">
        <v>1</v>
      </c>
      <c r="I77" s="102">
        <f>0.068*2</f>
        <v>0.13600000000000001</v>
      </c>
      <c r="J77" s="102" t="s">
        <v>405</v>
      </c>
      <c r="K77" s="102" t="s">
        <v>1</v>
      </c>
      <c r="L77" s="102">
        <v>108</v>
      </c>
      <c r="M77" s="102" t="s">
        <v>1</v>
      </c>
      <c r="N77" s="102">
        <f>0.068*2</f>
        <v>0.13600000000000001</v>
      </c>
      <c r="O77" s="102" t="s">
        <v>405</v>
      </c>
      <c r="P77" s="102" t="s">
        <v>1</v>
      </c>
      <c r="Q77" s="105">
        <v>2023</v>
      </c>
      <c r="R77" s="105">
        <v>2023</v>
      </c>
      <c r="S77" s="106">
        <v>817.80000000000007</v>
      </c>
      <c r="T77" s="104">
        <v>0</v>
      </c>
      <c r="U77" s="106">
        <v>817.80000000000007</v>
      </c>
      <c r="V77" s="104">
        <v>0</v>
      </c>
      <c r="W77" s="104">
        <v>0</v>
      </c>
      <c r="X77" s="104">
        <v>0</v>
      </c>
      <c r="Y77" s="104">
        <v>817.80000000000007</v>
      </c>
      <c r="Z77" s="104">
        <v>0</v>
      </c>
      <c r="AA77" s="104">
        <v>0</v>
      </c>
      <c r="AB77" s="104">
        <v>0</v>
      </c>
      <c r="AC77" s="104">
        <v>0</v>
      </c>
      <c r="AD77" s="104">
        <v>0</v>
      </c>
      <c r="AE77" s="104">
        <v>0</v>
      </c>
      <c r="AF77" s="104">
        <v>0</v>
      </c>
      <c r="AG77" s="104">
        <v>0</v>
      </c>
      <c r="AH77" s="104">
        <v>0</v>
      </c>
      <c r="AI77" s="104">
        <v>0</v>
      </c>
      <c r="AJ77" s="104">
        <v>0</v>
      </c>
      <c r="AK77" s="104">
        <v>0</v>
      </c>
      <c r="AL77" s="104">
        <v>0</v>
      </c>
      <c r="AM77" s="104">
        <v>0</v>
      </c>
      <c r="AN77" s="104">
        <v>0</v>
      </c>
      <c r="AO77" s="104">
        <v>0</v>
      </c>
      <c r="AP77" s="104">
        <v>0</v>
      </c>
      <c r="AQ77" s="104">
        <v>0</v>
      </c>
      <c r="AR77" s="104">
        <v>0</v>
      </c>
      <c r="AS77" s="107">
        <v>817.80000000000007</v>
      </c>
      <c r="AT77" s="104">
        <v>0</v>
      </c>
      <c r="AU77" s="104">
        <v>0</v>
      </c>
      <c r="AV77" s="108"/>
    </row>
    <row r="78" spans="1:48" ht="45" x14ac:dyDescent="0.25">
      <c r="A78" s="103" t="s">
        <v>333</v>
      </c>
      <c r="B78" s="158"/>
      <c r="C78" s="110" t="s">
        <v>265</v>
      </c>
      <c r="D78" s="102" t="s">
        <v>407</v>
      </c>
      <c r="E78" s="102" t="s">
        <v>336</v>
      </c>
      <c r="F78" s="102" t="s">
        <v>377</v>
      </c>
      <c r="G78" s="102">
        <v>57</v>
      </c>
      <c r="H78" s="102" t="s">
        <v>1</v>
      </c>
      <c r="I78" s="102">
        <f>0.067*2</f>
        <v>0.13400000000000001</v>
      </c>
      <c r="J78" s="102" t="s">
        <v>405</v>
      </c>
      <c r="K78" s="102" t="s">
        <v>1</v>
      </c>
      <c r="L78" s="102">
        <v>57</v>
      </c>
      <c r="M78" s="102" t="s">
        <v>1</v>
      </c>
      <c r="N78" s="102">
        <f>0.067*2</f>
        <v>0.13400000000000001</v>
      </c>
      <c r="O78" s="102" t="s">
        <v>405</v>
      </c>
      <c r="P78" s="102" t="s">
        <v>1</v>
      </c>
      <c r="Q78" s="105">
        <v>2023</v>
      </c>
      <c r="R78" s="105">
        <v>2023</v>
      </c>
      <c r="S78" s="106">
        <v>658.375</v>
      </c>
      <c r="T78" s="104">
        <v>0</v>
      </c>
      <c r="U78" s="106">
        <v>658.375</v>
      </c>
      <c r="V78" s="104">
        <v>0</v>
      </c>
      <c r="W78" s="104">
        <v>0</v>
      </c>
      <c r="X78" s="104">
        <v>0</v>
      </c>
      <c r="Y78" s="104">
        <v>658.375</v>
      </c>
      <c r="Z78" s="104">
        <v>0</v>
      </c>
      <c r="AA78" s="104">
        <v>0</v>
      </c>
      <c r="AB78" s="104">
        <v>0</v>
      </c>
      <c r="AC78" s="104">
        <v>0</v>
      </c>
      <c r="AD78" s="104">
        <v>0</v>
      </c>
      <c r="AE78" s="104">
        <v>0</v>
      </c>
      <c r="AF78" s="104">
        <v>0</v>
      </c>
      <c r="AG78" s="104">
        <v>0</v>
      </c>
      <c r="AH78" s="104">
        <v>0</v>
      </c>
      <c r="AI78" s="104">
        <v>0</v>
      </c>
      <c r="AJ78" s="104">
        <v>0</v>
      </c>
      <c r="AK78" s="104">
        <v>0</v>
      </c>
      <c r="AL78" s="104">
        <v>0</v>
      </c>
      <c r="AM78" s="104">
        <v>0</v>
      </c>
      <c r="AN78" s="104">
        <v>0</v>
      </c>
      <c r="AO78" s="104">
        <v>0</v>
      </c>
      <c r="AP78" s="104">
        <v>0</v>
      </c>
      <c r="AQ78" s="104">
        <v>0</v>
      </c>
      <c r="AR78" s="104">
        <v>0</v>
      </c>
      <c r="AS78" s="107">
        <v>658.375</v>
      </c>
      <c r="AT78" s="104">
        <v>0</v>
      </c>
      <c r="AU78" s="104">
        <v>0</v>
      </c>
    </row>
    <row r="79" spans="1:48" x14ac:dyDescent="0.25">
      <c r="A79" s="152" t="s">
        <v>107</v>
      </c>
      <c r="B79" s="152"/>
      <c r="C79" s="152"/>
      <c r="D79" s="152"/>
      <c r="E79" s="152"/>
      <c r="F79" s="152"/>
      <c r="G79" s="152"/>
      <c r="H79" s="152"/>
      <c r="I79" s="152"/>
      <c r="J79" s="152"/>
      <c r="K79" s="152"/>
      <c r="L79" s="152"/>
      <c r="M79" s="152"/>
      <c r="N79" s="152"/>
      <c r="O79" s="152"/>
      <c r="P79" s="152"/>
      <c r="Q79" s="152"/>
      <c r="R79" s="152"/>
      <c r="S79" s="152"/>
      <c r="T79" s="152"/>
      <c r="U79" s="152"/>
      <c r="V79" s="152"/>
      <c r="W79" s="152"/>
      <c r="X79" s="152"/>
      <c r="Y79" s="152"/>
      <c r="Z79" s="152"/>
      <c r="AA79" s="152"/>
      <c r="AB79" s="152"/>
      <c r="AC79" s="152"/>
      <c r="AD79" s="152"/>
      <c r="AE79" s="152"/>
      <c r="AF79" s="152"/>
      <c r="AG79" s="152"/>
      <c r="AH79" s="152"/>
      <c r="AI79" s="152"/>
      <c r="AJ79" s="152"/>
      <c r="AK79" s="102"/>
      <c r="AL79" s="102"/>
      <c r="AM79" s="109"/>
      <c r="AN79" s="109"/>
      <c r="AO79" s="109"/>
      <c r="AP79" s="109"/>
      <c r="AQ79" s="109"/>
      <c r="AR79" s="109"/>
      <c r="AS79" s="109"/>
      <c r="AT79" s="109"/>
      <c r="AU79" s="109"/>
      <c r="AV79" s="108"/>
    </row>
    <row r="80" spans="1:48" ht="75.75" customHeight="1" x14ac:dyDescent="0.25">
      <c r="A80" s="102" t="s">
        <v>108</v>
      </c>
      <c r="B80" s="110" t="s">
        <v>274</v>
      </c>
      <c r="C80" s="110" t="s">
        <v>273</v>
      </c>
      <c r="D80" s="102" t="s">
        <v>407</v>
      </c>
      <c r="E80" s="102" t="s">
        <v>196</v>
      </c>
      <c r="F80" s="102" t="s">
        <v>273</v>
      </c>
      <c r="G80" s="102" t="s">
        <v>1</v>
      </c>
      <c r="H80" s="102" t="s">
        <v>1</v>
      </c>
      <c r="I80" s="102" t="s">
        <v>1</v>
      </c>
      <c r="J80" s="102" t="s">
        <v>1</v>
      </c>
      <c r="K80" s="102">
        <v>0</v>
      </c>
      <c r="L80" s="102" t="s">
        <v>1</v>
      </c>
      <c r="M80" s="102" t="s">
        <v>1</v>
      </c>
      <c r="N80" s="102" t="s">
        <v>1</v>
      </c>
      <c r="O80" s="102" t="s">
        <v>1</v>
      </c>
      <c r="P80" s="102">
        <v>2.7</v>
      </c>
      <c r="Q80" s="105">
        <v>2021</v>
      </c>
      <c r="R80" s="105">
        <v>2021</v>
      </c>
      <c r="S80" s="106">
        <v>5151.439166666667</v>
      </c>
      <c r="T80" s="104">
        <v>0</v>
      </c>
      <c r="U80" s="106">
        <v>5151.439166666667</v>
      </c>
      <c r="V80" s="104">
        <v>0</v>
      </c>
      <c r="W80" s="104">
        <v>5151.439166666667</v>
      </c>
      <c r="X80" s="104">
        <v>0</v>
      </c>
      <c r="Y80" s="104">
        <v>0</v>
      </c>
      <c r="Z80" s="104">
        <v>0</v>
      </c>
      <c r="AA80" s="104">
        <v>0</v>
      </c>
      <c r="AB80" s="104">
        <v>0</v>
      </c>
      <c r="AC80" s="104">
        <v>0</v>
      </c>
      <c r="AD80" s="104">
        <v>0</v>
      </c>
      <c r="AE80" s="104">
        <v>0</v>
      </c>
      <c r="AF80" s="104">
        <v>0</v>
      </c>
      <c r="AG80" s="104">
        <v>0</v>
      </c>
      <c r="AH80" s="104">
        <v>0</v>
      </c>
      <c r="AI80" s="104">
        <v>0</v>
      </c>
      <c r="AJ80" s="104">
        <v>0</v>
      </c>
      <c r="AK80" s="104">
        <v>0</v>
      </c>
      <c r="AL80" s="104">
        <v>0</v>
      </c>
      <c r="AM80" s="104">
        <v>0</v>
      </c>
      <c r="AN80" s="104">
        <v>0</v>
      </c>
      <c r="AO80" s="104">
        <v>0</v>
      </c>
      <c r="AP80" s="104">
        <v>0</v>
      </c>
      <c r="AQ80" s="104">
        <v>0</v>
      </c>
      <c r="AR80" s="104">
        <v>0</v>
      </c>
      <c r="AS80" s="107">
        <v>5151.439166666667</v>
      </c>
      <c r="AT80" s="104">
        <v>0</v>
      </c>
      <c r="AU80" s="104">
        <v>0</v>
      </c>
      <c r="AV80" s="108"/>
    </row>
    <row r="81" spans="1:48" ht="75" x14ac:dyDescent="0.25">
      <c r="A81" s="102" t="s">
        <v>190</v>
      </c>
      <c r="B81" s="110" t="s">
        <v>275</v>
      </c>
      <c r="C81" s="110" t="s">
        <v>273</v>
      </c>
      <c r="D81" s="102" t="s">
        <v>407</v>
      </c>
      <c r="E81" s="102" t="s">
        <v>196</v>
      </c>
      <c r="F81" s="102" t="s">
        <v>273</v>
      </c>
      <c r="G81" s="102" t="s">
        <v>1</v>
      </c>
      <c r="H81" s="102" t="s">
        <v>1</v>
      </c>
      <c r="I81" s="102" t="s">
        <v>1</v>
      </c>
      <c r="J81" s="102" t="s">
        <v>1</v>
      </c>
      <c r="K81" s="102">
        <v>11.2</v>
      </c>
      <c r="L81" s="102" t="s">
        <v>1</v>
      </c>
      <c r="M81" s="102" t="s">
        <v>1</v>
      </c>
      <c r="N81" s="102" t="s">
        <v>1</v>
      </c>
      <c r="O81" s="102" t="s">
        <v>1</v>
      </c>
      <c r="P81" s="102">
        <v>11.2</v>
      </c>
      <c r="Q81" s="105">
        <v>2023</v>
      </c>
      <c r="R81" s="105">
        <v>2023</v>
      </c>
      <c r="S81" s="106">
        <v>2832.2859166666667</v>
      </c>
      <c r="T81" s="104">
        <v>0</v>
      </c>
      <c r="U81" s="106">
        <v>2832.2859166666667</v>
      </c>
      <c r="V81" s="104">
        <v>0</v>
      </c>
      <c r="W81" s="104">
        <v>0</v>
      </c>
      <c r="X81" s="104">
        <v>0</v>
      </c>
      <c r="Y81" s="104">
        <v>2832.2859166666667</v>
      </c>
      <c r="Z81" s="104">
        <v>0</v>
      </c>
      <c r="AA81" s="104">
        <v>0</v>
      </c>
      <c r="AB81" s="104">
        <v>0</v>
      </c>
      <c r="AC81" s="104">
        <v>0</v>
      </c>
      <c r="AD81" s="104">
        <v>0</v>
      </c>
      <c r="AE81" s="104">
        <v>0</v>
      </c>
      <c r="AF81" s="104">
        <v>0</v>
      </c>
      <c r="AG81" s="104">
        <v>0</v>
      </c>
      <c r="AH81" s="104">
        <v>0</v>
      </c>
      <c r="AI81" s="104">
        <v>0</v>
      </c>
      <c r="AJ81" s="104">
        <v>0</v>
      </c>
      <c r="AK81" s="104">
        <v>0</v>
      </c>
      <c r="AL81" s="104">
        <v>0</v>
      </c>
      <c r="AM81" s="104">
        <v>0</v>
      </c>
      <c r="AN81" s="104">
        <v>0</v>
      </c>
      <c r="AO81" s="104">
        <v>0</v>
      </c>
      <c r="AP81" s="104">
        <v>0</v>
      </c>
      <c r="AQ81" s="104">
        <v>0</v>
      </c>
      <c r="AR81" s="104">
        <v>0</v>
      </c>
      <c r="AS81" s="107">
        <v>2832.2859166666667</v>
      </c>
      <c r="AT81" s="104">
        <v>0</v>
      </c>
      <c r="AU81" s="104">
        <v>0</v>
      </c>
    </row>
    <row r="82" spans="1:48" ht="75" x14ac:dyDescent="0.25">
      <c r="A82" s="102" t="s">
        <v>334</v>
      </c>
      <c r="B82" s="110" t="s">
        <v>276</v>
      </c>
      <c r="C82" s="110" t="s">
        <v>273</v>
      </c>
      <c r="D82" s="102" t="s">
        <v>407</v>
      </c>
      <c r="E82" s="102" t="s">
        <v>196</v>
      </c>
      <c r="F82" s="102" t="s">
        <v>273</v>
      </c>
      <c r="G82" s="102" t="s">
        <v>1</v>
      </c>
      <c r="H82" s="102" t="s">
        <v>1</v>
      </c>
      <c r="I82" s="102" t="s">
        <v>1</v>
      </c>
      <c r="J82" s="102" t="s">
        <v>1</v>
      </c>
      <c r="K82" s="102">
        <v>11.2</v>
      </c>
      <c r="L82" s="102" t="s">
        <v>1</v>
      </c>
      <c r="M82" s="102" t="s">
        <v>1</v>
      </c>
      <c r="N82" s="102" t="s">
        <v>1</v>
      </c>
      <c r="O82" s="102" t="s">
        <v>1</v>
      </c>
      <c r="P82" s="102">
        <v>11.2</v>
      </c>
      <c r="Q82" s="105">
        <v>2021</v>
      </c>
      <c r="R82" s="105">
        <v>2021</v>
      </c>
      <c r="S82" s="106">
        <v>2579.6447499999999</v>
      </c>
      <c r="T82" s="104">
        <v>0</v>
      </c>
      <c r="U82" s="106">
        <v>2579.6447499999999</v>
      </c>
      <c r="V82" s="104">
        <v>0</v>
      </c>
      <c r="W82" s="104">
        <v>2579.6447499999999</v>
      </c>
      <c r="X82" s="104">
        <v>0</v>
      </c>
      <c r="Y82" s="104">
        <v>0</v>
      </c>
      <c r="Z82" s="104">
        <v>0</v>
      </c>
      <c r="AA82" s="104">
        <v>0</v>
      </c>
      <c r="AB82" s="104">
        <v>0</v>
      </c>
      <c r="AC82" s="104">
        <v>0</v>
      </c>
      <c r="AD82" s="104">
        <v>0</v>
      </c>
      <c r="AE82" s="104">
        <v>0</v>
      </c>
      <c r="AF82" s="104">
        <v>0</v>
      </c>
      <c r="AG82" s="104">
        <v>0</v>
      </c>
      <c r="AH82" s="104">
        <v>0</v>
      </c>
      <c r="AI82" s="104">
        <v>0</v>
      </c>
      <c r="AJ82" s="104">
        <v>0</v>
      </c>
      <c r="AK82" s="104">
        <v>0</v>
      </c>
      <c r="AL82" s="104">
        <v>0</v>
      </c>
      <c r="AM82" s="104">
        <v>0</v>
      </c>
      <c r="AN82" s="104">
        <v>0</v>
      </c>
      <c r="AO82" s="104">
        <v>0</v>
      </c>
      <c r="AP82" s="104">
        <v>0</v>
      </c>
      <c r="AQ82" s="104">
        <v>0</v>
      </c>
      <c r="AR82" s="104">
        <v>0</v>
      </c>
      <c r="AS82" s="107">
        <v>2579.6447499999999</v>
      </c>
      <c r="AT82" s="104">
        <v>0</v>
      </c>
      <c r="AU82" s="104">
        <v>0</v>
      </c>
      <c r="AV82" s="108"/>
    </row>
    <row r="83" spans="1:48" ht="75" x14ac:dyDescent="0.25">
      <c r="A83" s="102" t="s">
        <v>335</v>
      </c>
      <c r="B83" s="110" t="s">
        <v>277</v>
      </c>
      <c r="C83" s="110" t="s">
        <v>273</v>
      </c>
      <c r="D83" s="102" t="s">
        <v>407</v>
      </c>
      <c r="E83" s="102" t="s">
        <v>196</v>
      </c>
      <c r="F83" s="102" t="s">
        <v>273</v>
      </c>
      <c r="G83" s="102" t="s">
        <v>1</v>
      </c>
      <c r="H83" s="102" t="s">
        <v>1</v>
      </c>
      <c r="I83" s="102" t="s">
        <v>1</v>
      </c>
      <c r="J83" s="102" t="s">
        <v>1</v>
      </c>
      <c r="K83" s="102">
        <v>11.2</v>
      </c>
      <c r="L83" s="102" t="s">
        <v>1</v>
      </c>
      <c r="M83" s="102" t="s">
        <v>1</v>
      </c>
      <c r="N83" s="102" t="s">
        <v>1</v>
      </c>
      <c r="O83" s="102" t="s">
        <v>1</v>
      </c>
      <c r="P83" s="102">
        <v>11.2</v>
      </c>
      <c r="Q83" s="105">
        <v>2022</v>
      </c>
      <c r="R83" s="105">
        <v>2022</v>
      </c>
      <c r="S83" s="106">
        <v>2675.0920000000001</v>
      </c>
      <c r="T83" s="104">
        <v>0</v>
      </c>
      <c r="U83" s="106">
        <v>2675.0920000000001</v>
      </c>
      <c r="V83" s="104">
        <v>0</v>
      </c>
      <c r="W83" s="104">
        <v>0</v>
      </c>
      <c r="X83" s="104">
        <v>2675.0920000000001</v>
      </c>
      <c r="Y83" s="104">
        <v>0</v>
      </c>
      <c r="Z83" s="104">
        <v>0</v>
      </c>
      <c r="AA83" s="104">
        <v>0</v>
      </c>
      <c r="AB83" s="104">
        <v>0</v>
      </c>
      <c r="AC83" s="104">
        <v>0</v>
      </c>
      <c r="AD83" s="104">
        <v>0</v>
      </c>
      <c r="AE83" s="104">
        <v>0</v>
      </c>
      <c r="AF83" s="104">
        <v>0</v>
      </c>
      <c r="AG83" s="104">
        <v>0</v>
      </c>
      <c r="AH83" s="104">
        <v>0</v>
      </c>
      <c r="AI83" s="104">
        <v>0</v>
      </c>
      <c r="AJ83" s="104">
        <v>0</v>
      </c>
      <c r="AK83" s="104">
        <v>0</v>
      </c>
      <c r="AL83" s="104">
        <v>0</v>
      </c>
      <c r="AM83" s="104">
        <v>0</v>
      </c>
      <c r="AN83" s="104">
        <v>0</v>
      </c>
      <c r="AO83" s="104">
        <v>0</v>
      </c>
      <c r="AP83" s="104">
        <v>0</v>
      </c>
      <c r="AQ83" s="104">
        <v>0</v>
      </c>
      <c r="AR83" s="104">
        <v>0</v>
      </c>
      <c r="AS83" s="107">
        <v>2675.0920000000001</v>
      </c>
      <c r="AT83" s="104">
        <v>0</v>
      </c>
      <c r="AU83" s="104">
        <v>0</v>
      </c>
    </row>
    <row r="84" spans="1:48" s="123" customFormat="1" x14ac:dyDescent="0.25">
      <c r="A84" s="155" t="s">
        <v>109</v>
      </c>
      <c r="B84" s="155"/>
      <c r="C84" s="155"/>
      <c r="D84" s="121" t="s">
        <v>1</v>
      </c>
      <c r="E84" s="121" t="s">
        <v>1</v>
      </c>
      <c r="F84" s="121" t="s">
        <v>1</v>
      </c>
      <c r="G84" s="121" t="s">
        <v>1</v>
      </c>
      <c r="H84" s="121" t="s">
        <v>1</v>
      </c>
      <c r="I84" s="121" t="s">
        <v>1</v>
      </c>
      <c r="J84" s="121" t="s">
        <v>1</v>
      </c>
      <c r="K84" s="121" t="s">
        <v>1</v>
      </c>
      <c r="L84" s="121" t="s">
        <v>1</v>
      </c>
      <c r="M84" s="121" t="s">
        <v>1</v>
      </c>
      <c r="N84" s="121" t="s">
        <v>1</v>
      </c>
      <c r="O84" s="121" t="s">
        <v>1</v>
      </c>
      <c r="P84" s="121" t="s">
        <v>1</v>
      </c>
      <c r="Q84" s="121" t="s">
        <v>1</v>
      </c>
      <c r="R84" s="121" t="s">
        <v>1</v>
      </c>
      <c r="S84" s="122">
        <v>49776.120166666682</v>
      </c>
      <c r="T84" s="122">
        <v>0</v>
      </c>
      <c r="U84" s="122">
        <v>49776.120166666682</v>
      </c>
      <c r="V84" s="122">
        <v>0</v>
      </c>
      <c r="W84" s="122">
        <v>23178.117249999999</v>
      </c>
      <c r="X84" s="122">
        <v>12754.892000000002</v>
      </c>
      <c r="Y84" s="122">
        <v>13843.110916666668</v>
      </c>
      <c r="Z84" s="122">
        <v>0</v>
      </c>
      <c r="AA84" s="122">
        <v>0</v>
      </c>
      <c r="AB84" s="122">
        <v>0</v>
      </c>
      <c r="AC84" s="122">
        <v>0</v>
      </c>
      <c r="AD84" s="122">
        <v>0</v>
      </c>
      <c r="AE84" s="122">
        <v>0</v>
      </c>
      <c r="AF84" s="122">
        <v>0</v>
      </c>
      <c r="AG84" s="122">
        <v>0</v>
      </c>
      <c r="AH84" s="122">
        <v>0</v>
      </c>
      <c r="AI84" s="122">
        <v>0</v>
      </c>
      <c r="AJ84" s="122">
        <v>0</v>
      </c>
      <c r="AK84" s="122">
        <v>0</v>
      </c>
      <c r="AL84" s="122">
        <v>0</v>
      </c>
      <c r="AM84" s="122">
        <v>0</v>
      </c>
      <c r="AN84" s="122">
        <v>0</v>
      </c>
      <c r="AO84" s="122">
        <v>0</v>
      </c>
      <c r="AP84" s="122">
        <v>0</v>
      </c>
      <c r="AQ84" s="122">
        <v>0</v>
      </c>
      <c r="AR84" s="122">
        <v>0</v>
      </c>
      <c r="AS84" s="122">
        <v>49776.120166666682</v>
      </c>
      <c r="AT84" s="122">
        <v>0</v>
      </c>
      <c r="AU84" s="122">
        <v>0</v>
      </c>
    </row>
    <row r="85" spans="1:48" x14ac:dyDescent="0.25">
      <c r="A85" s="152" t="s">
        <v>110</v>
      </c>
      <c r="B85" s="152"/>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row>
    <row r="86" spans="1:48" x14ac:dyDescent="0.25">
      <c r="A86" s="152" t="s">
        <v>111</v>
      </c>
      <c r="B86" s="152"/>
      <c r="C86" s="152"/>
      <c r="D86" s="102" t="s">
        <v>1</v>
      </c>
      <c r="E86" s="102" t="s">
        <v>1</v>
      </c>
      <c r="F86" s="102" t="s">
        <v>1</v>
      </c>
      <c r="G86" s="102" t="s">
        <v>1</v>
      </c>
      <c r="H86" s="102" t="s">
        <v>1</v>
      </c>
      <c r="I86" s="102" t="s">
        <v>1</v>
      </c>
      <c r="J86" s="102" t="s">
        <v>1</v>
      </c>
      <c r="K86" s="102" t="s">
        <v>1</v>
      </c>
      <c r="L86" s="102" t="s">
        <v>1</v>
      </c>
      <c r="M86" s="102" t="s">
        <v>1</v>
      </c>
      <c r="N86" s="102" t="s">
        <v>1</v>
      </c>
      <c r="O86" s="102" t="s">
        <v>1</v>
      </c>
      <c r="P86" s="102" t="s">
        <v>1</v>
      </c>
      <c r="Q86" s="102" t="s">
        <v>1</v>
      </c>
      <c r="R86" s="102" t="s">
        <v>1</v>
      </c>
      <c r="S86" s="102" t="s">
        <v>1</v>
      </c>
      <c r="T86" s="102" t="s">
        <v>1</v>
      </c>
      <c r="U86" s="102" t="s">
        <v>1</v>
      </c>
      <c r="V86" s="102" t="s">
        <v>1</v>
      </c>
      <c r="W86" s="102" t="s">
        <v>1</v>
      </c>
      <c r="X86" s="102" t="s">
        <v>1</v>
      </c>
      <c r="Y86" s="102" t="s">
        <v>1</v>
      </c>
      <c r="Z86" s="102" t="s">
        <v>1</v>
      </c>
      <c r="AA86" s="102" t="s">
        <v>1</v>
      </c>
      <c r="AB86" s="102" t="s">
        <v>1</v>
      </c>
      <c r="AC86" s="102" t="s">
        <v>1</v>
      </c>
      <c r="AD86" s="102" t="s">
        <v>1</v>
      </c>
      <c r="AE86" s="102" t="s">
        <v>1</v>
      </c>
      <c r="AF86" s="102" t="s">
        <v>1</v>
      </c>
      <c r="AG86" s="102" t="s">
        <v>1</v>
      </c>
      <c r="AH86" s="102" t="s">
        <v>1</v>
      </c>
      <c r="AI86" s="102" t="s">
        <v>1</v>
      </c>
      <c r="AJ86" s="102" t="s">
        <v>1</v>
      </c>
      <c r="AK86" s="102" t="s">
        <v>1</v>
      </c>
      <c r="AL86" s="102" t="s">
        <v>1</v>
      </c>
      <c r="AM86" s="102" t="s">
        <v>1</v>
      </c>
      <c r="AN86" s="102" t="s">
        <v>1</v>
      </c>
      <c r="AO86" s="102" t="s">
        <v>1</v>
      </c>
      <c r="AP86" s="102" t="s">
        <v>1</v>
      </c>
      <c r="AQ86" s="102" t="s">
        <v>1</v>
      </c>
      <c r="AR86" s="102" t="s">
        <v>1</v>
      </c>
      <c r="AS86" s="102" t="s">
        <v>1</v>
      </c>
      <c r="AT86" s="102" t="s">
        <v>1</v>
      </c>
      <c r="AU86" s="102" t="s">
        <v>1</v>
      </c>
    </row>
    <row r="87" spans="1:48" x14ac:dyDescent="0.25">
      <c r="A87" s="152" t="s">
        <v>112</v>
      </c>
      <c r="B87" s="152"/>
      <c r="C87" s="152"/>
      <c r="D87" s="152"/>
      <c r="E87" s="152"/>
      <c r="F87" s="152"/>
      <c r="G87" s="152"/>
      <c r="H87" s="152"/>
      <c r="I87" s="152"/>
      <c r="J87" s="152"/>
      <c r="K87" s="152"/>
      <c r="L87" s="152"/>
      <c r="M87" s="152"/>
      <c r="N87" s="152"/>
      <c r="O87" s="152"/>
      <c r="P87" s="152"/>
      <c r="Q87" s="152"/>
      <c r="R87" s="152"/>
      <c r="S87" s="152"/>
      <c r="T87" s="152"/>
      <c r="U87" s="152"/>
      <c r="V87" s="152"/>
      <c r="W87" s="153"/>
      <c r="X87" s="153"/>
      <c r="Y87" s="153"/>
      <c r="Z87" s="153"/>
      <c r="AA87" s="153"/>
      <c r="AB87" s="153"/>
      <c r="AC87" s="153"/>
      <c r="AD87" s="153"/>
      <c r="AE87" s="153"/>
      <c r="AF87" s="153"/>
      <c r="AG87" s="153"/>
      <c r="AH87" s="153"/>
      <c r="AI87" s="153"/>
      <c r="AJ87" s="153"/>
      <c r="AK87" s="153"/>
      <c r="AL87" s="153"/>
      <c r="AM87" s="153"/>
      <c r="AN87" s="153"/>
      <c r="AO87" s="153"/>
      <c r="AP87" s="153"/>
      <c r="AQ87" s="153"/>
      <c r="AR87" s="153"/>
      <c r="AS87" s="153"/>
      <c r="AT87" s="153"/>
      <c r="AU87" s="153"/>
    </row>
    <row r="88" spans="1:48" x14ac:dyDescent="0.25">
      <c r="A88" s="152" t="s">
        <v>113</v>
      </c>
      <c r="B88" s="152"/>
      <c r="C88" s="152"/>
      <c r="D88" s="152"/>
      <c r="E88" s="152"/>
      <c r="F88" s="152"/>
      <c r="G88" s="152"/>
      <c r="H88" s="152"/>
      <c r="I88" s="152"/>
      <c r="J88" s="152"/>
      <c r="K88" s="152"/>
      <c r="L88" s="152"/>
      <c r="M88" s="152"/>
      <c r="N88" s="152"/>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53"/>
      <c r="AM88" s="153"/>
      <c r="AN88" s="153"/>
      <c r="AO88" s="153"/>
      <c r="AP88" s="153"/>
      <c r="AQ88" s="153"/>
      <c r="AR88" s="153"/>
      <c r="AS88" s="153"/>
      <c r="AT88" s="153"/>
      <c r="AU88" s="153"/>
    </row>
    <row r="89" spans="1:48" x14ac:dyDescent="0.25">
      <c r="A89" s="152" t="s">
        <v>114</v>
      </c>
      <c r="B89" s="152"/>
      <c r="C89" s="152"/>
      <c r="D89" s="152"/>
      <c r="E89" s="152"/>
      <c r="F89" s="152"/>
      <c r="G89" s="152"/>
      <c r="H89" s="152"/>
      <c r="I89" s="152"/>
      <c r="J89" s="152"/>
      <c r="K89" s="152"/>
      <c r="L89" s="152"/>
      <c r="M89" s="152"/>
      <c r="N89" s="152"/>
      <c r="O89" s="152"/>
      <c r="P89" s="152"/>
      <c r="Q89" s="152"/>
      <c r="R89" s="152"/>
      <c r="S89" s="152"/>
      <c r="T89" s="152"/>
      <c r="U89" s="152"/>
      <c r="V89" s="152"/>
      <c r="W89" s="152"/>
      <c r="X89" s="152"/>
      <c r="Y89" s="152"/>
      <c r="Z89" s="152"/>
      <c r="AA89" s="152"/>
      <c r="AB89" s="152"/>
      <c r="AC89" s="152"/>
      <c r="AD89" s="152"/>
      <c r="AE89" s="152"/>
      <c r="AF89" s="152"/>
      <c r="AG89" s="152"/>
      <c r="AH89" s="152"/>
      <c r="AI89" s="152"/>
      <c r="AJ89" s="152"/>
      <c r="AK89" s="152"/>
      <c r="AL89" s="153"/>
      <c r="AM89" s="153"/>
      <c r="AN89" s="153"/>
      <c r="AO89" s="153"/>
      <c r="AP89" s="153"/>
      <c r="AQ89" s="153"/>
      <c r="AR89" s="153"/>
      <c r="AS89" s="153"/>
      <c r="AT89" s="153"/>
      <c r="AU89" s="153"/>
    </row>
    <row r="90" spans="1:48" x14ac:dyDescent="0.25">
      <c r="A90" s="152" t="s">
        <v>115</v>
      </c>
      <c r="B90" s="152"/>
      <c r="C90" s="152"/>
      <c r="D90" s="152"/>
      <c r="E90" s="102" t="s">
        <v>1</v>
      </c>
      <c r="F90" s="102" t="s">
        <v>1</v>
      </c>
      <c r="G90" s="102" t="s">
        <v>1</v>
      </c>
      <c r="H90" s="102" t="s">
        <v>1</v>
      </c>
      <c r="I90" s="102" t="s">
        <v>1</v>
      </c>
      <c r="J90" s="102" t="s">
        <v>1</v>
      </c>
      <c r="K90" s="102" t="s">
        <v>1</v>
      </c>
      <c r="L90" s="102" t="s">
        <v>1</v>
      </c>
      <c r="M90" s="102" t="s">
        <v>1</v>
      </c>
      <c r="N90" s="102" t="s">
        <v>1</v>
      </c>
      <c r="O90" s="102" t="s">
        <v>1</v>
      </c>
      <c r="P90" s="102" t="s">
        <v>1</v>
      </c>
      <c r="Q90" s="102" t="s">
        <v>1</v>
      </c>
      <c r="R90" s="102" t="s">
        <v>1</v>
      </c>
      <c r="S90" s="102" t="s">
        <v>1</v>
      </c>
      <c r="T90" s="102" t="s">
        <v>1</v>
      </c>
      <c r="U90" s="102" t="s">
        <v>1</v>
      </c>
      <c r="V90" s="102" t="s">
        <v>1</v>
      </c>
      <c r="W90" s="102" t="s">
        <v>1</v>
      </c>
      <c r="X90" s="102" t="s">
        <v>1</v>
      </c>
      <c r="Y90" s="102" t="s">
        <v>1</v>
      </c>
      <c r="Z90" s="102" t="s">
        <v>1</v>
      </c>
      <c r="AA90" s="102" t="s">
        <v>1</v>
      </c>
      <c r="AB90" s="102" t="s">
        <v>1</v>
      </c>
      <c r="AC90" s="102" t="s">
        <v>1</v>
      </c>
      <c r="AD90" s="102" t="s">
        <v>1</v>
      </c>
      <c r="AE90" s="102" t="s">
        <v>1</v>
      </c>
      <c r="AF90" s="102" t="s">
        <v>1</v>
      </c>
      <c r="AG90" s="102" t="s">
        <v>1</v>
      </c>
      <c r="AH90" s="102" t="s">
        <v>1</v>
      </c>
      <c r="AI90" s="102" t="s">
        <v>1</v>
      </c>
      <c r="AJ90" s="102" t="s">
        <v>1</v>
      </c>
      <c r="AK90" s="102" t="s">
        <v>1</v>
      </c>
      <c r="AL90" s="102" t="s">
        <v>1</v>
      </c>
      <c r="AM90" s="102" t="s">
        <v>1</v>
      </c>
      <c r="AN90" s="102" t="s">
        <v>1</v>
      </c>
      <c r="AO90" s="102" t="s">
        <v>1</v>
      </c>
      <c r="AP90" s="102" t="s">
        <v>1</v>
      </c>
      <c r="AQ90" s="102" t="s">
        <v>1</v>
      </c>
      <c r="AR90" s="102" t="s">
        <v>1</v>
      </c>
      <c r="AS90" s="102" t="s">
        <v>1</v>
      </c>
      <c r="AT90" s="102" t="s">
        <v>1</v>
      </c>
      <c r="AU90" s="102" t="s">
        <v>1</v>
      </c>
    </row>
    <row r="91" spans="1:48" x14ac:dyDescent="0.25">
      <c r="A91" s="152" t="s">
        <v>116</v>
      </c>
      <c r="B91" s="152"/>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c r="AA91" s="152"/>
      <c r="AB91" s="152"/>
      <c r="AC91" s="152"/>
      <c r="AD91" s="152"/>
      <c r="AE91" s="152"/>
      <c r="AF91" s="152"/>
      <c r="AG91" s="152"/>
      <c r="AH91" s="152"/>
      <c r="AI91" s="152"/>
      <c r="AJ91" s="152"/>
      <c r="AK91" s="152"/>
      <c r="AL91" s="152"/>
      <c r="AM91" s="152"/>
      <c r="AN91" s="152"/>
      <c r="AO91" s="152"/>
      <c r="AP91" s="152"/>
      <c r="AQ91" s="152"/>
      <c r="AR91" s="152"/>
      <c r="AS91" s="152"/>
      <c r="AT91" s="152"/>
      <c r="AU91" s="152"/>
    </row>
    <row r="92" spans="1:48" ht="45" x14ac:dyDescent="0.25">
      <c r="A92" s="103" t="s">
        <v>2</v>
      </c>
      <c r="B92" s="110" t="s">
        <v>278</v>
      </c>
      <c r="C92" s="110" t="s">
        <v>273</v>
      </c>
      <c r="D92" s="102" t="s">
        <v>407</v>
      </c>
      <c r="E92" s="102" t="s">
        <v>379</v>
      </c>
      <c r="F92" s="110" t="s">
        <v>380</v>
      </c>
      <c r="G92" s="102" t="s">
        <v>1</v>
      </c>
      <c r="H92" s="102" t="s">
        <v>1</v>
      </c>
      <c r="I92" s="102" t="s">
        <v>1</v>
      </c>
      <c r="J92" s="102" t="s">
        <v>1</v>
      </c>
      <c r="K92" s="102" t="s">
        <v>1</v>
      </c>
      <c r="L92" s="102" t="s">
        <v>1</v>
      </c>
      <c r="M92" s="102" t="s">
        <v>1</v>
      </c>
      <c r="N92" s="102" t="s">
        <v>1</v>
      </c>
      <c r="O92" s="102" t="s">
        <v>1</v>
      </c>
      <c r="P92" s="102" t="s">
        <v>1</v>
      </c>
      <c r="Q92" s="105">
        <v>2026</v>
      </c>
      <c r="R92" s="103" t="s">
        <v>408</v>
      </c>
      <c r="S92" s="106">
        <v>2390.2440000000001</v>
      </c>
      <c r="T92" s="104">
        <v>0</v>
      </c>
      <c r="U92" s="106">
        <v>2390.2440000000001</v>
      </c>
      <c r="V92" s="104">
        <v>0</v>
      </c>
      <c r="W92" s="104">
        <v>0</v>
      </c>
      <c r="X92" s="104">
        <v>0</v>
      </c>
      <c r="Y92" s="104">
        <v>0</v>
      </c>
      <c r="Z92" s="104">
        <v>0</v>
      </c>
      <c r="AA92" s="104">
        <v>0</v>
      </c>
      <c r="AB92" s="104">
        <v>2390.2440000000001</v>
      </c>
      <c r="AC92" s="104">
        <v>0</v>
      </c>
      <c r="AD92" s="104">
        <v>0</v>
      </c>
      <c r="AE92" s="104">
        <v>0</v>
      </c>
      <c r="AF92" s="104">
        <v>0</v>
      </c>
      <c r="AG92" s="104">
        <v>0</v>
      </c>
      <c r="AH92" s="104">
        <v>0</v>
      </c>
      <c r="AI92" s="104">
        <v>0</v>
      </c>
      <c r="AJ92" s="104">
        <v>0</v>
      </c>
      <c r="AK92" s="104">
        <v>0</v>
      </c>
      <c r="AL92" s="104">
        <v>0</v>
      </c>
      <c r="AM92" s="104">
        <v>0</v>
      </c>
      <c r="AN92" s="104">
        <v>0</v>
      </c>
      <c r="AO92" s="104">
        <v>0</v>
      </c>
      <c r="AP92" s="104">
        <v>0</v>
      </c>
      <c r="AQ92" s="104">
        <v>0</v>
      </c>
      <c r="AR92" s="104">
        <v>0</v>
      </c>
      <c r="AS92" s="107">
        <v>2390.2440000000001</v>
      </c>
      <c r="AT92" s="104">
        <v>0</v>
      </c>
      <c r="AU92" s="104">
        <v>0</v>
      </c>
    </row>
    <row r="93" spans="1:48" ht="42" customHeight="1" x14ac:dyDescent="0.25">
      <c r="A93" s="103" t="s">
        <v>4</v>
      </c>
      <c r="B93" s="110" t="s">
        <v>279</v>
      </c>
      <c r="C93" s="110" t="s">
        <v>273</v>
      </c>
      <c r="D93" s="102" t="s">
        <v>407</v>
      </c>
      <c r="E93" s="102" t="s">
        <v>379</v>
      </c>
      <c r="F93" s="110" t="s">
        <v>380</v>
      </c>
      <c r="G93" s="102" t="s">
        <v>1</v>
      </c>
      <c r="H93" s="102" t="s">
        <v>1</v>
      </c>
      <c r="I93" s="102" t="s">
        <v>1</v>
      </c>
      <c r="J93" s="102" t="s">
        <v>1</v>
      </c>
      <c r="K93" s="102" t="s">
        <v>1</v>
      </c>
      <c r="L93" s="102" t="s">
        <v>1</v>
      </c>
      <c r="M93" s="102" t="s">
        <v>1</v>
      </c>
      <c r="N93" s="102" t="s">
        <v>1</v>
      </c>
      <c r="O93" s="102" t="s">
        <v>1</v>
      </c>
      <c r="P93" s="102" t="s">
        <v>1</v>
      </c>
      <c r="Q93" s="105">
        <v>2026</v>
      </c>
      <c r="R93" s="103" t="s">
        <v>409</v>
      </c>
      <c r="S93" s="106">
        <v>2250.0070000000001</v>
      </c>
      <c r="T93" s="104">
        <v>0</v>
      </c>
      <c r="U93" s="106">
        <v>2250.0070000000001</v>
      </c>
      <c r="V93" s="104">
        <v>0</v>
      </c>
      <c r="W93" s="104">
        <v>0</v>
      </c>
      <c r="X93" s="104">
        <v>0</v>
      </c>
      <c r="Y93" s="104">
        <v>0</v>
      </c>
      <c r="Z93" s="104">
        <v>0</v>
      </c>
      <c r="AA93" s="104">
        <v>0</v>
      </c>
      <c r="AB93" s="104">
        <v>2250.0070000000001</v>
      </c>
      <c r="AC93" s="104">
        <v>0</v>
      </c>
      <c r="AD93" s="104">
        <v>0</v>
      </c>
      <c r="AE93" s="104">
        <v>0</v>
      </c>
      <c r="AF93" s="104">
        <v>0</v>
      </c>
      <c r="AG93" s="104">
        <v>0</v>
      </c>
      <c r="AH93" s="104">
        <v>0</v>
      </c>
      <c r="AI93" s="104">
        <v>0</v>
      </c>
      <c r="AJ93" s="104">
        <v>0</v>
      </c>
      <c r="AK93" s="104">
        <v>0</v>
      </c>
      <c r="AL93" s="104">
        <v>0</v>
      </c>
      <c r="AM93" s="104">
        <v>0</v>
      </c>
      <c r="AN93" s="104">
        <v>0</v>
      </c>
      <c r="AO93" s="104">
        <v>0</v>
      </c>
      <c r="AP93" s="104">
        <v>0</v>
      </c>
      <c r="AQ93" s="104">
        <v>0</v>
      </c>
      <c r="AR93" s="104">
        <v>0</v>
      </c>
      <c r="AS93" s="107">
        <v>2250.0070000000001</v>
      </c>
      <c r="AT93" s="104">
        <v>0</v>
      </c>
      <c r="AU93" s="104">
        <v>0</v>
      </c>
    </row>
    <row r="94" spans="1:48" ht="45.75" customHeight="1" x14ac:dyDescent="0.25">
      <c r="A94" s="103" t="s">
        <v>5</v>
      </c>
      <c r="B94" s="110" t="s">
        <v>280</v>
      </c>
      <c r="C94" s="110" t="s">
        <v>273</v>
      </c>
      <c r="D94" s="102" t="s">
        <v>407</v>
      </c>
      <c r="E94" s="102" t="s">
        <v>379</v>
      </c>
      <c r="F94" s="110" t="s">
        <v>380</v>
      </c>
      <c r="G94" s="102" t="s">
        <v>1</v>
      </c>
      <c r="H94" s="102" t="s">
        <v>1</v>
      </c>
      <c r="I94" s="102" t="s">
        <v>1</v>
      </c>
      <c r="J94" s="102" t="s">
        <v>1</v>
      </c>
      <c r="K94" s="102" t="s">
        <v>1</v>
      </c>
      <c r="L94" s="102" t="s">
        <v>1</v>
      </c>
      <c r="M94" s="102" t="s">
        <v>1</v>
      </c>
      <c r="N94" s="102" t="s">
        <v>1</v>
      </c>
      <c r="O94" s="102" t="s">
        <v>1</v>
      </c>
      <c r="P94" s="102" t="s">
        <v>1</v>
      </c>
      <c r="Q94" s="105">
        <v>2027</v>
      </c>
      <c r="R94" s="103" t="s">
        <v>410</v>
      </c>
      <c r="S94" s="106">
        <v>1617.961</v>
      </c>
      <c r="T94" s="104">
        <v>0</v>
      </c>
      <c r="U94" s="106">
        <v>1617.961</v>
      </c>
      <c r="V94" s="104">
        <v>0</v>
      </c>
      <c r="W94" s="104">
        <v>0</v>
      </c>
      <c r="X94" s="104">
        <v>0</v>
      </c>
      <c r="Y94" s="104">
        <v>0</v>
      </c>
      <c r="Z94" s="104">
        <v>0</v>
      </c>
      <c r="AA94" s="104">
        <v>0</v>
      </c>
      <c r="AB94" s="104">
        <v>0</v>
      </c>
      <c r="AC94" s="104">
        <v>1617.961</v>
      </c>
      <c r="AD94" s="104">
        <v>0</v>
      </c>
      <c r="AE94" s="104">
        <v>0</v>
      </c>
      <c r="AF94" s="104">
        <v>0</v>
      </c>
      <c r="AG94" s="104">
        <v>0</v>
      </c>
      <c r="AH94" s="104">
        <v>0</v>
      </c>
      <c r="AI94" s="104">
        <v>0</v>
      </c>
      <c r="AJ94" s="104">
        <v>0</v>
      </c>
      <c r="AK94" s="104">
        <v>0</v>
      </c>
      <c r="AL94" s="104">
        <v>0</v>
      </c>
      <c r="AM94" s="104">
        <v>0</v>
      </c>
      <c r="AN94" s="104">
        <v>0</v>
      </c>
      <c r="AO94" s="104">
        <v>0</v>
      </c>
      <c r="AP94" s="104">
        <v>0</v>
      </c>
      <c r="AQ94" s="104">
        <v>0</v>
      </c>
      <c r="AR94" s="104">
        <v>0</v>
      </c>
      <c r="AS94" s="107">
        <v>1617.961</v>
      </c>
      <c r="AT94" s="104">
        <v>0</v>
      </c>
      <c r="AU94" s="104">
        <v>0</v>
      </c>
    </row>
    <row r="95" spans="1:48" s="123" customFormat="1" x14ac:dyDescent="0.25">
      <c r="A95" s="155" t="s">
        <v>117</v>
      </c>
      <c r="B95" s="155"/>
      <c r="C95" s="155"/>
      <c r="D95" s="121" t="s">
        <v>1</v>
      </c>
      <c r="E95" s="121" t="s">
        <v>1</v>
      </c>
      <c r="F95" s="121" t="s">
        <v>1</v>
      </c>
      <c r="G95" s="121" t="s">
        <v>1</v>
      </c>
      <c r="H95" s="121" t="s">
        <v>1</v>
      </c>
      <c r="I95" s="121" t="s">
        <v>1</v>
      </c>
      <c r="J95" s="121" t="s">
        <v>1</v>
      </c>
      <c r="K95" s="121" t="s">
        <v>1</v>
      </c>
      <c r="L95" s="121" t="s">
        <v>1</v>
      </c>
      <c r="M95" s="121" t="s">
        <v>1</v>
      </c>
      <c r="N95" s="121" t="s">
        <v>1</v>
      </c>
      <c r="O95" s="121" t="s">
        <v>1</v>
      </c>
      <c r="P95" s="121" t="s">
        <v>1</v>
      </c>
      <c r="Q95" s="121" t="s">
        <v>1</v>
      </c>
      <c r="R95" s="121" t="s">
        <v>1</v>
      </c>
      <c r="S95" s="122">
        <f>SUM(S92:S94)</f>
        <v>6258.2120000000004</v>
      </c>
      <c r="T95" s="122">
        <f t="shared" ref="T95:AU95" si="4">SUM(T92:T94)</f>
        <v>0</v>
      </c>
      <c r="U95" s="122">
        <f t="shared" si="4"/>
        <v>6258.2120000000004</v>
      </c>
      <c r="V95" s="122">
        <f t="shared" si="4"/>
        <v>0</v>
      </c>
      <c r="W95" s="122">
        <f t="shared" si="4"/>
        <v>0</v>
      </c>
      <c r="X95" s="122">
        <f t="shared" si="4"/>
        <v>0</v>
      </c>
      <c r="Y95" s="122">
        <f t="shared" si="4"/>
        <v>0</v>
      </c>
      <c r="Z95" s="122">
        <f t="shared" si="4"/>
        <v>0</v>
      </c>
      <c r="AA95" s="122">
        <f t="shared" si="4"/>
        <v>0</v>
      </c>
      <c r="AB95" s="122">
        <f t="shared" si="4"/>
        <v>4640.2510000000002</v>
      </c>
      <c r="AC95" s="122">
        <f t="shared" si="4"/>
        <v>1617.961</v>
      </c>
      <c r="AD95" s="122">
        <f t="shared" si="4"/>
        <v>0</v>
      </c>
      <c r="AE95" s="122">
        <f t="shared" si="4"/>
        <v>0</v>
      </c>
      <c r="AF95" s="122">
        <f t="shared" si="4"/>
        <v>0</v>
      </c>
      <c r="AG95" s="122">
        <f t="shared" si="4"/>
        <v>0</v>
      </c>
      <c r="AH95" s="122">
        <f t="shared" si="4"/>
        <v>0</v>
      </c>
      <c r="AI95" s="122">
        <f t="shared" si="4"/>
        <v>0</v>
      </c>
      <c r="AJ95" s="122">
        <f t="shared" si="4"/>
        <v>0</v>
      </c>
      <c r="AK95" s="122">
        <f t="shared" si="4"/>
        <v>0</v>
      </c>
      <c r="AL95" s="122">
        <f t="shared" si="4"/>
        <v>0</v>
      </c>
      <c r="AM95" s="122">
        <f t="shared" si="4"/>
        <v>0</v>
      </c>
      <c r="AN95" s="122">
        <f t="shared" si="4"/>
        <v>0</v>
      </c>
      <c r="AO95" s="122">
        <f t="shared" si="4"/>
        <v>0</v>
      </c>
      <c r="AP95" s="122">
        <f t="shared" si="4"/>
        <v>0</v>
      </c>
      <c r="AQ95" s="122">
        <f t="shared" si="4"/>
        <v>0</v>
      </c>
      <c r="AR95" s="122">
        <f t="shared" si="4"/>
        <v>0</v>
      </c>
      <c r="AS95" s="122">
        <f t="shared" si="4"/>
        <v>6258.2120000000004</v>
      </c>
      <c r="AT95" s="122">
        <f t="shared" si="4"/>
        <v>0</v>
      </c>
      <c r="AU95" s="122">
        <f t="shared" si="4"/>
        <v>0</v>
      </c>
    </row>
    <row r="96" spans="1:48" x14ac:dyDescent="0.25">
      <c r="A96" s="154" t="s">
        <v>118</v>
      </c>
      <c r="B96" s="154"/>
      <c r="C96" s="154"/>
      <c r="D96" s="154"/>
      <c r="E96" s="154"/>
      <c r="F96" s="102" t="s">
        <v>1</v>
      </c>
      <c r="G96" s="102" t="s">
        <v>1</v>
      </c>
      <c r="H96" s="102" t="s">
        <v>1</v>
      </c>
      <c r="I96" s="102" t="s">
        <v>1</v>
      </c>
      <c r="J96" s="102" t="s">
        <v>1</v>
      </c>
      <c r="K96" s="102" t="s">
        <v>1</v>
      </c>
      <c r="L96" s="102" t="s">
        <v>1</v>
      </c>
      <c r="M96" s="102" t="s">
        <v>1</v>
      </c>
      <c r="N96" s="102" t="s">
        <v>1</v>
      </c>
      <c r="O96" s="102" t="s">
        <v>1</v>
      </c>
      <c r="P96" s="102" t="s">
        <v>1</v>
      </c>
      <c r="Q96" s="102" t="s">
        <v>1</v>
      </c>
      <c r="R96" s="102" t="s">
        <v>1</v>
      </c>
      <c r="S96" s="111">
        <f>S84+S95</f>
        <v>56034.332166666682</v>
      </c>
      <c r="T96" s="111">
        <f t="shared" ref="T96:AU96" si="5">T84+T95</f>
        <v>0</v>
      </c>
      <c r="U96" s="111">
        <f t="shared" si="5"/>
        <v>56034.332166666682</v>
      </c>
      <c r="V96" s="111">
        <f t="shared" si="5"/>
        <v>0</v>
      </c>
      <c r="W96" s="111">
        <f t="shared" si="5"/>
        <v>23178.117249999999</v>
      </c>
      <c r="X96" s="111">
        <f t="shared" si="5"/>
        <v>12754.892000000002</v>
      </c>
      <c r="Y96" s="111">
        <f t="shared" si="5"/>
        <v>13843.110916666668</v>
      </c>
      <c r="Z96" s="111">
        <f t="shared" si="5"/>
        <v>0</v>
      </c>
      <c r="AA96" s="111">
        <f t="shared" si="5"/>
        <v>0</v>
      </c>
      <c r="AB96" s="111">
        <f t="shared" si="5"/>
        <v>4640.2510000000002</v>
      </c>
      <c r="AC96" s="111">
        <f t="shared" si="5"/>
        <v>1617.961</v>
      </c>
      <c r="AD96" s="111">
        <f t="shared" si="5"/>
        <v>0</v>
      </c>
      <c r="AE96" s="111">
        <f t="shared" si="5"/>
        <v>0</v>
      </c>
      <c r="AF96" s="111">
        <f t="shared" si="5"/>
        <v>0</v>
      </c>
      <c r="AG96" s="111">
        <f t="shared" si="5"/>
        <v>0</v>
      </c>
      <c r="AH96" s="111">
        <f t="shared" si="5"/>
        <v>0</v>
      </c>
      <c r="AI96" s="111">
        <f t="shared" si="5"/>
        <v>0</v>
      </c>
      <c r="AJ96" s="111">
        <f t="shared" si="5"/>
        <v>0</v>
      </c>
      <c r="AK96" s="111">
        <f t="shared" si="5"/>
        <v>0</v>
      </c>
      <c r="AL96" s="111">
        <f t="shared" si="5"/>
        <v>0</v>
      </c>
      <c r="AM96" s="111">
        <f t="shared" si="5"/>
        <v>0</v>
      </c>
      <c r="AN96" s="111">
        <f t="shared" si="5"/>
        <v>0</v>
      </c>
      <c r="AO96" s="111">
        <f t="shared" si="5"/>
        <v>0</v>
      </c>
      <c r="AP96" s="111">
        <f t="shared" si="5"/>
        <v>0</v>
      </c>
      <c r="AQ96" s="111">
        <f t="shared" si="5"/>
        <v>0</v>
      </c>
      <c r="AR96" s="111">
        <f t="shared" si="5"/>
        <v>0</v>
      </c>
      <c r="AS96" s="111">
        <f t="shared" si="5"/>
        <v>56034.332166666682</v>
      </c>
      <c r="AT96" s="111">
        <f t="shared" si="5"/>
        <v>0</v>
      </c>
      <c r="AU96" s="111">
        <f t="shared" si="5"/>
        <v>0</v>
      </c>
    </row>
    <row r="98" spans="1:21" s="81" customFormat="1" ht="15.75" customHeight="1" x14ac:dyDescent="0.25">
      <c r="A98" s="112"/>
      <c r="B98" s="113"/>
    </row>
    <row r="100" spans="1:21" x14ac:dyDescent="0.25">
      <c r="T100" s="108"/>
      <c r="U100" s="108"/>
    </row>
    <row r="102" spans="1:21" x14ac:dyDescent="0.25">
      <c r="U102" s="108"/>
    </row>
    <row r="103" spans="1:21" x14ac:dyDescent="0.25">
      <c r="S103" s="108"/>
    </row>
  </sheetData>
  <mergeCells count="69">
    <mergeCell ref="B62:B70"/>
    <mergeCell ref="B71:B78"/>
    <mergeCell ref="B15:C15"/>
    <mergeCell ref="B26:B35"/>
    <mergeCell ref="B36:B43"/>
    <mergeCell ref="B44:B53"/>
    <mergeCell ref="B54:B61"/>
    <mergeCell ref="A16:AU16"/>
    <mergeCell ref="A24:AU24"/>
    <mergeCell ref="A18:AU18"/>
    <mergeCell ref="A19:AU19"/>
    <mergeCell ref="A20:AU20"/>
    <mergeCell ref="A21:C21"/>
    <mergeCell ref="A17:AU17"/>
    <mergeCell ref="A25:AU25"/>
    <mergeCell ref="A23:C23"/>
    <mergeCell ref="A89:AU89"/>
    <mergeCell ref="A96:E96"/>
    <mergeCell ref="A79:AJ79"/>
    <mergeCell ref="A84:C84"/>
    <mergeCell ref="A85:AU85"/>
    <mergeCell ref="A86:C86"/>
    <mergeCell ref="A90:D90"/>
    <mergeCell ref="A91:AU91"/>
    <mergeCell ref="A95:C95"/>
    <mergeCell ref="A87:AU87"/>
    <mergeCell ref="A88:AU88"/>
    <mergeCell ref="AJ11:AJ14"/>
    <mergeCell ref="S11:U12"/>
    <mergeCell ref="V11:V14"/>
    <mergeCell ref="AN11:AN14"/>
    <mergeCell ref="AQ11:AQ14"/>
    <mergeCell ref="A22:AU22"/>
    <mergeCell ref="AR11:AR14"/>
    <mergeCell ref="Q10:Q14"/>
    <mergeCell ref="R10:R14"/>
    <mergeCell ref="AK10:AU10"/>
    <mergeCell ref="AK11:AK14"/>
    <mergeCell ref="AO13:AO14"/>
    <mergeCell ref="AP13:AP14"/>
    <mergeCell ref="AS11:AS14"/>
    <mergeCell ref="S13:S14"/>
    <mergeCell ref="AL11:AL14"/>
    <mergeCell ref="T13:U13"/>
    <mergeCell ref="AO11:AP12"/>
    <mergeCell ref="AM11:AM14"/>
    <mergeCell ref="AT11:AT14"/>
    <mergeCell ref="AU11:AU14"/>
    <mergeCell ref="P13:P14"/>
    <mergeCell ref="G12:K12"/>
    <mergeCell ref="G11:P11"/>
    <mergeCell ref="E10:E14"/>
    <mergeCell ref="F10:F14"/>
    <mergeCell ref="S10:AA10"/>
    <mergeCell ref="AB10:AJ10"/>
    <mergeCell ref="W11:AA13"/>
    <mergeCell ref="AB11:AI13"/>
    <mergeCell ref="A5:F5"/>
    <mergeCell ref="A6:F6"/>
    <mergeCell ref="A7:F7"/>
    <mergeCell ref="A8:F8"/>
    <mergeCell ref="L13:O13"/>
    <mergeCell ref="K13:K14"/>
    <mergeCell ref="A10:A14"/>
    <mergeCell ref="G10:P10"/>
    <mergeCell ref="B10:C14"/>
    <mergeCell ref="L12:P12"/>
    <mergeCell ref="G13:J13"/>
    <mergeCell ref="D10:D14"/>
  </mergeCells>
  <phoneticPr fontId="13" type="noConversion"/>
  <pageMargins left="0.27559055118110237" right="0.27559055118110237" top="0.51181102362204722" bottom="0.31496062992125984" header="0.31496062992125984" footer="0.19685039370078741"/>
  <pageSetup paperSize="9" scale="48" fitToWidth="3" fitToHeight="0"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T44"/>
  <sheetViews>
    <sheetView view="pageBreakPreview" zoomScale="80" zoomScaleNormal="75" zoomScaleSheetLayoutView="80" workbookViewId="0">
      <selection activeCell="R1" sqref="R1:R3"/>
    </sheetView>
  </sheetViews>
  <sheetFormatPr defaultRowHeight="15" x14ac:dyDescent="0.25"/>
  <cols>
    <col min="1" max="1" width="6.85546875" style="63" customWidth="1"/>
    <col min="2" max="2" width="52.42578125" style="63" customWidth="1"/>
    <col min="3" max="3" width="24.5703125" style="63" customWidth="1"/>
    <col min="4" max="4" width="14" style="63" customWidth="1"/>
    <col min="5" max="5" width="14" style="76" customWidth="1"/>
    <col min="6" max="17" width="10.42578125" style="76" customWidth="1"/>
    <col min="18" max="18" width="10.42578125" style="63" customWidth="1"/>
    <col min="19" max="16384" width="9.140625" style="63"/>
  </cols>
  <sheetData>
    <row r="1" spans="1:18" ht="15.75" x14ac:dyDescent="0.25">
      <c r="A1" s="52"/>
      <c r="B1" s="52"/>
      <c r="C1" s="52"/>
      <c r="D1" s="52"/>
      <c r="E1" s="52"/>
      <c r="F1" s="52"/>
      <c r="G1" s="52"/>
      <c r="H1" s="52"/>
      <c r="I1" s="52"/>
      <c r="J1" s="52"/>
      <c r="K1" s="52"/>
      <c r="L1" s="52"/>
      <c r="M1" s="52"/>
      <c r="N1" s="52"/>
      <c r="O1" s="52"/>
      <c r="P1" s="52"/>
      <c r="Q1" s="52"/>
      <c r="R1" s="118" t="s">
        <v>542</v>
      </c>
    </row>
    <row r="2" spans="1:18" ht="15.75" x14ac:dyDescent="0.25">
      <c r="B2" s="266"/>
      <c r="C2" s="266"/>
      <c r="D2" s="266"/>
      <c r="E2" s="266"/>
      <c r="F2" s="266"/>
      <c r="G2" s="266"/>
      <c r="H2" s="266"/>
      <c r="I2" s="266"/>
      <c r="J2" s="266"/>
      <c r="K2" s="266"/>
      <c r="L2" s="266"/>
      <c r="M2" s="266"/>
      <c r="N2" s="266"/>
      <c r="Q2" s="266"/>
      <c r="R2" s="118" t="s">
        <v>533</v>
      </c>
    </row>
    <row r="3" spans="1:18" ht="15.75" x14ac:dyDescent="0.25">
      <c r="A3" s="128"/>
      <c r="B3" s="128"/>
      <c r="C3" s="128"/>
      <c r="D3" s="128"/>
      <c r="E3" s="128"/>
      <c r="F3" s="128"/>
      <c r="G3" s="128"/>
      <c r="H3" s="128"/>
      <c r="I3" s="128"/>
      <c r="J3" s="128"/>
      <c r="K3" s="128"/>
      <c r="L3" s="128"/>
      <c r="M3" s="128"/>
      <c r="N3" s="128"/>
      <c r="O3" s="128"/>
      <c r="P3" s="128"/>
      <c r="Q3" s="128"/>
      <c r="R3" s="118" t="s">
        <v>540</v>
      </c>
    </row>
    <row r="4" spans="1:18" ht="15.75" x14ac:dyDescent="0.25">
      <c r="A4" s="114"/>
      <c r="B4" s="114"/>
      <c r="C4" s="114"/>
      <c r="D4" s="114"/>
      <c r="E4" s="114"/>
      <c r="F4" s="114"/>
      <c r="G4" s="114"/>
      <c r="H4" s="114"/>
      <c r="I4" s="114"/>
      <c r="J4" s="114"/>
      <c r="K4" s="114"/>
      <c r="L4" s="114"/>
      <c r="M4" s="114"/>
      <c r="N4" s="114"/>
      <c r="O4" s="114"/>
      <c r="P4" s="114"/>
      <c r="Q4" s="114"/>
      <c r="R4" s="114" t="s">
        <v>536</v>
      </c>
    </row>
    <row r="5" spans="1:18" ht="15.75" x14ac:dyDescent="0.25">
      <c r="A5" s="52"/>
      <c r="B5" s="52"/>
      <c r="C5" s="52"/>
      <c r="D5" s="52"/>
      <c r="E5" s="52"/>
      <c r="F5" s="52"/>
      <c r="G5" s="52"/>
      <c r="H5" s="52"/>
      <c r="I5" s="52"/>
      <c r="J5" s="52"/>
      <c r="K5" s="52"/>
      <c r="L5" s="52"/>
      <c r="M5" s="52"/>
      <c r="N5" s="52"/>
      <c r="O5" s="52"/>
      <c r="P5" s="52"/>
      <c r="Q5" s="52"/>
    </row>
    <row r="6" spans="1:18" ht="15.75" x14ac:dyDescent="0.25">
      <c r="A6" s="164" t="s">
        <v>199</v>
      </c>
      <c r="B6" s="164"/>
      <c r="C6" s="164"/>
      <c r="D6" s="164"/>
      <c r="E6" s="164"/>
      <c r="F6" s="164"/>
      <c r="G6" s="164"/>
      <c r="H6" s="164"/>
      <c r="I6" s="164"/>
      <c r="J6" s="164"/>
      <c r="K6" s="164"/>
      <c r="L6" s="164"/>
      <c r="M6" s="164"/>
      <c r="N6" s="164"/>
      <c r="O6" s="164"/>
      <c r="P6" s="164"/>
      <c r="Q6" s="164"/>
      <c r="R6" s="164"/>
    </row>
    <row r="7" spans="1:18" ht="15.75" x14ac:dyDescent="0.25">
      <c r="A7" s="164" t="str">
        <f>'№1 ИП-ТС'!A9:B9</f>
        <v xml:space="preserve">ООО "НТС" </v>
      </c>
      <c r="B7" s="164"/>
      <c r="C7" s="164"/>
      <c r="D7" s="164"/>
      <c r="E7" s="164"/>
      <c r="F7" s="164"/>
      <c r="G7" s="164"/>
      <c r="H7" s="164"/>
      <c r="I7" s="164"/>
      <c r="J7" s="164"/>
      <c r="K7" s="164"/>
      <c r="L7" s="164"/>
      <c r="M7" s="164"/>
      <c r="N7" s="164"/>
      <c r="O7" s="164"/>
      <c r="P7" s="164"/>
      <c r="Q7" s="164"/>
      <c r="R7" s="164"/>
    </row>
    <row r="8" spans="1:18" ht="15.75" x14ac:dyDescent="0.25">
      <c r="A8" s="164" t="s">
        <v>412</v>
      </c>
      <c r="B8" s="164"/>
      <c r="C8" s="164"/>
      <c r="D8" s="164"/>
      <c r="E8" s="164"/>
      <c r="F8" s="164"/>
      <c r="G8" s="164"/>
      <c r="H8" s="164"/>
      <c r="I8" s="164"/>
      <c r="J8" s="164"/>
      <c r="K8" s="164"/>
      <c r="L8" s="164"/>
      <c r="M8" s="164"/>
      <c r="N8" s="164"/>
      <c r="O8" s="164"/>
      <c r="P8" s="164"/>
      <c r="Q8" s="164"/>
      <c r="R8" s="164"/>
    </row>
    <row r="9" spans="1:18" ht="15.75" x14ac:dyDescent="0.25">
      <c r="A9" s="52"/>
      <c r="B9" s="52"/>
      <c r="C9" s="52"/>
      <c r="D9" s="52"/>
      <c r="E9" s="52"/>
      <c r="F9" s="52"/>
      <c r="G9" s="52"/>
      <c r="H9" s="52"/>
      <c r="I9" s="52"/>
      <c r="J9" s="52"/>
      <c r="K9" s="52"/>
      <c r="L9" s="52"/>
      <c r="M9" s="52"/>
      <c r="N9" s="52"/>
      <c r="O9" s="52"/>
      <c r="P9" s="52"/>
      <c r="Q9" s="52"/>
    </row>
    <row r="10" spans="1:18" ht="15" customHeight="1" x14ac:dyDescent="0.25">
      <c r="A10" s="162" t="s">
        <v>37</v>
      </c>
      <c r="B10" s="162" t="s">
        <v>15</v>
      </c>
      <c r="C10" s="162" t="s">
        <v>16</v>
      </c>
      <c r="D10" s="165" t="s">
        <v>200</v>
      </c>
      <c r="E10" s="165" t="s">
        <v>140</v>
      </c>
      <c r="F10" s="168" t="s">
        <v>120</v>
      </c>
      <c r="G10" s="169"/>
      <c r="H10" s="169"/>
      <c r="I10" s="169"/>
      <c r="J10" s="169"/>
      <c r="K10" s="169"/>
      <c r="L10" s="169"/>
      <c r="M10" s="169"/>
      <c r="N10" s="169"/>
      <c r="O10" s="169"/>
      <c r="P10" s="169"/>
      <c r="Q10" s="169"/>
      <c r="R10" s="170"/>
    </row>
    <row r="11" spans="1:18" ht="15" customHeight="1" x14ac:dyDescent="0.25">
      <c r="A11" s="162"/>
      <c r="B11" s="162"/>
      <c r="C11" s="162"/>
      <c r="D11" s="166"/>
      <c r="E11" s="166"/>
      <c r="F11" s="171" t="s">
        <v>121</v>
      </c>
      <c r="G11" s="172"/>
      <c r="H11" s="172"/>
      <c r="I11" s="172"/>
      <c r="J11" s="172"/>
      <c r="K11" s="172"/>
      <c r="L11" s="172"/>
      <c r="M11" s="172"/>
      <c r="N11" s="172"/>
      <c r="O11" s="172"/>
      <c r="P11" s="172"/>
      <c r="Q11" s="172"/>
      <c r="R11" s="173"/>
    </row>
    <row r="12" spans="1:18" x14ac:dyDescent="0.25">
      <c r="A12" s="162"/>
      <c r="B12" s="162"/>
      <c r="C12" s="162"/>
      <c r="D12" s="166"/>
      <c r="E12" s="166"/>
      <c r="F12" s="174"/>
      <c r="G12" s="175"/>
      <c r="H12" s="175"/>
      <c r="I12" s="175"/>
      <c r="J12" s="175"/>
      <c r="K12" s="175"/>
      <c r="L12" s="175"/>
      <c r="M12" s="175"/>
      <c r="N12" s="175"/>
      <c r="O12" s="175"/>
      <c r="P12" s="175"/>
      <c r="Q12" s="175"/>
      <c r="R12" s="176"/>
    </row>
    <row r="13" spans="1:18" ht="29.25" customHeight="1" x14ac:dyDescent="0.25">
      <c r="A13" s="162"/>
      <c r="B13" s="162"/>
      <c r="C13" s="162"/>
      <c r="D13" s="167"/>
      <c r="E13" s="167"/>
      <c r="F13" s="55">
        <v>2021</v>
      </c>
      <c r="G13" s="55">
        <f>F13+1</f>
        <v>2022</v>
      </c>
      <c r="H13" s="55">
        <f t="shared" ref="H13:O13" si="0">G13+1</f>
        <v>2023</v>
      </c>
      <c r="I13" s="55">
        <f t="shared" si="0"/>
        <v>2024</v>
      </c>
      <c r="J13" s="55">
        <f t="shared" si="0"/>
        <v>2025</v>
      </c>
      <c r="K13" s="55">
        <f t="shared" si="0"/>
        <v>2026</v>
      </c>
      <c r="L13" s="55">
        <f t="shared" si="0"/>
        <v>2027</v>
      </c>
      <c r="M13" s="55">
        <f t="shared" si="0"/>
        <v>2028</v>
      </c>
      <c r="N13" s="55">
        <f t="shared" si="0"/>
        <v>2029</v>
      </c>
      <c r="O13" s="55">
        <f t="shared" si="0"/>
        <v>2030</v>
      </c>
      <c r="P13" s="55">
        <f>O13+1</f>
        <v>2031</v>
      </c>
      <c r="Q13" s="55" t="s">
        <v>468</v>
      </c>
      <c r="R13" s="55" t="s">
        <v>469</v>
      </c>
    </row>
    <row r="14" spans="1:18" ht="15.75" x14ac:dyDescent="0.25">
      <c r="A14" s="55">
        <f>COLUMN()</f>
        <v>1</v>
      </c>
      <c r="B14" s="55">
        <f>COLUMN()</f>
        <v>2</v>
      </c>
      <c r="C14" s="55">
        <f>COLUMN()</f>
        <v>3</v>
      </c>
      <c r="D14" s="55">
        <f>COLUMN()</f>
        <v>4</v>
      </c>
      <c r="E14" s="115">
        <f>COLUMN()</f>
        <v>5</v>
      </c>
      <c r="F14" s="115">
        <f>COLUMN()</f>
        <v>6</v>
      </c>
      <c r="G14" s="115">
        <f>COLUMN()</f>
        <v>7</v>
      </c>
      <c r="H14" s="115">
        <f>COLUMN()</f>
        <v>8</v>
      </c>
      <c r="I14" s="115">
        <f>COLUMN()</f>
        <v>9</v>
      </c>
      <c r="J14" s="115">
        <f>COLUMN()</f>
        <v>10</v>
      </c>
      <c r="K14" s="115">
        <f>COLUMN()</f>
        <v>11</v>
      </c>
      <c r="L14" s="115">
        <f>COLUMN()</f>
        <v>12</v>
      </c>
      <c r="M14" s="115">
        <f>COLUMN()</f>
        <v>13</v>
      </c>
      <c r="N14" s="115">
        <f>COLUMN()</f>
        <v>14</v>
      </c>
      <c r="O14" s="115">
        <f>COLUMN()</f>
        <v>15</v>
      </c>
      <c r="P14" s="115">
        <f>COLUMN()</f>
        <v>16</v>
      </c>
      <c r="Q14" s="115">
        <f>COLUMN()</f>
        <v>17</v>
      </c>
      <c r="R14" s="115">
        <f>COLUMN()</f>
        <v>18</v>
      </c>
    </row>
    <row r="15" spans="1:18" ht="31.5" x14ac:dyDescent="0.25">
      <c r="A15" s="55">
        <v>1</v>
      </c>
      <c r="B15" s="64" t="s">
        <v>122</v>
      </c>
      <c r="C15" s="55" t="s">
        <v>201</v>
      </c>
      <c r="D15" s="65" t="s">
        <v>1</v>
      </c>
      <c r="E15" s="65" t="s">
        <v>1</v>
      </c>
      <c r="F15" s="65" t="s">
        <v>1</v>
      </c>
      <c r="G15" s="65" t="s">
        <v>1</v>
      </c>
      <c r="H15" s="65" t="s">
        <v>1</v>
      </c>
      <c r="I15" s="65" t="s">
        <v>1</v>
      </c>
      <c r="J15" s="65" t="s">
        <v>1</v>
      </c>
      <c r="K15" s="65" t="s">
        <v>1</v>
      </c>
      <c r="L15" s="65" t="s">
        <v>1</v>
      </c>
      <c r="M15" s="65" t="s">
        <v>1</v>
      </c>
      <c r="N15" s="65" t="s">
        <v>1</v>
      </c>
      <c r="O15" s="65" t="s">
        <v>1</v>
      </c>
      <c r="P15" s="65" t="s">
        <v>1</v>
      </c>
      <c r="Q15" s="65" t="s">
        <v>1</v>
      </c>
      <c r="R15" s="66" t="s">
        <v>1</v>
      </c>
    </row>
    <row r="16" spans="1:18" ht="15.75" x14ac:dyDescent="0.25">
      <c r="A16" s="162">
        <v>2</v>
      </c>
      <c r="B16" s="163" t="s">
        <v>202</v>
      </c>
      <c r="C16" s="55" t="s">
        <v>213</v>
      </c>
      <c r="D16" s="74">
        <v>0.18809999999999999</v>
      </c>
      <c r="E16" s="74">
        <v>0.1704</v>
      </c>
      <c r="F16" s="74">
        <v>0.1741</v>
      </c>
      <c r="G16" s="74">
        <v>0.17150000000000001</v>
      </c>
      <c r="H16" s="74">
        <v>0.16850000000000001</v>
      </c>
      <c r="I16" s="74">
        <v>0.16850000000000001</v>
      </c>
      <c r="J16" s="74">
        <v>0.16850000000000001</v>
      </c>
      <c r="K16" s="74">
        <v>0.16850000000000001</v>
      </c>
      <c r="L16" s="74">
        <v>0.16850000000000001</v>
      </c>
      <c r="M16" s="74">
        <v>0.16850000000000001</v>
      </c>
      <c r="N16" s="74">
        <v>0.16850000000000001</v>
      </c>
      <c r="O16" s="74">
        <v>0.16850000000000001</v>
      </c>
      <c r="P16" s="74">
        <v>0.16850000000000001</v>
      </c>
      <c r="Q16" s="74">
        <v>0.16850000000000001</v>
      </c>
      <c r="R16" s="77" t="s">
        <v>1</v>
      </c>
    </row>
    <row r="17" spans="1:20" ht="15.75" x14ac:dyDescent="0.25">
      <c r="A17" s="162">
        <f>ROW()-15</f>
        <v>2</v>
      </c>
      <c r="B17" s="163"/>
      <c r="C17" s="55" t="s">
        <v>381</v>
      </c>
      <c r="D17" s="65" t="s">
        <v>1</v>
      </c>
      <c r="E17" s="65" t="s">
        <v>1</v>
      </c>
      <c r="F17" s="65" t="s">
        <v>1</v>
      </c>
      <c r="G17" s="65" t="s">
        <v>1</v>
      </c>
      <c r="H17" s="65" t="s">
        <v>1</v>
      </c>
      <c r="I17" s="65" t="s">
        <v>1</v>
      </c>
      <c r="J17" s="65" t="s">
        <v>1</v>
      </c>
      <c r="K17" s="65" t="s">
        <v>1</v>
      </c>
      <c r="L17" s="65" t="s">
        <v>1</v>
      </c>
      <c r="M17" s="65" t="s">
        <v>1</v>
      </c>
      <c r="N17" s="65" t="s">
        <v>1</v>
      </c>
      <c r="O17" s="65" t="s">
        <v>1</v>
      </c>
      <c r="P17" s="65" t="s">
        <v>1</v>
      </c>
      <c r="Q17" s="65" t="s">
        <v>1</v>
      </c>
      <c r="R17" s="65" t="s">
        <v>1</v>
      </c>
    </row>
    <row r="18" spans="1:20" ht="31.5" x14ac:dyDescent="0.25">
      <c r="A18" s="55">
        <v>3</v>
      </c>
      <c r="B18" s="67" t="s">
        <v>123</v>
      </c>
      <c r="C18" s="55" t="s">
        <v>124</v>
      </c>
      <c r="D18" s="65" t="s">
        <v>1</v>
      </c>
      <c r="E18" s="65" t="s">
        <v>1</v>
      </c>
      <c r="F18" s="65" t="s">
        <v>1</v>
      </c>
      <c r="G18" s="65" t="s">
        <v>1</v>
      </c>
      <c r="H18" s="65" t="s">
        <v>1</v>
      </c>
      <c r="I18" s="65" t="s">
        <v>1</v>
      </c>
      <c r="J18" s="65" t="s">
        <v>1</v>
      </c>
      <c r="K18" s="65" t="s">
        <v>1</v>
      </c>
      <c r="L18" s="65" t="s">
        <v>1</v>
      </c>
      <c r="M18" s="65" t="s">
        <v>1</v>
      </c>
      <c r="N18" s="65" t="s">
        <v>1</v>
      </c>
      <c r="O18" s="65" t="s">
        <v>1</v>
      </c>
      <c r="P18" s="65" t="s">
        <v>1</v>
      </c>
      <c r="Q18" s="65" t="s">
        <v>1</v>
      </c>
      <c r="R18" s="66" t="s">
        <v>1</v>
      </c>
      <c r="T18" s="68"/>
    </row>
    <row r="19" spans="1:20" ht="63" x14ac:dyDescent="0.25">
      <c r="A19" s="55">
        <v>4</v>
      </c>
      <c r="B19" s="64" t="s">
        <v>203</v>
      </c>
      <c r="C19" s="55" t="s">
        <v>3</v>
      </c>
      <c r="D19" s="69">
        <v>68</v>
      </c>
      <c r="E19" s="69">
        <v>40</v>
      </c>
      <c r="F19" s="124">
        <v>70</v>
      </c>
      <c r="G19" s="124">
        <v>64</v>
      </c>
      <c r="H19" s="124">
        <v>63</v>
      </c>
      <c r="I19" s="124">
        <v>59</v>
      </c>
      <c r="J19" s="124">
        <v>56</v>
      </c>
      <c r="K19" s="124">
        <v>52</v>
      </c>
      <c r="L19" s="124">
        <v>50</v>
      </c>
      <c r="M19" s="124">
        <v>47</v>
      </c>
      <c r="N19" s="124">
        <v>44</v>
      </c>
      <c r="O19" s="124">
        <v>42</v>
      </c>
      <c r="P19" s="124">
        <v>40</v>
      </c>
      <c r="Q19" s="124">
        <v>38</v>
      </c>
      <c r="R19" s="125">
        <v>36</v>
      </c>
    </row>
    <row r="20" spans="1:20" ht="15.75" x14ac:dyDescent="0.25">
      <c r="A20" s="162">
        <v>5</v>
      </c>
      <c r="B20" s="177" t="s">
        <v>204</v>
      </c>
      <c r="C20" s="55" t="s">
        <v>125</v>
      </c>
      <c r="D20" s="70">
        <v>9200.2999999999993</v>
      </c>
      <c r="E20" s="70">
        <v>9004.1</v>
      </c>
      <c r="F20" s="70">
        <v>8992.2000000000007</v>
      </c>
      <c r="G20" s="70">
        <v>8665.2999999999993</v>
      </c>
      <c r="H20" s="70">
        <v>8549.9</v>
      </c>
      <c r="I20" s="70">
        <v>8477.5</v>
      </c>
      <c r="J20" s="70">
        <v>8477.5</v>
      </c>
      <c r="K20" s="70">
        <v>8477.5</v>
      </c>
      <c r="L20" s="70">
        <v>8477.5</v>
      </c>
      <c r="M20" s="70">
        <v>8477.5</v>
      </c>
      <c r="N20" s="70">
        <v>8477.5</v>
      </c>
      <c r="O20" s="70">
        <v>8477.5</v>
      </c>
      <c r="P20" s="70">
        <v>8477.5</v>
      </c>
      <c r="Q20" s="70">
        <v>8477.5</v>
      </c>
      <c r="R20" s="71" t="s">
        <v>1</v>
      </c>
    </row>
    <row r="21" spans="1:20" ht="31.5" x14ac:dyDescent="0.25">
      <c r="A21" s="162">
        <f>ROW()-15</f>
        <v>6</v>
      </c>
      <c r="B21" s="177"/>
      <c r="C21" s="55" t="s">
        <v>126</v>
      </c>
      <c r="D21" s="72">
        <v>24.9</v>
      </c>
      <c r="E21" s="72">
        <v>22.9</v>
      </c>
      <c r="F21" s="72">
        <v>31.8</v>
      </c>
      <c r="G21" s="72">
        <v>30.7</v>
      </c>
      <c r="H21" s="72">
        <v>30.3</v>
      </c>
      <c r="I21" s="72">
        <v>30</v>
      </c>
      <c r="J21" s="72">
        <v>30</v>
      </c>
      <c r="K21" s="72">
        <v>22.9</v>
      </c>
      <c r="L21" s="72">
        <v>22.9</v>
      </c>
      <c r="M21" s="72">
        <v>22.9</v>
      </c>
      <c r="N21" s="72">
        <v>22.9</v>
      </c>
      <c r="O21" s="72">
        <v>22.9</v>
      </c>
      <c r="P21" s="72">
        <v>22.9</v>
      </c>
      <c r="Q21" s="72">
        <v>22.9</v>
      </c>
      <c r="R21" s="72" t="s">
        <v>1</v>
      </c>
    </row>
    <row r="22" spans="1:20" ht="15.75" x14ac:dyDescent="0.25">
      <c r="A22" s="165">
        <v>6</v>
      </c>
      <c r="B22" s="178" t="s">
        <v>205</v>
      </c>
      <c r="C22" s="55" t="s">
        <v>127</v>
      </c>
      <c r="D22" s="70">
        <v>17142.3</v>
      </c>
      <c r="E22" s="70">
        <v>23894.799999999999</v>
      </c>
      <c r="F22" s="70">
        <v>17142.3</v>
      </c>
      <c r="G22" s="70">
        <v>17142.3</v>
      </c>
      <c r="H22" s="70">
        <v>17142.3</v>
      </c>
      <c r="I22" s="70">
        <v>17142.3</v>
      </c>
      <c r="J22" s="70">
        <v>17142.3</v>
      </c>
      <c r="K22" s="70">
        <v>17142.3</v>
      </c>
      <c r="L22" s="70">
        <v>17142.3</v>
      </c>
      <c r="M22" s="70">
        <v>17142.3</v>
      </c>
      <c r="N22" s="70">
        <v>17142.3</v>
      </c>
      <c r="O22" s="70">
        <v>17142.3</v>
      </c>
      <c r="P22" s="70">
        <v>17142.3</v>
      </c>
      <c r="Q22" s="70">
        <v>17142.3</v>
      </c>
      <c r="R22" s="70" t="s">
        <v>1</v>
      </c>
    </row>
    <row r="23" spans="1:20" ht="15.75" x14ac:dyDescent="0.25">
      <c r="A23" s="167">
        <f>ROW()-15</f>
        <v>8</v>
      </c>
      <c r="B23" s="179"/>
      <c r="C23" s="55" t="s">
        <v>128</v>
      </c>
      <c r="D23" s="73" t="s">
        <v>1</v>
      </c>
      <c r="E23" s="73" t="s">
        <v>1</v>
      </c>
      <c r="F23" s="65" t="s">
        <v>1</v>
      </c>
      <c r="G23" s="65" t="s">
        <v>1</v>
      </c>
      <c r="H23" s="65" t="s">
        <v>1</v>
      </c>
      <c r="I23" s="65" t="s">
        <v>1</v>
      </c>
      <c r="J23" s="65" t="s">
        <v>1</v>
      </c>
      <c r="K23" s="65" t="s">
        <v>1</v>
      </c>
      <c r="L23" s="65" t="s">
        <v>1</v>
      </c>
      <c r="M23" s="65" t="s">
        <v>1</v>
      </c>
      <c r="N23" s="65" t="s">
        <v>1</v>
      </c>
      <c r="O23" s="65" t="s">
        <v>1</v>
      </c>
      <c r="P23" s="65" t="s">
        <v>1</v>
      </c>
      <c r="Q23" s="65" t="s">
        <v>1</v>
      </c>
      <c r="R23" s="65" t="s">
        <v>1</v>
      </c>
    </row>
    <row r="24" spans="1:20" ht="63" x14ac:dyDescent="0.25">
      <c r="A24" s="55">
        <v>7</v>
      </c>
      <c r="B24" s="64" t="s">
        <v>176</v>
      </c>
      <c r="C24" s="55" t="s">
        <v>182</v>
      </c>
      <c r="D24" s="65" t="s">
        <v>1</v>
      </c>
      <c r="E24" s="65" t="s">
        <v>1</v>
      </c>
      <c r="F24" s="65" t="s">
        <v>1</v>
      </c>
      <c r="G24" s="65" t="s">
        <v>1</v>
      </c>
      <c r="H24" s="65" t="s">
        <v>1</v>
      </c>
      <c r="I24" s="65" t="s">
        <v>1</v>
      </c>
      <c r="J24" s="65" t="s">
        <v>1</v>
      </c>
      <c r="K24" s="65" t="s">
        <v>1</v>
      </c>
      <c r="L24" s="65" t="s">
        <v>1</v>
      </c>
      <c r="M24" s="65" t="s">
        <v>1</v>
      </c>
      <c r="N24" s="65" t="s">
        <v>1</v>
      </c>
      <c r="O24" s="65" t="s">
        <v>1</v>
      </c>
      <c r="P24" s="65" t="s">
        <v>1</v>
      </c>
      <c r="Q24" s="65" t="s">
        <v>1</v>
      </c>
      <c r="R24" s="65" t="s">
        <v>1</v>
      </c>
    </row>
    <row r="25" spans="1:20" ht="15.75" x14ac:dyDescent="0.25">
      <c r="A25" s="55" t="s">
        <v>177</v>
      </c>
      <c r="B25" s="65" t="s">
        <v>178</v>
      </c>
      <c r="C25" s="65" t="s">
        <v>3</v>
      </c>
      <c r="D25" s="65">
        <v>0</v>
      </c>
      <c r="E25" s="65">
        <v>0</v>
      </c>
      <c r="F25" s="65">
        <v>0</v>
      </c>
      <c r="G25" s="65">
        <v>0</v>
      </c>
      <c r="H25" s="65">
        <v>0</v>
      </c>
      <c r="I25" s="65">
        <v>0</v>
      </c>
      <c r="J25" s="65">
        <v>0</v>
      </c>
      <c r="K25" s="65">
        <v>0</v>
      </c>
      <c r="L25" s="65">
        <v>0</v>
      </c>
      <c r="M25" s="65">
        <v>0</v>
      </c>
      <c r="N25" s="65">
        <v>0</v>
      </c>
      <c r="O25" s="65">
        <v>0</v>
      </c>
      <c r="P25" s="65">
        <v>0</v>
      </c>
      <c r="Q25" s="65">
        <v>0</v>
      </c>
      <c r="R25" s="65" t="s">
        <v>1</v>
      </c>
    </row>
    <row r="26" spans="1:20" ht="18.75" x14ac:dyDescent="0.25">
      <c r="A26" s="55" t="s">
        <v>179</v>
      </c>
      <c r="B26" s="65" t="s">
        <v>206</v>
      </c>
      <c r="C26" s="65" t="s">
        <v>3</v>
      </c>
      <c r="D26" s="70">
        <v>7.5</v>
      </c>
      <c r="E26" s="70">
        <v>7.5</v>
      </c>
      <c r="F26" s="70">
        <v>7.5</v>
      </c>
      <c r="G26" s="70">
        <v>7.1</v>
      </c>
      <c r="H26" s="70">
        <v>7.1</v>
      </c>
      <c r="I26" s="70">
        <v>7.1</v>
      </c>
      <c r="J26" s="70">
        <v>7.1</v>
      </c>
      <c r="K26" s="70">
        <v>7.1</v>
      </c>
      <c r="L26" s="70">
        <v>7.1</v>
      </c>
      <c r="M26" s="70">
        <v>7.1</v>
      </c>
      <c r="N26" s="70">
        <v>7.1</v>
      </c>
      <c r="O26" s="70">
        <v>7.1</v>
      </c>
      <c r="P26" s="70">
        <v>7.1</v>
      </c>
      <c r="Q26" s="70">
        <v>7.1</v>
      </c>
      <c r="R26" s="70" t="s">
        <v>1</v>
      </c>
    </row>
    <row r="27" spans="1:20" ht="15.75" x14ac:dyDescent="0.25">
      <c r="A27" s="55" t="s">
        <v>180</v>
      </c>
      <c r="B27" s="65" t="s">
        <v>181</v>
      </c>
      <c r="C27" s="65" t="s">
        <v>3</v>
      </c>
      <c r="D27" s="74">
        <v>9.9000000000000008E-3</v>
      </c>
      <c r="E27" s="74">
        <v>9.9000000000000008E-3</v>
      </c>
      <c r="F27" s="74">
        <v>9.9000000000000008E-3</v>
      </c>
      <c r="G27" s="74">
        <v>8.5000000000000006E-3</v>
      </c>
      <c r="H27" s="74">
        <v>8.5000000000000006E-3</v>
      </c>
      <c r="I27" s="74">
        <v>8.5000000000000006E-3</v>
      </c>
      <c r="J27" s="74">
        <v>8.5000000000000006E-3</v>
      </c>
      <c r="K27" s="74">
        <v>8.5000000000000006E-3</v>
      </c>
      <c r="L27" s="74">
        <v>8.5000000000000006E-3</v>
      </c>
      <c r="M27" s="74">
        <v>8.5000000000000006E-3</v>
      </c>
      <c r="N27" s="74">
        <v>8.5000000000000006E-3</v>
      </c>
      <c r="O27" s="74">
        <v>8.5000000000000006E-3</v>
      </c>
      <c r="P27" s="74">
        <v>8.5000000000000006E-3</v>
      </c>
      <c r="Q27" s="74">
        <v>8.5000000000000006E-3</v>
      </c>
      <c r="R27" s="74" t="s">
        <v>1</v>
      </c>
    </row>
    <row r="28" spans="1:20" ht="15.75" x14ac:dyDescent="0.25">
      <c r="A28" s="52"/>
      <c r="B28" s="52"/>
      <c r="C28" s="52"/>
      <c r="D28" s="52"/>
      <c r="E28" s="52"/>
      <c r="F28" s="52"/>
      <c r="G28" s="52"/>
      <c r="H28" s="52"/>
      <c r="I28" s="52"/>
      <c r="J28" s="52"/>
      <c r="K28" s="52"/>
      <c r="L28" s="52"/>
      <c r="M28" s="52"/>
      <c r="N28" s="52"/>
      <c r="O28" s="52"/>
      <c r="P28" s="52"/>
      <c r="Q28" s="52"/>
    </row>
    <row r="29" spans="1:20" ht="15.75" x14ac:dyDescent="0.25">
      <c r="A29" s="164"/>
      <c r="B29" s="164"/>
      <c r="C29" s="164"/>
      <c r="D29" s="164"/>
      <c r="E29" s="164"/>
      <c r="F29" s="164"/>
      <c r="G29" s="164"/>
      <c r="H29" s="164"/>
      <c r="I29" s="164"/>
      <c r="J29" s="164"/>
      <c r="K29" s="164"/>
      <c r="L29" s="164"/>
      <c r="M29" s="164"/>
      <c r="N29" s="164"/>
      <c r="O29" s="164"/>
      <c r="P29" s="164"/>
      <c r="Q29" s="164"/>
    </row>
    <row r="30" spans="1:20" s="52" customFormat="1" ht="15.75" customHeight="1" x14ac:dyDescent="0.25">
      <c r="A30" s="75"/>
      <c r="B30" s="60"/>
    </row>
    <row r="31" spans="1:20" ht="15.75" x14ac:dyDescent="0.25">
      <c r="A31" s="52"/>
      <c r="B31" s="52"/>
      <c r="C31" s="52"/>
      <c r="D31" s="52"/>
      <c r="E31" s="52"/>
      <c r="F31" s="52"/>
      <c r="G31" s="52"/>
      <c r="H31" s="52"/>
      <c r="I31" s="52"/>
      <c r="J31" s="52"/>
      <c r="K31" s="52"/>
      <c r="L31" s="52"/>
      <c r="M31" s="52"/>
      <c r="N31" s="52"/>
      <c r="O31" s="52"/>
      <c r="P31" s="52"/>
      <c r="Q31" s="52"/>
    </row>
    <row r="38" ht="66.75" customHeight="1" x14ac:dyDescent="0.25"/>
    <row r="40" ht="12.75" customHeight="1" x14ac:dyDescent="0.25"/>
    <row r="41" ht="12.75" customHeight="1" x14ac:dyDescent="0.25"/>
    <row r="43" ht="15.75" customHeight="1" x14ac:dyDescent="0.25"/>
    <row r="44" ht="15.75" customHeight="1" x14ac:dyDescent="0.25"/>
  </sheetData>
  <mergeCells count="17">
    <mergeCell ref="A20:A21"/>
    <mergeCell ref="B20:B21"/>
    <mergeCell ref="A22:A23"/>
    <mergeCell ref="B22:B23"/>
    <mergeCell ref="A29:Q29"/>
    <mergeCell ref="A16:A17"/>
    <mergeCell ref="B16:B17"/>
    <mergeCell ref="A6:R6"/>
    <mergeCell ref="A7:R7"/>
    <mergeCell ref="A8:R8"/>
    <mergeCell ref="A10:A13"/>
    <mergeCell ref="B10:B13"/>
    <mergeCell ref="C10:C13"/>
    <mergeCell ref="D10:D13"/>
    <mergeCell ref="E10:E13"/>
    <mergeCell ref="F10:R10"/>
    <mergeCell ref="F11:R12"/>
  </mergeCells>
  <phoneticPr fontId="13" type="noConversion"/>
  <pageMargins left="0.27559055118110237" right="0.27559055118110237" top="0.62992125984251968" bottom="0.74803149606299213" header="0.31496062992125984" footer="0.31496062992125984"/>
  <pageSetup paperSize="9" scale="57" orientation="landscape"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H20"/>
  <sheetViews>
    <sheetView view="pageBreakPreview" zoomScaleNormal="100" zoomScaleSheetLayoutView="100" workbookViewId="0">
      <selection activeCell="AA16" sqref="AA16"/>
    </sheetView>
  </sheetViews>
  <sheetFormatPr defaultRowHeight="15" x14ac:dyDescent="0.25"/>
  <cols>
    <col min="1" max="1" width="6" style="81" customWidth="1"/>
    <col min="2" max="2" width="39.7109375" style="81" customWidth="1"/>
    <col min="3" max="3" width="9.5703125" style="81" customWidth="1"/>
    <col min="4" max="14" width="3.7109375" style="81" customWidth="1"/>
    <col min="15" max="15" width="9.28515625" style="81" customWidth="1"/>
    <col min="16" max="26" width="3.7109375" style="81" customWidth="1"/>
    <col min="27" max="27" width="10" style="81" customWidth="1"/>
    <col min="28" max="38" width="3.7109375" style="81" customWidth="1"/>
    <col min="39" max="39" width="10" style="81" customWidth="1"/>
    <col min="40" max="50" width="3.7109375" style="81" customWidth="1"/>
    <col min="51" max="51" width="9.85546875" style="81" customWidth="1"/>
    <col min="52" max="62" width="3.7109375" style="81" customWidth="1"/>
    <col min="63" max="63" width="9.42578125" style="81" customWidth="1"/>
    <col min="64" max="74" width="3.7109375" style="81" customWidth="1"/>
    <col min="75" max="75" width="10.42578125" style="81" customWidth="1"/>
    <col min="76" max="86" width="4.42578125" style="81" customWidth="1"/>
    <col min="87" max="16384" width="9.140625" style="81"/>
  </cols>
  <sheetData>
    <row r="1" spans="1:86" ht="15.75" x14ac:dyDescent="0.25">
      <c r="AX1" s="118" t="s">
        <v>543</v>
      </c>
      <c r="CH1" s="118" t="s">
        <v>543</v>
      </c>
    </row>
    <row r="2" spans="1:86" ht="15.75" x14ac:dyDescent="0.25">
      <c r="AX2" s="118" t="s">
        <v>533</v>
      </c>
      <c r="CH2" s="118" t="s">
        <v>533</v>
      </c>
    </row>
    <row r="3" spans="1:86" ht="15.75" x14ac:dyDescent="0.25">
      <c r="AX3" s="118" t="s">
        <v>540</v>
      </c>
      <c r="CH3" s="118" t="s">
        <v>540</v>
      </c>
    </row>
    <row r="4" spans="1:86" ht="15" customHeight="1" x14ac:dyDescent="0.25">
      <c r="A4" s="209" t="s">
        <v>137</v>
      </c>
      <c r="B4" s="209"/>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9"/>
      <c r="AM4" s="78"/>
      <c r="AN4" s="78"/>
      <c r="AO4" s="78"/>
      <c r="AP4" s="78"/>
      <c r="AQ4" s="80"/>
      <c r="AR4" s="80"/>
      <c r="AS4" s="80"/>
      <c r="AT4" s="80"/>
      <c r="AU4" s="80"/>
      <c r="AV4" s="80"/>
      <c r="AW4" s="80"/>
      <c r="AX4" s="120" t="s">
        <v>537</v>
      </c>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120" t="s">
        <v>537</v>
      </c>
    </row>
    <row r="5" spans="1:86" x14ac:dyDescent="0.25">
      <c r="A5" s="209"/>
      <c r="B5" s="209"/>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row>
    <row r="6" spans="1:86" ht="15.75" customHeight="1" x14ac:dyDescent="0.25">
      <c r="A6" s="209"/>
      <c r="B6" s="209"/>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row>
    <row r="7" spans="1:86" x14ac:dyDescent="0.25">
      <c r="A7" s="207" t="str">
        <f>'№1 ИП-ТС'!A9:B9</f>
        <v xml:space="preserve">ООО "НТС" </v>
      </c>
      <c r="B7" s="207"/>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row>
    <row r="8" spans="1:86" x14ac:dyDescent="0.25">
      <c r="A8" s="208" t="s">
        <v>119</v>
      </c>
      <c r="B8" s="208"/>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row>
    <row r="9" spans="1:86" x14ac:dyDescent="0.25">
      <c r="A9" s="186"/>
      <c r="B9" s="186"/>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6"/>
      <c r="AR9" s="186"/>
      <c r="AS9" s="186"/>
      <c r="AT9" s="186"/>
      <c r="AU9" s="186"/>
      <c r="AV9" s="186"/>
      <c r="AW9" s="186"/>
      <c r="AX9" s="186"/>
      <c r="AY9" s="186"/>
      <c r="AZ9" s="186"/>
      <c r="BA9" s="186"/>
      <c r="BB9" s="186"/>
      <c r="BC9" s="186"/>
      <c r="BD9" s="186"/>
      <c r="BE9" s="186"/>
      <c r="BF9" s="186"/>
      <c r="BG9" s="186"/>
      <c r="BH9" s="186"/>
      <c r="BI9" s="186"/>
      <c r="BJ9" s="186"/>
      <c r="BK9" s="186"/>
      <c r="BL9" s="186"/>
      <c r="BM9" s="186"/>
      <c r="BN9" s="186"/>
      <c r="BO9" s="186"/>
      <c r="BP9" s="186"/>
      <c r="BQ9" s="186"/>
      <c r="BR9" s="186"/>
      <c r="BS9" s="186"/>
      <c r="BT9" s="186"/>
      <c r="BU9" s="186"/>
      <c r="BV9" s="186"/>
      <c r="BW9" s="186"/>
      <c r="BX9" s="186"/>
      <c r="BY9" s="186"/>
      <c r="BZ9" s="186"/>
      <c r="CA9" s="186"/>
      <c r="CB9" s="186"/>
      <c r="CC9" s="186"/>
      <c r="CD9" s="186"/>
      <c r="CE9" s="186"/>
      <c r="CF9" s="186"/>
      <c r="CG9" s="186"/>
      <c r="CH9" s="186"/>
    </row>
    <row r="10" spans="1:86" ht="15" customHeight="1" x14ac:dyDescent="0.25">
      <c r="A10" s="210" t="s">
        <v>11</v>
      </c>
      <c r="B10" s="187" t="s">
        <v>138</v>
      </c>
      <c r="C10" s="180" t="s">
        <v>183</v>
      </c>
      <c r="D10" s="181"/>
      <c r="E10" s="181"/>
      <c r="F10" s="181"/>
      <c r="G10" s="181"/>
      <c r="H10" s="181"/>
      <c r="I10" s="181"/>
      <c r="J10" s="181"/>
      <c r="K10" s="181"/>
      <c r="L10" s="181"/>
      <c r="M10" s="181"/>
      <c r="N10" s="181"/>
      <c r="O10" s="181"/>
      <c r="P10" s="181"/>
      <c r="Q10" s="181"/>
      <c r="R10" s="181"/>
      <c r="S10" s="181"/>
      <c r="T10" s="181"/>
      <c r="U10" s="181"/>
      <c r="V10" s="181"/>
      <c r="W10" s="181"/>
      <c r="X10" s="181"/>
      <c r="Y10" s="181"/>
      <c r="Z10" s="182"/>
      <c r="AA10" s="180" t="s">
        <v>184</v>
      </c>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c r="AX10" s="182"/>
      <c r="AY10" s="180" t="s">
        <v>184</v>
      </c>
      <c r="AZ10" s="181"/>
      <c r="BA10" s="181"/>
      <c r="BB10" s="181"/>
      <c r="BC10" s="181"/>
      <c r="BD10" s="181"/>
      <c r="BE10" s="181"/>
      <c r="BF10" s="181"/>
      <c r="BG10" s="181"/>
      <c r="BH10" s="181"/>
      <c r="BI10" s="181"/>
      <c r="BJ10" s="181"/>
      <c r="BK10" s="181"/>
      <c r="BL10" s="181"/>
      <c r="BM10" s="181"/>
      <c r="BN10" s="181"/>
      <c r="BO10" s="181"/>
      <c r="BP10" s="181"/>
      <c r="BQ10" s="181"/>
      <c r="BR10" s="181"/>
      <c r="BS10" s="181"/>
      <c r="BT10" s="181"/>
      <c r="BU10" s="181"/>
      <c r="BV10" s="181"/>
      <c r="BW10" s="181"/>
      <c r="BX10" s="181"/>
      <c r="BY10" s="181"/>
      <c r="BZ10" s="181"/>
      <c r="CA10" s="181"/>
      <c r="CB10" s="181"/>
      <c r="CC10" s="181"/>
      <c r="CD10" s="181"/>
      <c r="CE10" s="181"/>
      <c r="CF10" s="181"/>
      <c r="CG10" s="181"/>
      <c r="CH10" s="182"/>
    </row>
    <row r="11" spans="1:86" ht="15" customHeight="1" x14ac:dyDescent="0.25">
      <c r="A11" s="211"/>
      <c r="B11" s="213"/>
      <c r="C11" s="189" t="s">
        <v>139</v>
      </c>
      <c r="D11" s="190"/>
      <c r="E11" s="190"/>
      <c r="F11" s="190"/>
      <c r="G11" s="190"/>
      <c r="H11" s="190"/>
      <c r="I11" s="190"/>
      <c r="J11" s="190"/>
      <c r="K11" s="190"/>
      <c r="L11" s="190"/>
      <c r="M11" s="190"/>
      <c r="N11" s="191"/>
      <c r="O11" s="189" t="s">
        <v>185</v>
      </c>
      <c r="P11" s="190"/>
      <c r="Q11" s="190"/>
      <c r="R11" s="190"/>
      <c r="S11" s="190"/>
      <c r="T11" s="190"/>
      <c r="U11" s="190"/>
      <c r="V11" s="190"/>
      <c r="W11" s="190"/>
      <c r="X11" s="190"/>
      <c r="Y11" s="190"/>
      <c r="Z11" s="191"/>
      <c r="AA11" s="189" t="s">
        <v>214</v>
      </c>
      <c r="AB11" s="190"/>
      <c r="AC11" s="190"/>
      <c r="AD11" s="190"/>
      <c r="AE11" s="190"/>
      <c r="AF11" s="190"/>
      <c r="AG11" s="190"/>
      <c r="AH11" s="190"/>
      <c r="AI11" s="190"/>
      <c r="AJ11" s="190"/>
      <c r="AK11" s="190"/>
      <c r="AL11" s="191"/>
      <c r="AM11" s="189" t="s">
        <v>186</v>
      </c>
      <c r="AN11" s="190"/>
      <c r="AO11" s="190"/>
      <c r="AP11" s="190"/>
      <c r="AQ11" s="190"/>
      <c r="AR11" s="190"/>
      <c r="AS11" s="190"/>
      <c r="AT11" s="190"/>
      <c r="AU11" s="190"/>
      <c r="AV11" s="190"/>
      <c r="AW11" s="190"/>
      <c r="AX11" s="191"/>
      <c r="AY11" s="198" t="s">
        <v>187</v>
      </c>
      <c r="AZ11" s="199"/>
      <c r="BA11" s="199"/>
      <c r="BB11" s="199"/>
      <c r="BC11" s="199"/>
      <c r="BD11" s="199"/>
      <c r="BE11" s="199"/>
      <c r="BF11" s="199"/>
      <c r="BG11" s="199"/>
      <c r="BH11" s="199"/>
      <c r="BI11" s="199"/>
      <c r="BJ11" s="200"/>
      <c r="BK11" s="189" t="s">
        <v>188</v>
      </c>
      <c r="BL11" s="190"/>
      <c r="BM11" s="190"/>
      <c r="BN11" s="190"/>
      <c r="BO11" s="190"/>
      <c r="BP11" s="190"/>
      <c r="BQ11" s="190"/>
      <c r="BR11" s="190"/>
      <c r="BS11" s="190"/>
      <c r="BT11" s="190"/>
      <c r="BU11" s="190"/>
      <c r="BV11" s="191"/>
      <c r="BW11" s="198" t="s">
        <v>189</v>
      </c>
      <c r="BX11" s="199"/>
      <c r="BY11" s="199"/>
      <c r="BZ11" s="199"/>
      <c r="CA11" s="199"/>
      <c r="CB11" s="199"/>
      <c r="CC11" s="199"/>
      <c r="CD11" s="199"/>
      <c r="CE11" s="199"/>
      <c r="CF11" s="199"/>
      <c r="CG11" s="199"/>
      <c r="CH11" s="200"/>
    </row>
    <row r="12" spans="1:86" x14ac:dyDescent="0.25">
      <c r="A12" s="211"/>
      <c r="B12" s="213"/>
      <c r="C12" s="192"/>
      <c r="D12" s="193"/>
      <c r="E12" s="193"/>
      <c r="F12" s="193"/>
      <c r="G12" s="193"/>
      <c r="H12" s="193"/>
      <c r="I12" s="193"/>
      <c r="J12" s="193"/>
      <c r="K12" s="193"/>
      <c r="L12" s="193"/>
      <c r="M12" s="193"/>
      <c r="N12" s="194"/>
      <c r="O12" s="192"/>
      <c r="P12" s="193"/>
      <c r="Q12" s="193"/>
      <c r="R12" s="193"/>
      <c r="S12" s="193"/>
      <c r="T12" s="193"/>
      <c r="U12" s="193"/>
      <c r="V12" s="193"/>
      <c r="W12" s="193"/>
      <c r="X12" s="193"/>
      <c r="Y12" s="193"/>
      <c r="Z12" s="194"/>
      <c r="AA12" s="192"/>
      <c r="AB12" s="193"/>
      <c r="AC12" s="193"/>
      <c r="AD12" s="193"/>
      <c r="AE12" s="193"/>
      <c r="AF12" s="193"/>
      <c r="AG12" s="193"/>
      <c r="AH12" s="193"/>
      <c r="AI12" s="193"/>
      <c r="AJ12" s="193"/>
      <c r="AK12" s="193"/>
      <c r="AL12" s="194"/>
      <c r="AM12" s="192"/>
      <c r="AN12" s="193"/>
      <c r="AO12" s="193"/>
      <c r="AP12" s="193"/>
      <c r="AQ12" s="193"/>
      <c r="AR12" s="193"/>
      <c r="AS12" s="193"/>
      <c r="AT12" s="193"/>
      <c r="AU12" s="193"/>
      <c r="AV12" s="193"/>
      <c r="AW12" s="193"/>
      <c r="AX12" s="194"/>
      <c r="AY12" s="201"/>
      <c r="AZ12" s="202"/>
      <c r="BA12" s="202"/>
      <c r="BB12" s="202"/>
      <c r="BC12" s="202"/>
      <c r="BD12" s="202"/>
      <c r="BE12" s="202"/>
      <c r="BF12" s="202"/>
      <c r="BG12" s="202"/>
      <c r="BH12" s="202"/>
      <c r="BI12" s="202"/>
      <c r="BJ12" s="203"/>
      <c r="BK12" s="192"/>
      <c r="BL12" s="193"/>
      <c r="BM12" s="193"/>
      <c r="BN12" s="193"/>
      <c r="BO12" s="193"/>
      <c r="BP12" s="193"/>
      <c r="BQ12" s="193"/>
      <c r="BR12" s="193"/>
      <c r="BS12" s="193"/>
      <c r="BT12" s="193"/>
      <c r="BU12" s="193"/>
      <c r="BV12" s="194"/>
      <c r="BW12" s="201"/>
      <c r="BX12" s="202"/>
      <c r="BY12" s="202"/>
      <c r="BZ12" s="202"/>
      <c r="CA12" s="202"/>
      <c r="CB12" s="202"/>
      <c r="CC12" s="202"/>
      <c r="CD12" s="202"/>
      <c r="CE12" s="202"/>
      <c r="CF12" s="202"/>
      <c r="CG12" s="202"/>
      <c r="CH12" s="203"/>
    </row>
    <row r="13" spans="1:86" ht="15" customHeight="1" x14ac:dyDescent="0.25">
      <c r="A13" s="211"/>
      <c r="B13" s="213"/>
      <c r="C13" s="195"/>
      <c r="D13" s="196"/>
      <c r="E13" s="196"/>
      <c r="F13" s="196"/>
      <c r="G13" s="196"/>
      <c r="H13" s="196"/>
      <c r="I13" s="196"/>
      <c r="J13" s="196"/>
      <c r="K13" s="196"/>
      <c r="L13" s="196"/>
      <c r="M13" s="196"/>
      <c r="N13" s="197"/>
      <c r="O13" s="195"/>
      <c r="P13" s="196"/>
      <c r="Q13" s="196"/>
      <c r="R13" s="196"/>
      <c r="S13" s="196"/>
      <c r="T13" s="196"/>
      <c r="U13" s="196"/>
      <c r="V13" s="196"/>
      <c r="W13" s="196"/>
      <c r="X13" s="196"/>
      <c r="Y13" s="196"/>
      <c r="Z13" s="197"/>
      <c r="AA13" s="195"/>
      <c r="AB13" s="196"/>
      <c r="AC13" s="196"/>
      <c r="AD13" s="196"/>
      <c r="AE13" s="196"/>
      <c r="AF13" s="196"/>
      <c r="AG13" s="196"/>
      <c r="AH13" s="196"/>
      <c r="AI13" s="196"/>
      <c r="AJ13" s="196"/>
      <c r="AK13" s="196"/>
      <c r="AL13" s="197"/>
      <c r="AM13" s="195"/>
      <c r="AN13" s="196"/>
      <c r="AO13" s="196"/>
      <c r="AP13" s="196"/>
      <c r="AQ13" s="196"/>
      <c r="AR13" s="196"/>
      <c r="AS13" s="196"/>
      <c r="AT13" s="196"/>
      <c r="AU13" s="196"/>
      <c r="AV13" s="196"/>
      <c r="AW13" s="196"/>
      <c r="AX13" s="197"/>
      <c r="AY13" s="204"/>
      <c r="AZ13" s="205"/>
      <c r="BA13" s="205"/>
      <c r="BB13" s="205"/>
      <c r="BC13" s="205"/>
      <c r="BD13" s="205"/>
      <c r="BE13" s="205"/>
      <c r="BF13" s="205"/>
      <c r="BG13" s="205"/>
      <c r="BH13" s="205"/>
      <c r="BI13" s="205"/>
      <c r="BJ13" s="206"/>
      <c r="BK13" s="195"/>
      <c r="BL13" s="196"/>
      <c r="BM13" s="196"/>
      <c r="BN13" s="196"/>
      <c r="BO13" s="196"/>
      <c r="BP13" s="196"/>
      <c r="BQ13" s="196"/>
      <c r="BR13" s="196"/>
      <c r="BS13" s="196"/>
      <c r="BT13" s="196"/>
      <c r="BU13" s="196"/>
      <c r="BV13" s="197"/>
      <c r="BW13" s="204"/>
      <c r="BX13" s="205"/>
      <c r="BY13" s="205"/>
      <c r="BZ13" s="205"/>
      <c r="CA13" s="205"/>
      <c r="CB13" s="205"/>
      <c r="CC13" s="205"/>
      <c r="CD13" s="205"/>
      <c r="CE13" s="205"/>
      <c r="CF13" s="205"/>
      <c r="CG13" s="205"/>
      <c r="CH13" s="206"/>
    </row>
    <row r="14" spans="1:86" ht="15" customHeight="1" x14ac:dyDescent="0.25">
      <c r="A14" s="211"/>
      <c r="B14" s="213"/>
      <c r="C14" s="187" t="s">
        <v>140</v>
      </c>
      <c r="D14" s="183" t="s">
        <v>141</v>
      </c>
      <c r="E14" s="184"/>
      <c r="F14" s="184"/>
      <c r="G14" s="184"/>
      <c r="H14" s="184"/>
      <c r="I14" s="184"/>
      <c r="J14" s="184"/>
      <c r="K14" s="184"/>
      <c r="L14" s="184"/>
      <c r="M14" s="184"/>
      <c r="N14" s="185"/>
      <c r="O14" s="187" t="s">
        <v>140</v>
      </c>
      <c r="P14" s="183" t="s">
        <v>141</v>
      </c>
      <c r="Q14" s="184"/>
      <c r="R14" s="184"/>
      <c r="S14" s="184"/>
      <c r="T14" s="184"/>
      <c r="U14" s="184"/>
      <c r="V14" s="184"/>
      <c r="W14" s="184"/>
      <c r="X14" s="184"/>
      <c r="Y14" s="184"/>
      <c r="Z14" s="185"/>
      <c r="AA14" s="187" t="s">
        <v>140</v>
      </c>
      <c r="AB14" s="183" t="s">
        <v>141</v>
      </c>
      <c r="AC14" s="184"/>
      <c r="AD14" s="184"/>
      <c r="AE14" s="184"/>
      <c r="AF14" s="184"/>
      <c r="AG14" s="184"/>
      <c r="AH14" s="184"/>
      <c r="AI14" s="184"/>
      <c r="AJ14" s="184"/>
      <c r="AK14" s="184"/>
      <c r="AL14" s="185"/>
      <c r="AM14" s="187" t="s">
        <v>140</v>
      </c>
      <c r="AN14" s="183" t="s">
        <v>141</v>
      </c>
      <c r="AO14" s="184"/>
      <c r="AP14" s="184"/>
      <c r="AQ14" s="184"/>
      <c r="AR14" s="184"/>
      <c r="AS14" s="184"/>
      <c r="AT14" s="184"/>
      <c r="AU14" s="184"/>
      <c r="AV14" s="184"/>
      <c r="AW14" s="184"/>
      <c r="AX14" s="185"/>
      <c r="AY14" s="187" t="s">
        <v>140</v>
      </c>
      <c r="AZ14" s="180" t="s">
        <v>141</v>
      </c>
      <c r="BA14" s="181"/>
      <c r="BB14" s="181"/>
      <c r="BC14" s="181"/>
      <c r="BD14" s="181"/>
      <c r="BE14" s="181"/>
      <c r="BF14" s="181"/>
      <c r="BG14" s="181"/>
      <c r="BH14" s="181"/>
      <c r="BI14" s="181"/>
      <c r="BJ14" s="182"/>
      <c r="BK14" s="187" t="s">
        <v>140</v>
      </c>
      <c r="BL14" s="183" t="str">
        <f>AZ14</f>
        <v>Плановое значение</v>
      </c>
      <c r="BM14" s="184"/>
      <c r="BN14" s="184"/>
      <c r="BO14" s="184"/>
      <c r="BP14" s="184"/>
      <c r="BQ14" s="184"/>
      <c r="BR14" s="184"/>
      <c r="BS14" s="184"/>
      <c r="BT14" s="184"/>
      <c r="BU14" s="184"/>
      <c r="BV14" s="185"/>
      <c r="BW14" s="187" t="s">
        <v>140</v>
      </c>
      <c r="BX14" s="180" t="s">
        <v>141</v>
      </c>
      <c r="BY14" s="181"/>
      <c r="BZ14" s="181"/>
      <c r="CA14" s="181"/>
      <c r="CB14" s="181"/>
      <c r="CC14" s="181"/>
      <c r="CD14" s="181"/>
      <c r="CE14" s="181"/>
      <c r="CF14" s="181"/>
      <c r="CG14" s="181"/>
      <c r="CH14" s="182"/>
    </row>
    <row r="15" spans="1:86" s="63" customFormat="1" ht="52.5" customHeight="1" x14ac:dyDescent="0.25">
      <c r="A15" s="212"/>
      <c r="B15" s="188"/>
      <c r="C15" s="188"/>
      <c r="D15" s="85">
        <v>2021</v>
      </c>
      <c r="E15" s="85">
        <f>D15+1</f>
        <v>2022</v>
      </c>
      <c r="F15" s="85">
        <f>E15+1</f>
        <v>2023</v>
      </c>
      <c r="G15" s="85">
        <f t="shared" ref="G15:L15" si="0">F15+1</f>
        <v>2024</v>
      </c>
      <c r="H15" s="85">
        <f t="shared" si="0"/>
        <v>2025</v>
      </c>
      <c r="I15" s="85">
        <f t="shared" si="0"/>
        <v>2026</v>
      </c>
      <c r="J15" s="85">
        <f t="shared" si="0"/>
        <v>2027</v>
      </c>
      <c r="K15" s="85">
        <f t="shared" si="0"/>
        <v>2028</v>
      </c>
      <c r="L15" s="85">
        <f t="shared" si="0"/>
        <v>2029</v>
      </c>
      <c r="M15" s="85" t="s">
        <v>470</v>
      </c>
      <c r="N15" s="85" t="s">
        <v>469</v>
      </c>
      <c r="O15" s="188"/>
      <c r="P15" s="85">
        <f>D15</f>
        <v>2021</v>
      </c>
      <c r="Q15" s="85">
        <f>E15</f>
        <v>2022</v>
      </c>
      <c r="R15" s="85">
        <f t="shared" ref="R15:Z15" si="1">F15</f>
        <v>2023</v>
      </c>
      <c r="S15" s="85">
        <f t="shared" si="1"/>
        <v>2024</v>
      </c>
      <c r="T15" s="85">
        <f t="shared" si="1"/>
        <v>2025</v>
      </c>
      <c r="U15" s="85">
        <f t="shared" si="1"/>
        <v>2026</v>
      </c>
      <c r="V15" s="85">
        <f t="shared" si="1"/>
        <v>2027</v>
      </c>
      <c r="W15" s="85">
        <f t="shared" si="1"/>
        <v>2028</v>
      </c>
      <c r="X15" s="85">
        <f t="shared" si="1"/>
        <v>2029</v>
      </c>
      <c r="Y15" s="85" t="str">
        <f t="shared" si="1"/>
        <v>2030-2033</v>
      </c>
      <c r="Z15" s="85" t="str">
        <f t="shared" si="1"/>
        <v>2034-2037</v>
      </c>
      <c r="AA15" s="188"/>
      <c r="AB15" s="85">
        <f t="shared" ref="AB15:AL15" si="2">P15</f>
        <v>2021</v>
      </c>
      <c r="AC15" s="85">
        <f t="shared" si="2"/>
        <v>2022</v>
      </c>
      <c r="AD15" s="85">
        <f t="shared" si="2"/>
        <v>2023</v>
      </c>
      <c r="AE15" s="85">
        <f t="shared" si="2"/>
        <v>2024</v>
      </c>
      <c r="AF15" s="85">
        <f t="shared" si="2"/>
        <v>2025</v>
      </c>
      <c r="AG15" s="85">
        <f t="shared" si="2"/>
        <v>2026</v>
      </c>
      <c r="AH15" s="85">
        <f t="shared" si="2"/>
        <v>2027</v>
      </c>
      <c r="AI15" s="85">
        <f t="shared" si="2"/>
        <v>2028</v>
      </c>
      <c r="AJ15" s="85">
        <f t="shared" si="2"/>
        <v>2029</v>
      </c>
      <c r="AK15" s="85" t="str">
        <f t="shared" si="2"/>
        <v>2030-2033</v>
      </c>
      <c r="AL15" s="85" t="str">
        <f t="shared" si="2"/>
        <v>2034-2037</v>
      </c>
      <c r="AM15" s="188"/>
      <c r="AN15" s="85">
        <f t="shared" ref="AN15:AX15" si="3">AB15</f>
        <v>2021</v>
      </c>
      <c r="AO15" s="85">
        <f t="shared" si="3"/>
        <v>2022</v>
      </c>
      <c r="AP15" s="85">
        <f t="shared" si="3"/>
        <v>2023</v>
      </c>
      <c r="AQ15" s="85">
        <f t="shared" si="3"/>
        <v>2024</v>
      </c>
      <c r="AR15" s="85">
        <f t="shared" si="3"/>
        <v>2025</v>
      </c>
      <c r="AS15" s="85">
        <f t="shared" si="3"/>
        <v>2026</v>
      </c>
      <c r="AT15" s="85">
        <f t="shared" si="3"/>
        <v>2027</v>
      </c>
      <c r="AU15" s="85">
        <f t="shared" si="3"/>
        <v>2028</v>
      </c>
      <c r="AV15" s="85">
        <f t="shared" si="3"/>
        <v>2029</v>
      </c>
      <c r="AW15" s="85" t="str">
        <f t="shared" si="3"/>
        <v>2030-2033</v>
      </c>
      <c r="AX15" s="85" t="str">
        <f t="shared" si="3"/>
        <v>2034-2037</v>
      </c>
      <c r="AY15" s="188"/>
      <c r="AZ15" s="85">
        <f t="shared" ref="AZ15:BJ15" si="4">AN15</f>
        <v>2021</v>
      </c>
      <c r="BA15" s="85">
        <f t="shared" si="4"/>
        <v>2022</v>
      </c>
      <c r="BB15" s="85">
        <f t="shared" si="4"/>
        <v>2023</v>
      </c>
      <c r="BC15" s="85">
        <f t="shared" si="4"/>
        <v>2024</v>
      </c>
      <c r="BD15" s="85">
        <f t="shared" si="4"/>
        <v>2025</v>
      </c>
      <c r="BE15" s="85">
        <f t="shared" si="4"/>
        <v>2026</v>
      </c>
      <c r="BF15" s="85">
        <f t="shared" si="4"/>
        <v>2027</v>
      </c>
      <c r="BG15" s="85">
        <f t="shared" si="4"/>
        <v>2028</v>
      </c>
      <c r="BH15" s="85">
        <f t="shared" si="4"/>
        <v>2029</v>
      </c>
      <c r="BI15" s="85" t="str">
        <f t="shared" si="4"/>
        <v>2030-2033</v>
      </c>
      <c r="BJ15" s="85" t="str">
        <f t="shared" si="4"/>
        <v>2034-2037</v>
      </c>
      <c r="BK15" s="188"/>
      <c r="BL15" s="85">
        <f>AZ15</f>
        <v>2021</v>
      </c>
      <c r="BM15" s="85">
        <f t="shared" ref="BM15:BV15" si="5">BA15</f>
        <v>2022</v>
      </c>
      <c r="BN15" s="85">
        <f t="shared" si="5"/>
        <v>2023</v>
      </c>
      <c r="BO15" s="85">
        <f t="shared" si="5"/>
        <v>2024</v>
      </c>
      <c r="BP15" s="85">
        <f t="shared" si="5"/>
        <v>2025</v>
      </c>
      <c r="BQ15" s="85">
        <f t="shared" si="5"/>
        <v>2026</v>
      </c>
      <c r="BR15" s="85">
        <f t="shared" si="5"/>
        <v>2027</v>
      </c>
      <c r="BS15" s="85">
        <f t="shared" si="5"/>
        <v>2028</v>
      </c>
      <c r="BT15" s="85">
        <f t="shared" si="5"/>
        <v>2029</v>
      </c>
      <c r="BU15" s="85" t="str">
        <f t="shared" si="5"/>
        <v>2030-2033</v>
      </c>
      <c r="BV15" s="85" t="str">
        <f t="shared" si="5"/>
        <v>2034-2037</v>
      </c>
      <c r="BW15" s="188"/>
      <c r="BX15" s="85">
        <f t="shared" ref="BX15:CH15" si="6">BL15</f>
        <v>2021</v>
      </c>
      <c r="BY15" s="85">
        <f t="shared" si="6"/>
        <v>2022</v>
      </c>
      <c r="BZ15" s="85">
        <f t="shared" si="6"/>
        <v>2023</v>
      </c>
      <c r="CA15" s="85">
        <f t="shared" si="6"/>
        <v>2024</v>
      </c>
      <c r="CB15" s="85">
        <f t="shared" si="6"/>
        <v>2025</v>
      </c>
      <c r="CC15" s="85">
        <f t="shared" si="6"/>
        <v>2026</v>
      </c>
      <c r="CD15" s="85">
        <f t="shared" si="6"/>
        <v>2027</v>
      </c>
      <c r="CE15" s="85">
        <f t="shared" si="6"/>
        <v>2028</v>
      </c>
      <c r="CF15" s="85">
        <f t="shared" si="6"/>
        <v>2029</v>
      </c>
      <c r="CG15" s="85" t="str">
        <f t="shared" si="6"/>
        <v>2030-2033</v>
      </c>
      <c r="CH15" s="85" t="str">
        <f t="shared" si="6"/>
        <v>2034-2037</v>
      </c>
    </row>
    <row r="16" spans="1:86" ht="18.75" customHeight="1" x14ac:dyDescent="0.25">
      <c r="A16" s="86">
        <v>1</v>
      </c>
      <c r="B16" s="86">
        <f t="shared" ref="B16:BM16" si="7">A16+1</f>
        <v>2</v>
      </c>
      <c r="C16" s="86">
        <f t="shared" si="7"/>
        <v>3</v>
      </c>
      <c r="D16" s="86">
        <f t="shared" si="7"/>
        <v>4</v>
      </c>
      <c r="E16" s="86">
        <f t="shared" si="7"/>
        <v>5</v>
      </c>
      <c r="F16" s="86">
        <f>E16+1</f>
        <v>6</v>
      </c>
      <c r="G16" s="86">
        <f t="shared" si="7"/>
        <v>7</v>
      </c>
      <c r="H16" s="86">
        <f t="shared" si="7"/>
        <v>8</v>
      </c>
      <c r="I16" s="86">
        <f t="shared" si="7"/>
        <v>9</v>
      </c>
      <c r="J16" s="86">
        <f t="shared" si="7"/>
        <v>10</v>
      </c>
      <c r="K16" s="86">
        <f t="shared" si="7"/>
        <v>11</v>
      </c>
      <c r="L16" s="86">
        <f t="shared" si="7"/>
        <v>12</v>
      </c>
      <c r="M16" s="86">
        <f t="shared" si="7"/>
        <v>13</v>
      </c>
      <c r="N16" s="86">
        <f t="shared" si="7"/>
        <v>14</v>
      </c>
      <c r="O16" s="86">
        <f t="shared" si="7"/>
        <v>15</v>
      </c>
      <c r="P16" s="86">
        <f t="shared" si="7"/>
        <v>16</v>
      </c>
      <c r="Q16" s="86">
        <f t="shared" si="7"/>
        <v>17</v>
      </c>
      <c r="R16" s="86">
        <f t="shared" si="7"/>
        <v>18</v>
      </c>
      <c r="S16" s="86">
        <f t="shared" si="7"/>
        <v>19</v>
      </c>
      <c r="T16" s="86">
        <f t="shared" si="7"/>
        <v>20</v>
      </c>
      <c r="U16" s="86">
        <f t="shared" si="7"/>
        <v>21</v>
      </c>
      <c r="V16" s="86">
        <f t="shared" si="7"/>
        <v>22</v>
      </c>
      <c r="W16" s="86">
        <f t="shared" si="7"/>
        <v>23</v>
      </c>
      <c r="X16" s="86">
        <f t="shared" si="7"/>
        <v>24</v>
      </c>
      <c r="Y16" s="86">
        <f t="shared" si="7"/>
        <v>25</v>
      </c>
      <c r="Z16" s="86">
        <f t="shared" si="7"/>
        <v>26</v>
      </c>
      <c r="AA16" s="86">
        <f t="shared" si="7"/>
        <v>27</v>
      </c>
      <c r="AB16" s="86">
        <f t="shared" si="7"/>
        <v>28</v>
      </c>
      <c r="AC16" s="86">
        <f t="shared" si="7"/>
        <v>29</v>
      </c>
      <c r="AD16" s="86">
        <f t="shared" si="7"/>
        <v>30</v>
      </c>
      <c r="AE16" s="86">
        <f t="shared" si="7"/>
        <v>31</v>
      </c>
      <c r="AF16" s="86">
        <f t="shared" si="7"/>
        <v>32</v>
      </c>
      <c r="AG16" s="86">
        <f t="shared" si="7"/>
        <v>33</v>
      </c>
      <c r="AH16" s="86">
        <f t="shared" si="7"/>
        <v>34</v>
      </c>
      <c r="AI16" s="86">
        <f t="shared" si="7"/>
        <v>35</v>
      </c>
      <c r="AJ16" s="86">
        <f t="shared" si="7"/>
        <v>36</v>
      </c>
      <c r="AK16" s="86">
        <f t="shared" si="7"/>
        <v>37</v>
      </c>
      <c r="AL16" s="86">
        <f t="shared" si="7"/>
        <v>38</v>
      </c>
      <c r="AM16" s="86">
        <f t="shared" si="7"/>
        <v>39</v>
      </c>
      <c r="AN16" s="86">
        <f t="shared" si="7"/>
        <v>40</v>
      </c>
      <c r="AO16" s="86">
        <f t="shared" si="7"/>
        <v>41</v>
      </c>
      <c r="AP16" s="86">
        <f t="shared" si="7"/>
        <v>42</v>
      </c>
      <c r="AQ16" s="86">
        <f t="shared" si="7"/>
        <v>43</v>
      </c>
      <c r="AR16" s="86">
        <f t="shared" si="7"/>
        <v>44</v>
      </c>
      <c r="AS16" s="86">
        <f t="shared" si="7"/>
        <v>45</v>
      </c>
      <c r="AT16" s="86">
        <f t="shared" si="7"/>
        <v>46</v>
      </c>
      <c r="AU16" s="86">
        <f t="shared" si="7"/>
        <v>47</v>
      </c>
      <c r="AV16" s="86">
        <f t="shared" si="7"/>
        <v>48</v>
      </c>
      <c r="AW16" s="86">
        <f t="shared" si="7"/>
        <v>49</v>
      </c>
      <c r="AX16" s="86">
        <f t="shared" si="7"/>
        <v>50</v>
      </c>
      <c r="AY16" s="86">
        <f t="shared" si="7"/>
        <v>51</v>
      </c>
      <c r="AZ16" s="86">
        <f t="shared" si="7"/>
        <v>52</v>
      </c>
      <c r="BA16" s="86">
        <f t="shared" si="7"/>
        <v>53</v>
      </c>
      <c r="BB16" s="86">
        <f t="shared" si="7"/>
        <v>54</v>
      </c>
      <c r="BC16" s="86">
        <f t="shared" si="7"/>
        <v>55</v>
      </c>
      <c r="BD16" s="86">
        <f t="shared" si="7"/>
        <v>56</v>
      </c>
      <c r="BE16" s="86">
        <f t="shared" si="7"/>
        <v>57</v>
      </c>
      <c r="BF16" s="86">
        <f t="shared" si="7"/>
        <v>58</v>
      </c>
      <c r="BG16" s="86">
        <f t="shared" si="7"/>
        <v>59</v>
      </c>
      <c r="BH16" s="86">
        <f t="shared" si="7"/>
        <v>60</v>
      </c>
      <c r="BI16" s="86">
        <f t="shared" si="7"/>
        <v>61</v>
      </c>
      <c r="BJ16" s="86">
        <f t="shared" si="7"/>
        <v>62</v>
      </c>
      <c r="BK16" s="86">
        <f t="shared" si="7"/>
        <v>63</v>
      </c>
      <c r="BL16" s="86">
        <f t="shared" si="7"/>
        <v>64</v>
      </c>
      <c r="BM16" s="86">
        <f t="shared" si="7"/>
        <v>65</v>
      </c>
      <c r="BN16" s="86">
        <f t="shared" ref="BN16:CH16" si="8">BM16+1</f>
        <v>66</v>
      </c>
      <c r="BO16" s="86">
        <f t="shared" si="8"/>
        <v>67</v>
      </c>
      <c r="BP16" s="86">
        <f t="shared" si="8"/>
        <v>68</v>
      </c>
      <c r="BQ16" s="86">
        <f t="shared" si="8"/>
        <v>69</v>
      </c>
      <c r="BR16" s="86">
        <f t="shared" si="8"/>
        <v>70</v>
      </c>
      <c r="BS16" s="86">
        <f t="shared" si="8"/>
        <v>71</v>
      </c>
      <c r="BT16" s="86">
        <f t="shared" si="8"/>
        <v>72</v>
      </c>
      <c r="BU16" s="86">
        <f t="shared" si="8"/>
        <v>73</v>
      </c>
      <c r="BV16" s="86">
        <f t="shared" si="8"/>
        <v>74</v>
      </c>
      <c r="BW16" s="86">
        <f t="shared" si="8"/>
        <v>75</v>
      </c>
      <c r="BX16" s="86">
        <f t="shared" si="8"/>
        <v>76</v>
      </c>
      <c r="BY16" s="86">
        <f t="shared" si="8"/>
        <v>77</v>
      </c>
      <c r="BZ16" s="86">
        <f t="shared" si="8"/>
        <v>78</v>
      </c>
      <c r="CA16" s="86">
        <f t="shared" si="8"/>
        <v>79</v>
      </c>
      <c r="CB16" s="86">
        <f t="shared" si="8"/>
        <v>80</v>
      </c>
      <c r="CC16" s="86">
        <f t="shared" si="8"/>
        <v>81</v>
      </c>
      <c r="CD16" s="86">
        <f t="shared" si="8"/>
        <v>82</v>
      </c>
      <c r="CE16" s="86">
        <f t="shared" si="8"/>
        <v>83</v>
      </c>
      <c r="CF16" s="86">
        <f t="shared" si="8"/>
        <v>84</v>
      </c>
      <c r="CG16" s="86">
        <f t="shared" si="8"/>
        <v>85</v>
      </c>
      <c r="CH16" s="86">
        <f t="shared" si="8"/>
        <v>86</v>
      </c>
    </row>
    <row r="17" spans="1:86" ht="78.75" customHeight="1" x14ac:dyDescent="0.25">
      <c r="A17" s="86" t="s">
        <v>0</v>
      </c>
      <c r="B17" s="87" t="s">
        <v>382</v>
      </c>
      <c r="C17" s="88">
        <v>0.3</v>
      </c>
      <c r="D17" s="88">
        <v>0.3</v>
      </c>
      <c r="E17" s="88">
        <v>0.24194763904698352</v>
      </c>
      <c r="F17" s="88">
        <v>0.20140538184987469</v>
      </c>
      <c r="G17" s="88">
        <v>0.1673278050431545</v>
      </c>
      <c r="H17" s="88">
        <v>0.17</v>
      </c>
      <c r="I17" s="88">
        <v>0.17</v>
      </c>
      <c r="J17" s="88">
        <v>0.17</v>
      </c>
      <c r="K17" s="88">
        <v>0.17</v>
      </c>
      <c r="L17" s="88">
        <v>0.17</v>
      </c>
      <c r="M17" s="88">
        <v>0.17</v>
      </c>
      <c r="N17" s="88" t="s">
        <v>1</v>
      </c>
      <c r="O17" s="88" t="s">
        <v>1</v>
      </c>
      <c r="P17" s="88" t="s">
        <v>1</v>
      </c>
      <c r="Q17" s="88" t="s">
        <v>1</v>
      </c>
      <c r="R17" s="88" t="s">
        <v>1</v>
      </c>
      <c r="S17" s="88" t="s">
        <v>1</v>
      </c>
      <c r="T17" s="88" t="s">
        <v>1</v>
      </c>
      <c r="U17" s="88" t="s">
        <v>1</v>
      </c>
      <c r="V17" s="88" t="s">
        <v>1</v>
      </c>
      <c r="W17" s="88" t="s">
        <v>1</v>
      </c>
      <c r="X17" s="88" t="s">
        <v>1</v>
      </c>
      <c r="Y17" s="88" t="s">
        <v>1</v>
      </c>
      <c r="Z17" s="88" t="s">
        <v>1</v>
      </c>
      <c r="AA17" s="88" t="s">
        <v>1</v>
      </c>
      <c r="AB17" s="88" t="s">
        <v>1</v>
      </c>
      <c r="AC17" s="88" t="s">
        <v>1</v>
      </c>
      <c r="AD17" s="88" t="s">
        <v>1</v>
      </c>
      <c r="AE17" s="88" t="s">
        <v>1</v>
      </c>
      <c r="AF17" s="88" t="s">
        <v>1</v>
      </c>
      <c r="AG17" s="88" t="s">
        <v>1</v>
      </c>
      <c r="AH17" s="88" t="s">
        <v>1</v>
      </c>
      <c r="AI17" s="88" t="s">
        <v>1</v>
      </c>
      <c r="AJ17" s="88" t="s">
        <v>1</v>
      </c>
      <c r="AK17" s="88" t="s">
        <v>1</v>
      </c>
      <c r="AL17" s="88" t="s">
        <v>1</v>
      </c>
      <c r="AM17" s="88">
        <v>1.86</v>
      </c>
      <c r="AN17" s="88">
        <v>1.86</v>
      </c>
      <c r="AO17" s="88">
        <v>1.8</v>
      </c>
      <c r="AP17" s="88">
        <v>1.76</v>
      </c>
      <c r="AQ17" s="88">
        <v>1.76</v>
      </c>
      <c r="AR17" s="88">
        <v>1.76</v>
      </c>
      <c r="AS17" s="88">
        <v>1.76</v>
      </c>
      <c r="AT17" s="88">
        <v>1.76</v>
      </c>
      <c r="AU17" s="88">
        <v>1.76</v>
      </c>
      <c r="AV17" s="88">
        <v>1.76</v>
      </c>
      <c r="AW17" s="88">
        <v>1.76</v>
      </c>
      <c r="AX17" s="88" t="s">
        <v>1</v>
      </c>
      <c r="AY17" s="88">
        <v>4.9360100398707258</v>
      </c>
      <c r="AZ17" s="88">
        <v>3.5458150397010741</v>
      </c>
      <c r="BA17" s="88">
        <v>3.5608853703853303</v>
      </c>
      <c r="BB17" s="88">
        <v>3.5287486403349746</v>
      </c>
      <c r="BC17" s="88">
        <v>3.5588850486582126</v>
      </c>
      <c r="BD17" s="88">
        <v>3.5588850486582126</v>
      </c>
      <c r="BE17" s="88">
        <v>3.5588850486582126</v>
      </c>
      <c r="BF17" s="88">
        <v>3.5588850486582126</v>
      </c>
      <c r="BG17" s="88">
        <v>3.5588850486582126</v>
      </c>
      <c r="BH17" s="88">
        <v>3.5588850486582126</v>
      </c>
      <c r="BI17" s="88">
        <v>3.5588850486582126</v>
      </c>
      <c r="BJ17" s="88" t="s">
        <v>1</v>
      </c>
      <c r="BK17" s="88">
        <v>9004.1</v>
      </c>
      <c r="BL17" s="88">
        <v>8992.2000000000007</v>
      </c>
      <c r="BM17" s="88">
        <v>8665.2999999999993</v>
      </c>
      <c r="BN17" s="88">
        <v>8549.9</v>
      </c>
      <c r="BO17" s="88">
        <v>8477.5</v>
      </c>
      <c r="BP17" s="88">
        <v>8477.5</v>
      </c>
      <c r="BQ17" s="88">
        <v>8477.5</v>
      </c>
      <c r="BR17" s="88">
        <v>8477.5</v>
      </c>
      <c r="BS17" s="88">
        <v>8477.5</v>
      </c>
      <c r="BT17" s="88">
        <v>8477.5</v>
      </c>
      <c r="BU17" s="88">
        <v>8477.5</v>
      </c>
      <c r="BV17" s="88" t="s">
        <v>1</v>
      </c>
      <c r="BW17" s="88">
        <v>23894.799999999999</v>
      </c>
      <c r="BX17" s="88">
        <v>17142.3</v>
      </c>
      <c r="BY17" s="88">
        <v>17142.3</v>
      </c>
      <c r="BZ17" s="88">
        <v>17142.3</v>
      </c>
      <c r="CA17" s="88">
        <v>17142.3</v>
      </c>
      <c r="CB17" s="88">
        <v>17142.3</v>
      </c>
      <c r="CC17" s="88">
        <v>17142.3</v>
      </c>
      <c r="CD17" s="88">
        <v>17142.3</v>
      </c>
      <c r="CE17" s="88">
        <v>17142.3</v>
      </c>
      <c r="CF17" s="88">
        <v>17142.3</v>
      </c>
      <c r="CG17" s="88">
        <v>17142.3</v>
      </c>
      <c r="CH17" s="88" t="s">
        <v>1</v>
      </c>
    </row>
    <row r="18" spans="1:86" ht="96" customHeight="1" x14ac:dyDescent="0.25">
      <c r="A18" s="86" t="s">
        <v>207</v>
      </c>
      <c r="B18" s="87" t="s">
        <v>383</v>
      </c>
      <c r="C18" s="88" t="s">
        <v>1</v>
      </c>
      <c r="D18" s="88" t="s">
        <v>1</v>
      </c>
      <c r="E18" s="88" t="s">
        <v>1</v>
      </c>
      <c r="F18" s="88" t="s">
        <v>1</v>
      </c>
      <c r="G18" s="88" t="s">
        <v>1</v>
      </c>
      <c r="H18" s="88" t="s">
        <v>1</v>
      </c>
      <c r="I18" s="88" t="s">
        <v>1</v>
      </c>
      <c r="J18" s="88" t="s">
        <v>1</v>
      </c>
      <c r="K18" s="88" t="s">
        <v>1</v>
      </c>
      <c r="L18" s="88" t="s">
        <v>1</v>
      </c>
      <c r="M18" s="88" t="s">
        <v>1</v>
      </c>
      <c r="N18" s="88" t="s">
        <v>1</v>
      </c>
      <c r="O18" s="88">
        <v>0.3</v>
      </c>
      <c r="P18" s="88">
        <v>0.3</v>
      </c>
      <c r="Q18" s="88">
        <v>0.3</v>
      </c>
      <c r="R18" s="88">
        <v>0.3</v>
      </c>
      <c r="S18" s="88">
        <v>0.2</v>
      </c>
      <c r="T18" s="88">
        <v>0.2</v>
      </c>
      <c r="U18" s="88">
        <v>0.2</v>
      </c>
      <c r="V18" s="88">
        <v>0.2</v>
      </c>
      <c r="W18" s="88">
        <v>0.2</v>
      </c>
      <c r="X18" s="88">
        <v>0.2</v>
      </c>
      <c r="Y18" s="88">
        <v>0.2</v>
      </c>
      <c r="Z18" s="88">
        <v>0.2</v>
      </c>
      <c r="AA18" s="89">
        <v>0.1704</v>
      </c>
      <c r="AB18" s="89">
        <v>0.1741</v>
      </c>
      <c r="AC18" s="89">
        <v>0.17150000000000001</v>
      </c>
      <c r="AD18" s="89">
        <v>0.16850000000000001</v>
      </c>
      <c r="AE18" s="89">
        <v>0.16850000000000001</v>
      </c>
      <c r="AF18" s="89">
        <v>0.16850000000000001</v>
      </c>
      <c r="AG18" s="89">
        <v>0.16850000000000001</v>
      </c>
      <c r="AH18" s="89">
        <v>0.16850000000000001</v>
      </c>
      <c r="AI18" s="89">
        <v>0.16850000000000001</v>
      </c>
      <c r="AJ18" s="89">
        <v>0.16850000000000001</v>
      </c>
      <c r="AK18" s="89">
        <v>0.16850000000000001</v>
      </c>
      <c r="AL18" s="89" t="s">
        <v>1</v>
      </c>
      <c r="AM18" s="88" t="s">
        <v>1</v>
      </c>
      <c r="AN18" s="88" t="s">
        <v>1</v>
      </c>
      <c r="AO18" s="88" t="s">
        <v>1</v>
      </c>
      <c r="AP18" s="88" t="s">
        <v>1</v>
      </c>
      <c r="AQ18" s="88" t="s">
        <v>1</v>
      </c>
      <c r="AR18" s="88" t="s">
        <v>1</v>
      </c>
      <c r="AS18" s="88" t="s">
        <v>1</v>
      </c>
      <c r="AT18" s="88" t="s">
        <v>1</v>
      </c>
      <c r="AU18" s="88" t="s">
        <v>1</v>
      </c>
      <c r="AV18" s="88" t="s">
        <v>1</v>
      </c>
      <c r="AW18" s="88" t="s">
        <v>1</v>
      </c>
      <c r="AX18" s="88" t="s">
        <v>1</v>
      </c>
      <c r="AY18" s="88" t="s">
        <v>1</v>
      </c>
      <c r="AZ18" s="88" t="s">
        <v>1</v>
      </c>
      <c r="BA18" s="88" t="s">
        <v>1</v>
      </c>
      <c r="BB18" s="88" t="s">
        <v>1</v>
      </c>
      <c r="BC18" s="88" t="s">
        <v>1</v>
      </c>
      <c r="BD18" s="88" t="s">
        <v>1</v>
      </c>
      <c r="BE18" s="88" t="s">
        <v>1</v>
      </c>
      <c r="BF18" s="88" t="s">
        <v>1</v>
      </c>
      <c r="BG18" s="88" t="s">
        <v>1</v>
      </c>
      <c r="BH18" s="88" t="s">
        <v>1</v>
      </c>
      <c r="BI18" s="88" t="s">
        <v>1</v>
      </c>
      <c r="BJ18" s="88" t="s">
        <v>1</v>
      </c>
      <c r="BK18" s="88" t="s">
        <v>1</v>
      </c>
      <c r="BL18" s="88" t="s">
        <v>1</v>
      </c>
      <c r="BM18" s="88" t="s">
        <v>1</v>
      </c>
      <c r="BN18" s="88" t="s">
        <v>1</v>
      </c>
      <c r="BO18" s="88" t="s">
        <v>1</v>
      </c>
      <c r="BP18" s="88" t="s">
        <v>1</v>
      </c>
      <c r="BQ18" s="88" t="s">
        <v>1</v>
      </c>
      <c r="BR18" s="88" t="s">
        <v>1</v>
      </c>
      <c r="BS18" s="88" t="s">
        <v>1</v>
      </c>
      <c r="BT18" s="88" t="s">
        <v>1</v>
      </c>
      <c r="BU18" s="88" t="s">
        <v>1</v>
      </c>
      <c r="BV18" s="88" t="s">
        <v>1</v>
      </c>
      <c r="BW18" s="88" t="s">
        <v>1</v>
      </c>
      <c r="BX18" s="88" t="s">
        <v>1</v>
      </c>
      <c r="BY18" s="88" t="s">
        <v>1</v>
      </c>
      <c r="BZ18" s="88" t="s">
        <v>1</v>
      </c>
      <c r="CA18" s="88" t="s">
        <v>1</v>
      </c>
      <c r="CB18" s="88" t="s">
        <v>1</v>
      </c>
      <c r="CC18" s="88" t="s">
        <v>1</v>
      </c>
      <c r="CD18" s="88" t="s">
        <v>1</v>
      </c>
      <c r="CE18" s="88" t="s">
        <v>1</v>
      </c>
      <c r="CF18" s="88" t="s">
        <v>1</v>
      </c>
      <c r="CG18" s="88" t="s">
        <v>1</v>
      </c>
      <c r="CH18" s="88" t="s">
        <v>1</v>
      </c>
    </row>
    <row r="19" spans="1:86" x14ac:dyDescent="0.25">
      <c r="A19" s="90"/>
      <c r="B19" s="91"/>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c r="BC19" s="92"/>
      <c r="BD19" s="92"/>
      <c r="BE19" s="92"/>
      <c r="BF19" s="92"/>
      <c r="BG19" s="92"/>
      <c r="BH19" s="92"/>
      <c r="BI19" s="92"/>
      <c r="BJ19" s="92"/>
      <c r="BK19" s="93"/>
      <c r="BL19" s="93"/>
      <c r="BM19" s="93"/>
      <c r="BN19" s="93"/>
      <c r="BO19" s="93"/>
      <c r="BP19" s="93"/>
      <c r="BQ19" s="93"/>
      <c r="BR19" s="93"/>
      <c r="BS19" s="93"/>
      <c r="BT19" s="93"/>
      <c r="BU19" s="93"/>
      <c r="BV19" s="93"/>
      <c r="BW19" s="93"/>
      <c r="BX19" s="93"/>
      <c r="BY19" s="93"/>
      <c r="BZ19" s="93"/>
      <c r="CA19" s="93"/>
      <c r="CB19" s="93"/>
      <c r="CC19" s="93"/>
      <c r="CD19" s="93"/>
      <c r="CE19" s="93"/>
      <c r="CF19" s="93"/>
      <c r="CG19" s="93"/>
      <c r="CH19" s="93"/>
    </row>
    <row r="20" spans="1:86" s="52" customFormat="1" ht="15.75" customHeight="1" x14ac:dyDescent="0.25">
      <c r="A20" s="75"/>
      <c r="B20" s="60"/>
    </row>
  </sheetData>
  <mergeCells count="31">
    <mergeCell ref="A7:B7"/>
    <mergeCell ref="A8:B8"/>
    <mergeCell ref="A4:B6"/>
    <mergeCell ref="A9:AL9"/>
    <mergeCell ref="A10:A15"/>
    <mergeCell ref="B10:B15"/>
    <mergeCell ref="C10:Z10"/>
    <mergeCell ref="D14:N14"/>
    <mergeCell ref="O14:O15"/>
    <mergeCell ref="P14:Z14"/>
    <mergeCell ref="AA14:AA15"/>
    <mergeCell ref="O11:Z13"/>
    <mergeCell ref="C11:N13"/>
    <mergeCell ref="AA11:AL13"/>
    <mergeCell ref="C14:C15"/>
    <mergeCell ref="AY10:CH10"/>
    <mergeCell ref="AA10:AX10"/>
    <mergeCell ref="AB14:AL14"/>
    <mergeCell ref="AM9:CH9"/>
    <mergeCell ref="BW14:BW15"/>
    <mergeCell ref="AM11:AX13"/>
    <mergeCell ref="AY11:BJ13"/>
    <mergeCell ref="BK11:BV13"/>
    <mergeCell ref="BW11:CH13"/>
    <mergeCell ref="BX14:CH14"/>
    <mergeCell ref="AN14:AX14"/>
    <mergeCell ref="AY14:AY15"/>
    <mergeCell ref="BL14:BV14"/>
    <mergeCell ref="AZ14:BJ14"/>
    <mergeCell ref="BK14:BK15"/>
    <mergeCell ref="AM14:AM15"/>
  </mergeCells>
  <phoneticPr fontId="13" type="noConversion"/>
  <pageMargins left="0.31496062992125984" right="0.31496062992125984" top="0.62992125984251968" bottom="0.55118110236220474" header="0.31496062992125984" footer="0.31496062992125984"/>
  <pageSetup paperSize="9" scale="56" fitToWidth="2" orientation="landscape" blackAndWhite="1" r:id="rId1"/>
  <colBreaks count="1" manualBreakCount="1">
    <brk id="3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210"/>
  <sheetViews>
    <sheetView tabSelected="1" view="pageBreakPreview" zoomScale="60" zoomScaleNormal="60" workbookViewId="0">
      <selection activeCell="A6" sqref="A6:Y6"/>
    </sheetView>
  </sheetViews>
  <sheetFormatPr defaultRowHeight="20.25" x14ac:dyDescent="0.3"/>
  <cols>
    <col min="1" max="1" width="10.5703125" style="25" customWidth="1"/>
    <col min="2" max="2" width="44.7109375" style="26" customWidth="1"/>
    <col min="3" max="3" width="53.140625" style="27" customWidth="1"/>
    <col min="4" max="4" width="20.140625" style="28" customWidth="1"/>
    <col min="5" max="6" width="19.7109375" style="28" customWidth="1"/>
    <col min="7" max="7" width="20.5703125" style="28" customWidth="1"/>
    <col min="8" max="8" width="15.5703125" style="28" customWidth="1"/>
    <col min="9" max="9" width="15.42578125" style="28" customWidth="1"/>
    <col min="10" max="10" width="16" style="28" customWidth="1"/>
    <col min="11" max="11" width="13.85546875" style="28" customWidth="1"/>
    <col min="12" max="14" width="14.140625" style="28" customWidth="1"/>
    <col min="15" max="15" width="13.42578125" style="28" customWidth="1"/>
    <col min="16" max="17" width="14.5703125" style="28" customWidth="1"/>
    <col min="18" max="19" width="14.28515625" style="28" customWidth="1"/>
    <col min="20" max="20" width="14.85546875" style="28" customWidth="1"/>
    <col min="21" max="24" width="11.85546875" style="28" customWidth="1"/>
    <col min="25" max="25" width="21" style="30" customWidth="1"/>
    <col min="26" max="16384" width="9.140625" style="28"/>
  </cols>
  <sheetData>
    <row r="1" spans="1:25" x14ac:dyDescent="0.3">
      <c r="Q1" s="118" t="s">
        <v>544</v>
      </c>
      <c r="Y1" s="118" t="s">
        <v>544</v>
      </c>
    </row>
    <row r="2" spans="1:25" x14ac:dyDescent="0.3">
      <c r="Q2" s="118" t="s">
        <v>533</v>
      </c>
      <c r="Y2" s="118" t="s">
        <v>533</v>
      </c>
    </row>
    <row r="3" spans="1:25" x14ac:dyDescent="0.3">
      <c r="Q3" s="118" t="s">
        <v>540</v>
      </c>
      <c r="Y3" s="118" t="s">
        <v>540</v>
      </c>
    </row>
    <row r="4" spans="1:25" x14ac:dyDescent="0.3">
      <c r="H4" s="29"/>
      <c r="I4" s="29"/>
      <c r="J4" s="29"/>
      <c r="K4" s="29"/>
      <c r="L4" s="29"/>
      <c r="M4" s="29"/>
      <c r="N4" s="29"/>
      <c r="O4" s="29"/>
      <c r="Q4" s="127" t="s">
        <v>538</v>
      </c>
      <c r="R4" s="29"/>
      <c r="S4" s="29"/>
      <c r="T4" s="29"/>
      <c r="U4" s="29"/>
      <c r="V4" s="29"/>
      <c r="W4" s="29"/>
      <c r="X4" s="29"/>
      <c r="Y4" s="127" t="s">
        <v>538</v>
      </c>
    </row>
    <row r="5" spans="1:25" x14ac:dyDescent="0.3">
      <c r="H5" s="233"/>
      <c r="I5" s="233"/>
      <c r="J5" s="233"/>
      <c r="K5" s="233"/>
      <c r="L5" s="233"/>
      <c r="M5" s="233"/>
      <c r="N5" s="233"/>
      <c r="O5" s="233"/>
      <c r="P5" s="233"/>
      <c r="Q5" s="233"/>
      <c r="R5" s="233"/>
      <c r="S5" s="233"/>
      <c r="T5" s="233"/>
      <c r="U5" s="233"/>
      <c r="V5" s="233"/>
      <c r="W5" s="233"/>
      <c r="X5" s="233"/>
    </row>
    <row r="6" spans="1:25" s="31" customFormat="1" x14ac:dyDescent="0.25">
      <c r="A6" s="234" t="s">
        <v>156</v>
      </c>
      <c r="B6" s="234"/>
      <c r="C6" s="234"/>
      <c r="D6" s="234"/>
      <c r="E6" s="234"/>
      <c r="F6" s="234"/>
      <c r="G6" s="234"/>
      <c r="H6" s="234"/>
      <c r="I6" s="234"/>
      <c r="J6" s="234"/>
      <c r="K6" s="234"/>
      <c r="L6" s="234"/>
      <c r="M6" s="234"/>
      <c r="N6" s="234"/>
      <c r="O6" s="234"/>
      <c r="P6" s="234"/>
      <c r="Q6" s="234"/>
      <c r="R6" s="234"/>
      <c r="S6" s="234"/>
      <c r="T6" s="234"/>
      <c r="U6" s="234"/>
      <c r="V6" s="234"/>
      <c r="W6" s="234"/>
      <c r="X6" s="234"/>
      <c r="Y6" s="234"/>
    </row>
    <row r="7" spans="1:25" s="31" customFormat="1" x14ac:dyDescent="0.25">
      <c r="A7" s="235" t="str">
        <f>'№1 ИП-ТС'!A9:B9</f>
        <v xml:space="preserve">ООО "НТС" </v>
      </c>
      <c r="B7" s="235"/>
      <c r="C7" s="235"/>
      <c r="D7" s="235"/>
      <c r="E7" s="235"/>
      <c r="F7" s="235"/>
      <c r="G7" s="235"/>
      <c r="H7" s="235"/>
      <c r="I7" s="235"/>
      <c r="J7" s="235"/>
      <c r="K7" s="235"/>
      <c r="L7" s="235"/>
      <c r="M7" s="235"/>
      <c r="N7" s="235"/>
      <c r="O7" s="235"/>
      <c r="P7" s="235"/>
      <c r="Q7" s="235"/>
      <c r="R7" s="235"/>
      <c r="S7" s="235"/>
      <c r="T7" s="235"/>
      <c r="U7" s="235"/>
      <c r="V7" s="235"/>
      <c r="W7" s="235"/>
      <c r="X7" s="235"/>
      <c r="Y7" s="235"/>
    </row>
    <row r="8" spans="1:25" s="31" customFormat="1" x14ac:dyDescent="0.25">
      <c r="A8" s="235" t="s">
        <v>414</v>
      </c>
      <c r="B8" s="235"/>
      <c r="C8" s="235"/>
      <c r="D8" s="235"/>
      <c r="E8" s="235"/>
      <c r="F8" s="235"/>
      <c r="G8" s="235"/>
      <c r="H8" s="235"/>
      <c r="I8" s="235"/>
      <c r="J8" s="235"/>
      <c r="K8" s="235"/>
      <c r="L8" s="235"/>
      <c r="M8" s="235"/>
      <c r="N8" s="235"/>
      <c r="O8" s="235"/>
      <c r="P8" s="235"/>
      <c r="Q8" s="235"/>
      <c r="R8" s="235"/>
      <c r="S8" s="235"/>
      <c r="T8" s="235"/>
      <c r="U8" s="235"/>
      <c r="V8" s="235"/>
      <c r="W8" s="235"/>
      <c r="X8" s="235"/>
      <c r="Y8" s="235"/>
    </row>
    <row r="9" spans="1:25" s="31" customFormat="1" x14ac:dyDescent="0.25">
      <c r="A9" s="32"/>
      <c r="B9" s="33"/>
      <c r="C9" s="33"/>
      <c r="D9" s="32"/>
      <c r="E9" s="32"/>
      <c r="F9" s="32"/>
      <c r="G9" s="32"/>
      <c r="H9" s="32"/>
      <c r="I9" s="32"/>
      <c r="J9" s="32"/>
      <c r="K9" s="32"/>
      <c r="L9" s="32"/>
      <c r="M9" s="32"/>
      <c r="N9" s="32"/>
      <c r="O9" s="32"/>
      <c r="P9" s="32"/>
      <c r="Q9" s="32"/>
      <c r="R9" s="32"/>
      <c r="S9" s="32"/>
      <c r="T9" s="32"/>
      <c r="U9" s="32"/>
      <c r="V9" s="32"/>
      <c r="W9" s="32"/>
      <c r="X9" s="32"/>
      <c r="Y9" s="34"/>
    </row>
    <row r="10" spans="1:25" x14ac:dyDescent="0.3">
      <c r="A10" s="237" t="s">
        <v>37</v>
      </c>
      <c r="B10" s="223" t="s">
        <v>142</v>
      </c>
      <c r="C10" s="224"/>
      <c r="D10" s="217" t="s">
        <v>193</v>
      </c>
      <c r="E10" s="218"/>
      <c r="F10" s="218"/>
      <c r="G10" s="218"/>
      <c r="H10" s="218"/>
      <c r="I10" s="218"/>
      <c r="J10" s="218"/>
      <c r="K10" s="218"/>
      <c r="L10" s="218"/>
      <c r="M10" s="218"/>
      <c r="N10" s="218"/>
      <c r="O10" s="218"/>
      <c r="P10" s="218"/>
      <c r="Q10" s="218"/>
      <c r="R10" s="218"/>
      <c r="S10" s="218"/>
      <c r="T10" s="218"/>
      <c r="U10" s="218"/>
      <c r="V10" s="218"/>
      <c r="W10" s="218"/>
      <c r="X10" s="218"/>
      <c r="Y10" s="230" t="s">
        <v>157</v>
      </c>
    </row>
    <row r="11" spans="1:25" ht="20.25" customHeight="1" x14ac:dyDescent="0.3">
      <c r="A11" s="237"/>
      <c r="B11" s="225"/>
      <c r="C11" s="226"/>
      <c r="D11" s="230" t="s">
        <v>143</v>
      </c>
      <c r="E11" s="171" t="s">
        <v>158</v>
      </c>
      <c r="F11" s="173"/>
      <c r="G11" s="230" t="s">
        <v>143</v>
      </c>
      <c r="H11" s="230">
        <v>2021</v>
      </c>
      <c r="I11" s="230">
        <f t="shared" ref="I11:R11" si="0">H11+1</f>
        <v>2022</v>
      </c>
      <c r="J11" s="230">
        <f t="shared" si="0"/>
        <v>2023</v>
      </c>
      <c r="K11" s="230">
        <f t="shared" si="0"/>
        <v>2024</v>
      </c>
      <c r="L11" s="230">
        <f t="shared" si="0"/>
        <v>2025</v>
      </c>
      <c r="M11" s="230">
        <f t="shared" si="0"/>
        <v>2026</v>
      </c>
      <c r="N11" s="230">
        <f t="shared" si="0"/>
        <v>2027</v>
      </c>
      <c r="O11" s="230">
        <f t="shared" si="0"/>
        <v>2028</v>
      </c>
      <c r="P11" s="230">
        <f t="shared" si="0"/>
        <v>2029</v>
      </c>
      <c r="Q11" s="230">
        <f t="shared" si="0"/>
        <v>2030</v>
      </c>
      <c r="R11" s="230">
        <f t="shared" si="0"/>
        <v>2031</v>
      </c>
      <c r="S11" s="230">
        <f t="shared" ref="S11:X11" si="1">R11+1</f>
        <v>2032</v>
      </c>
      <c r="T11" s="230">
        <f t="shared" si="1"/>
        <v>2033</v>
      </c>
      <c r="U11" s="230">
        <f t="shared" si="1"/>
        <v>2034</v>
      </c>
      <c r="V11" s="230">
        <f t="shared" si="1"/>
        <v>2035</v>
      </c>
      <c r="W11" s="230">
        <f t="shared" si="1"/>
        <v>2036</v>
      </c>
      <c r="X11" s="230">
        <f t="shared" si="1"/>
        <v>2037</v>
      </c>
      <c r="Y11" s="236"/>
    </row>
    <row r="12" spans="1:25" ht="60.75" x14ac:dyDescent="0.3">
      <c r="A12" s="237"/>
      <c r="B12" s="227"/>
      <c r="C12" s="228"/>
      <c r="D12" s="231"/>
      <c r="E12" s="35" t="s">
        <v>129</v>
      </c>
      <c r="F12" s="36" t="s">
        <v>159</v>
      </c>
      <c r="G12" s="231"/>
      <c r="H12" s="231"/>
      <c r="I12" s="231"/>
      <c r="J12" s="231"/>
      <c r="K12" s="231"/>
      <c r="L12" s="231"/>
      <c r="M12" s="231"/>
      <c r="N12" s="231"/>
      <c r="O12" s="231"/>
      <c r="P12" s="231"/>
      <c r="Q12" s="231"/>
      <c r="R12" s="231"/>
      <c r="S12" s="231"/>
      <c r="T12" s="231"/>
      <c r="U12" s="231"/>
      <c r="V12" s="231"/>
      <c r="W12" s="231"/>
      <c r="X12" s="231"/>
      <c r="Y12" s="231"/>
    </row>
    <row r="13" spans="1:25" ht="21" x14ac:dyDescent="0.3">
      <c r="A13" s="35">
        <f>COLUMN()</f>
        <v>1</v>
      </c>
      <c r="B13" s="217">
        <f>COLUMN()</f>
        <v>2</v>
      </c>
      <c r="C13" s="232"/>
      <c r="D13" s="35">
        <v>3</v>
      </c>
      <c r="E13" s="35" t="s">
        <v>132</v>
      </c>
      <c r="F13" s="35" t="s">
        <v>133</v>
      </c>
      <c r="G13" s="35">
        <v>4</v>
      </c>
      <c r="H13" s="116">
        <f t="shared" ref="H13:X13" si="2">G13+1</f>
        <v>5</v>
      </c>
      <c r="I13" s="116">
        <f t="shared" si="2"/>
        <v>6</v>
      </c>
      <c r="J13" s="35">
        <f t="shared" si="2"/>
        <v>7</v>
      </c>
      <c r="K13" s="35">
        <f t="shared" si="2"/>
        <v>8</v>
      </c>
      <c r="L13" s="35">
        <f t="shared" si="2"/>
        <v>9</v>
      </c>
      <c r="M13" s="35">
        <f t="shared" si="2"/>
        <v>10</v>
      </c>
      <c r="N13" s="35">
        <f t="shared" si="2"/>
        <v>11</v>
      </c>
      <c r="O13" s="35">
        <f t="shared" si="2"/>
        <v>12</v>
      </c>
      <c r="P13" s="35">
        <f t="shared" si="2"/>
        <v>13</v>
      </c>
      <c r="Q13" s="35">
        <f t="shared" si="2"/>
        <v>14</v>
      </c>
      <c r="R13" s="35">
        <f t="shared" si="2"/>
        <v>15</v>
      </c>
      <c r="S13" s="35">
        <f t="shared" si="2"/>
        <v>16</v>
      </c>
      <c r="T13" s="35">
        <f t="shared" si="2"/>
        <v>17</v>
      </c>
      <c r="U13" s="35">
        <f t="shared" si="2"/>
        <v>18</v>
      </c>
      <c r="V13" s="35">
        <f t="shared" si="2"/>
        <v>19</v>
      </c>
      <c r="W13" s="35">
        <f t="shared" si="2"/>
        <v>20</v>
      </c>
      <c r="X13" s="35">
        <f t="shared" si="2"/>
        <v>21</v>
      </c>
      <c r="Y13" s="35">
        <v>23</v>
      </c>
    </row>
    <row r="14" spans="1:25" x14ac:dyDescent="0.3">
      <c r="A14" s="217" t="str">
        <f>B10</f>
        <v>Источники финансирования</v>
      </c>
      <c r="B14" s="218"/>
      <c r="C14" s="218"/>
      <c r="D14" s="218"/>
      <c r="E14" s="218"/>
      <c r="F14" s="218"/>
      <c r="G14" s="218"/>
      <c r="H14" s="218"/>
      <c r="I14" s="218"/>
      <c r="J14" s="218"/>
      <c r="K14" s="218"/>
      <c r="L14" s="218"/>
      <c r="M14" s="218"/>
      <c r="N14" s="218"/>
      <c r="O14" s="218"/>
      <c r="P14" s="218"/>
      <c r="Q14" s="218"/>
      <c r="R14" s="218"/>
      <c r="S14" s="218"/>
      <c r="T14" s="218"/>
      <c r="U14" s="218"/>
      <c r="V14" s="218"/>
      <c r="W14" s="218"/>
      <c r="X14" s="218"/>
      <c r="Y14" s="229"/>
    </row>
    <row r="15" spans="1:25" s="39" customFormat="1" ht="21" x14ac:dyDescent="0.3">
      <c r="A15" s="37" t="s">
        <v>17</v>
      </c>
      <c r="B15" s="216" t="s">
        <v>144</v>
      </c>
      <c r="C15" s="215"/>
      <c r="D15" s="38">
        <f>F15</f>
        <v>0</v>
      </c>
      <c r="E15" s="38">
        <f>E16+E17+E18+E21+E22</f>
        <v>0</v>
      </c>
      <c r="F15" s="38">
        <f>F16+F17+F18+F21+F22</f>
        <v>0</v>
      </c>
      <c r="G15" s="38">
        <f>G16+G17+G18+G21+G22</f>
        <v>0</v>
      </c>
      <c r="H15" s="38">
        <f t="shared" ref="H15:O15" si="3">H16+H17+H18+H21+H22</f>
        <v>0</v>
      </c>
      <c r="I15" s="38">
        <f t="shared" si="3"/>
        <v>0</v>
      </c>
      <c r="J15" s="38">
        <f t="shared" si="3"/>
        <v>0</v>
      </c>
      <c r="K15" s="38">
        <f t="shared" si="3"/>
        <v>0</v>
      </c>
      <c r="L15" s="38">
        <f t="shared" si="3"/>
        <v>0</v>
      </c>
      <c r="M15" s="38">
        <f t="shared" si="3"/>
        <v>0</v>
      </c>
      <c r="N15" s="38">
        <f t="shared" si="3"/>
        <v>0</v>
      </c>
      <c r="O15" s="38">
        <f t="shared" si="3"/>
        <v>0</v>
      </c>
      <c r="P15" s="38">
        <f t="shared" ref="P15:X15" si="4">P16+P17+P18+P21+P22</f>
        <v>0</v>
      </c>
      <c r="Q15" s="38">
        <f t="shared" si="4"/>
        <v>0</v>
      </c>
      <c r="R15" s="38">
        <f t="shared" si="4"/>
        <v>0</v>
      </c>
      <c r="S15" s="38">
        <f t="shared" si="4"/>
        <v>0</v>
      </c>
      <c r="T15" s="38">
        <f t="shared" si="4"/>
        <v>0</v>
      </c>
      <c r="U15" s="38">
        <f t="shared" si="4"/>
        <v>0</v>
      </c>
      <c r="V15" s="38">
        <f t="shared" si="4"/>
        <v>0</v>
      </c>
      <c r="W15" s="38">
        <f t="shared" si="4"/>
        <v>0</v>
      </c>
      <c r="X15" s="38">
        <f t="shared" si="4"/>
        <v>0</v>
      </c>
      <c r="Y15" s="38"/>
    </row>
    <row r="16" spans="1:25" ht="51.75" customHeight="1" x14ac:dyDescent="0.3">
      <c r="A16" s="35" t="s">
        <v>160</v>
      </c>
      <c r="B16" s="214" t="s">
        <v>145</v>
      </c>
      <c r="C16" s="215"/>
      <c r="D16" s="40">
        <f t="shared" ref="D16:D22" si="5">F16</f>
        <v>0</v>
      </c>
      <c r="E16" s="40">
        <v>0</v>
      </c>
      <c r="F16" s="40">
        <f>SUM(H16:X16)</f>
        <v>0</v>
      </c>
      <c r="G16" s="40">
        <f t="shared" ref="G16:G22" si="6">SUM(H16:X16)</f>
        <v>0</v>
      </c>
      <c r="H16" s="40">
        <v>0</v>
      </c>
      <c r="I16" s="40">
        <v>0</v>
      </c>
      <c r="J16" s="40">
        <v>0</v>
      </c>
      <c r="K16" s="40">
        <v>0</v>
      </c>
      <c r="L16" s="40">
        <v>0</v>
      </c>
      <c r="M16" s="40">
        <v>0</v>
      </c>
      <c r="N16" s="40">
        <v>0</v>
      </c>
      <c r="O16" s="40">
        <v>0</v>
      </c>
      <c r="P16" s="40">
        <v>0</v>
      </c>
      <c r="Q16" s="40">
        <v>0</v>
      </c>
      <c r="R16" s="40">
        <v>0</v>
      </c>
      <c r="S16" s="40">
        <v>0</v>
      </c>
      <c r="T16" s="40">
        <v>0</v>
      </c>
      <c r="U16" s="40">
        <v>0</v>
      </c>
      <c r="V16" s="40">
        <v>0</v>
      </c>
      <c r="W16" s="40">
        <v>0</v>
      </c>
      <c r="X16" s="40">
        <v>0</v>
      </c>
      <c r="Y16" s="38"/>
    </row>
    <row r="17" spans="1:25" ht="54" customHeight="1" x14ac:dyDescent="0.3">
      <c r="A17" s="35" t="s">
        <v>161</v>
      </c>
      <c r="B17" s="214" t="s">
        <v>146</v>
      </c>
      <c r="C17" s="215"/>
      <c r="D17" s="40">
        <f t="shared" si="5"/>
        <v>0</v>
      </c>
      <c r="E17" s="40">
        <v>0</v>
      </c>
      <c r="F17" s="40">
        <f>SUM(H17:X17)</f>
        <v>0</v>
      </c>
      <c r="G17" s="40">
        <f t="shared" si="6"/>
        <v>0</v>
      </c>
      <c r="H17" s="40">
        <v>0</v>
      </c>
      <c r="I17" s="40">
        <v>0</v>
      </c>
      <c r="J17" s="40">
        <v>0</v>
      </c>
      <c r="K17" s="40">
        <v>0</v>
      </c>
      <c r="L17" s="40">
        <v>0</v>
      </c>
      <c r="M17" s="40">
        <v>0</v>
      </c>
      <c r="N17" s="40">
        <v>0</v>
      </c>
      <c r="O17" s="40">
        <v>0</v>
      </c>
      <c r="P17" s="40">
        <v>0</v>
      </c>
      <c r="Q17" s="40">
        <v>0</v>
      </c>
      <c r="R17" s="40">
        <v>0</v>
      </c>
      <c r="S17" s="40">
        <v>0</v>
      </c>
      <c r="T17" s="40">
        <v>0</v>
      </c>
      <c r="U17" s="40">
        <v>0</v>
      </c>
      <c r="V17" s="40">
        <v>0</v>
      </c>
      <c r="W17" s="40">
        <v>0</v>
      </c>
      <c r="X17" s="40">
        <v>0</v>
      </c>
      <c r="Y17" s="38"/>
    </row>
    <row r="18" spans="1:25" ht="21" x14ac:dyDescent="0.3">
      <c r="A18" s="35" t="s">
        <v>162</v>
      </c>
      <c r="B18" s="214" t="s">
        <v>163</v>
      </c>
      <c r="C18" s="215"/>
      <c r="D18" s="40">
        <v>0</v>
      </c>
      <c r="E18" s="40">
        <v>0</v>
      </c>
      <c r="F18" s="40">
        <v>0</v>
      </c>
      <c r="G18" s="40">
        <f t="shared" si="6"/>
        <v>0</v>
      </c>
      <c r="H18" s="40">
        <v>0</v>
      </c>
      <c r="I18" s="40">
        <v>0</v>
      </c>
      <c r="J18" s="40">
        <v>0</v>
      </c>
      <c r="K18" s="40">
        <v>0</v>
      </c>
      <c r="L18" s="40">
        <v>0</v>
      </c>
      <c r="M18" s="40">
        <v>0</v>
      </c>
      <c r="N18" s="40">
        <v>0</v>
      </c>
      <c r="O18" s="40">
        <v>0</v>
      </c>
      <c r="P18" s="40">
        <v>0</v>
      </c>
      <c r="Q18" s="40">
        <v>0</v>
      </c>
      <c r="R18" s="40">
        <v>0</v>
      </c>
      <c r="S18" s="40">
        <v>0</v>
      </c>
      <c r="T18" s="40">
        <v>0</v>
      </c>
      <c r="U18" s="40">
        <v>0</v>
      </c>
      <c r="V18" s="40">
        <v>0</v>
      </c>
      <c r="W18" s="40">
        <v>0</v>
      </c>
      <c r="X18" s="40">
        <v>0</v>
      </c>
      <c r="Y18" s="38"/>
    </row>
    <row r="19" spans="1:25" ht="45.75" customHeight="1" x14ac:dyDescent="0.3">
      <c r="A19" s="35" t="s">
        <v>164</v>
      </c>
      <c r="B19" s="214" t="s">
        <v>147</v>
      </c>
      <c r="C19" s="215"/>
      <c r="D19" s="40">
        <v>0</v>
      </c>
      <c r="E19" s="40">
        <v>0</v>
      </c>
      <c r="F19" s="40">
        <f>SUM(H19:X19)</f>
        <v>0</v>
      </c>
      <c r="G19" s="40">
        <f t="shared" si="6"/>
        <v>0</v>
      </c>
      <c r="H19" s="40">
        <v>0</v>
      </c>
      <c r="I19" s="40">
        <v>0</v>
      </c>
      <c r="J19" s="40">
        <v>0</v>
      </c>
      <c r="K19" s="40">
        <v>0</v>
      </c>
      <c r="L19" s="40">
        <v>0</v>
      </c>
      <c r="M19" s="40">
        <v>0</v>
      </c>
      <c r="N19" s="40">
        <v>0</v>
      </c>
      <c r="O19" s="40">
        <v>0</v>
      </c>
      <c r="P19" s="40">
        <v>0</v>
      </c>
      <c r="Q19" s="40">
        <v>0</v>
      </c>
      <c r="R19" s="40">
        <v>0</v>
      </c>
      <c r="S19" s="40">
        <v>0</v>
      </c>
      <c r="T19" s="40">
        <v>0</v>
      </c>
      <c r="U19" s="40">
        <v>0</v>
      </c>
      <c r="V19" s="40">
        <v>0</v>
      </c>
      <c r="W19" s="40">
        <v>0</v>
      </c>
      <c r="X19" s="40">
        <v>0</v>
      </c>
      <c r="Y19" s="38"/>
    </row>
    <row r="20" spans="1:25" s="39" customFormat="1" ht="90" customHeight="1" x14ac:dyDescent="0.3">
      <c r="A20" s="35" t="s">
        <v>165</v>
      </c>
      <c r="B20" s="214" t="s">
        <v>166</v>
      </c>
      <c r="C20" s="215"/>
      <c r="D20" s="40">
        <v>0</v>
      </c>
      <c r="E20" s="40">
        <v>0</v>
      </c>
      <c r="F20" s="40">
        <f>SUM(H20:X20)</f>
        <v>0</v>
      </c>
      <c r="G20" s="40">
        <f t="shared" si="6"/>
        <v>0</v>
      </c>
      <c r="H20" s="40">
        <v>0</v>
      </c>
      <c r="I20" s="40">
        <v>0</v>
      </c>
      <c r="J20" s="40">
        <v>0</v>
      </c>
      <c r="K20" s="40">
        <v>0</v>
      </c>
      <c r="L20" s="40">
        <v>0</v>
      </c>
      <c r="M20" s="40">
        <v>0</v>
      </c>
      <c r="N20" s="40">
        <v>0</v>
      </c>
      <c r="O20" s="40">
        <v>0</v>
      </c>
      <c r="P20" s="40">
        <v>0</v>
      </c>
      <c r="Q20" s="40">
        <v>0</v>
      </c>
      <c r="R20" s="40">
        <v>0</v>
      </c>
      <c r="S20" s="40">
        <v>0</v>
      </c>
      <c r="T20" s="40">
        <v>0</v>
      </c>
      <c r="U20" s="40">
        <v>0</v>
      </c>
      <c r="V20" s="40">
        <v>0</v>
      </c>
      <c r="W20" s="40">
        <v>0</v>
      </c>
      <c r="X20" s="40">
        <v>0</v>
      </c>
      <c r="Y20" s="38"/>
    </row>
    <row r="21" spans="1:25" ht="66.75" customHeight="1" x14ac:dyDescent="0.3">
      <c r="A21" s="35" t="s">
        <v>167</v>
      </c>
      <c r="B21" s="214" t="s">
        <v>148</v>
      </c>
      <c r="C21" s="215"/>
      <c r="D21" s="40">
        <f t="shared" si="5"/>
        <v>0</v>
      </c>
      <c r="E21" s="40">
        <v>0</v>
      </c>
      <c r="F21" s="40">
        <f>SUM(H21:X21)</f>
        <v>0</v>
      </c>
      <c r="G21" s="40">
        <f t="shared" si="6"/>
        <v>0</v>
      </c>
      <c r="H21" s="40">
        <v>0</v>
      </c>
      <c r="I21" s="40">
        <v>0</v>
      </c>
      <c r="J21" s="40">
        <v>0</v>
      </c>
      <c r="K21" s="40">
        <v>0</v>
      </c>
      <c r="L21" s="40">
        <v>0</v>
      </c>
      <c r="M21" s="40">
        <v>0</v>
      </c>
      <c r="N21" s="40">
        <v>0</v>
      </c>
      <c r="O21" s="40">
        <v>0</v>
      </c>
      <c r="P21" s="40">
        <v>0</v>
      </c>
      <c r="Q21" s="40">
        <v>0</v>
      </c>
      <c r="R21" s="40">
        <v>0</v>
      </c>
      <c r="S21" s="40">
        <v>0</v>
      </c>
      <c r="T21" s="40">
        <v>0</v>
      </c>
      <c r="U21" s="40">
        <v>0</v>
      </c>
      <c r="V21" s="40">
        <v>0</v>
      </c>
      <c r="W21" s="40">
        <v>0</v>
      </c>
      <c r="X21" s="40">
        <v>0</v>
      </c>
      <c r="Y21" s="38"/>
    </row>
    <row r="22" spans="1:25" ht="49.5" customHeight="1" x14ac:dyDescent="0.3">
      <c r="A22" s="35" t="s">
        <v>168</v>
      </c>
      <c r="B22" s="214" t="s">
        <v>149</v>
      </c>
      <c r="C22" s="215"/>
      <c r="D22" s="40">
        <f t="shared" si="5"/>
        <v>0</v>
      </c>
      <c r="E22" s="40">
        <v>0</v>
      </c>
      <c r="F22" s="40">
        <f>SUM(H22:X22)</f>
        <v>0</v>
      </c>
      <c r="G22" s="40">
        <f t="shared" si="6"/>
        <v>0</v>
      </c>
      <c r="H22" s="40">
        <v>0</v>
      </c>
      <c r="I22" s="40">
        <v>0</v>
      </c>
      <c r="J22" s="40">
        <v>0</v>
      </c>
      <c r="K22" s="40">
        <v>0</v>
      </c>
      <c r="L22" s="40">
        <v>0</v>
      </c>
      <c r="M22" s="40">
        <v>0</v>
      </c>
      <c r="N22" s="40">
        <v>0</v>
      </c>
      <c r="O22" s="40">
        <v>0</v>
      </c>
      <c r="P22" s="40">
        <v>0</v>
      </c>
      <c r="Q22" s="40">
        <v>0</v>
      </c>
      <c r="R22" s="40">
        <v>0</v>
      </c>
      <c r="S22" s="40">
        <v>0</v>
      </c>
      <c r="T22" s="40">
        <v>0</v>
      </c>
      <c r="U22" s="40">
        <v>0</v>
      </c>
      <c r="V22" s="40">
        <v>0</v>
      </c>
      <c r="W22" s="40">
        <v>0</v>
      </c>
      <c r="X22" s="40">
        <v>0</v>
      </c>
      <c r="Y22" s="38"/>
    </row>
    <row r="23" spans="1:25" ht="21" x14ac:dyDescent="0.3">
      <c r="A23" s="37" t="s">
        <v>130</v>
      </c>
      <c r="B23" s="216" t="s">
        <v>150</v>
      </c>
      <c r="C23" s="215"/>
      <c r="D23" s="38">
        <v>0</v>
      </c>
      <c r="E23" s="38">
        <v>0</v>
      </c>
      <c r="F23" s="38">
        <v>0</v>
      </c>
      <c r="G23" s="38">
        <v>0</v>
      </c>
      <c r="H23" s="38">
        <v>0</v>
      </c>
      <c r="I23" s="38">
        <v>0</v>
      </c>
      <c r="J23" s="38">
        <v>0</v>
      </c>
      <c r="K23" s="38">
        <v>0</v>
      </c>
      <c r="L23" s="38">
        <v>0</v>
      </c>
      <c r="M23" s="38">
        <v>0</v>
      </c>
      <c r="N23" s="38">
        <v>0</v>
      </c>
      <c r="O23" s="38">
        <v>0</v>
      </c>
      <c r="P23" s="38">
        <v>0</v>
      </c>
      <c r="Q23" s="38">
        <v>0</v>
      </c>
      <c r="R23" s="38">
        <v>0</v>
      </c>
      <c r="S23" s="38">
        <v>0</v>
      </c>
      <c r="T23" s="38">
        <v>0</v>
      </c>
      <c r="U23" s="38">
        <v>0</v>
      </c>
      <c r="V23" s="38">
        <v>0</v>
      </c>
      <c r="W23" s="38">
        <v>0</v>
      </c>
      <c r="X23" s="38">
        <v>0</v>
      </c>
      <c r="Y23" s="38"/>
    </row>
    <row r="24" spans="1:25" s="39" customFormat="1" ht="21" x14ac:dyDescent="0.3">
      <c r="A24" s="37" t="s">
        <v>131</v>
      </c>
      <c r="B24" s="216" t="s">
        <v>151</v>
      </c>
      <c r="C24" s="215"/>
      <c r="D24" s="38">
        <v>56034.332166666682</v>
      </c>
      <c r="E24" s="38">
        <v>19496.673833333334</v>
      </c>
      <c r="F24" s="38">
        <v>36537.658333333347</v>
      </c>
      <c r="G24" s="38">
        <v>56034.332166666682</v>
      </c>
      <c r="H24" s="38">
        <v>23178.117249999999</v>
      </c>
      <c r="I24" s="38">
        <v>12754.892000000002</v>
      </c>
      <c r="J24" s="38">
        <v>13843.110916666668</v>
      </c>
      <c r="K24" s="38">
        <v>0</v>
      </c>
      <c r="L24" s="38">
        <v>0</v>
      </c>
      <c r="M24" s="38">
        <v>4640.2510000000002</v>
      </c>
      <c r="N24" s="38">
        <v>1617.961</v>
      </c>
      <c r="O24" s="38">
        <f t="shared" ref="O24:X24" si="7">O25+O87+O26</f>
        <v>0</v>
      </c>
      <c r="P24" s="38">
        <f t="shared" si="7"/>
        <v>0</v>
      </c>
      <c r="Q24" s="38">
        <f t="shared" si="7"/>
        <v>0</v>
      </c>
      <c r="R24" s="38">
        <f t="shared" si="7"/>
        <v>0</v>
      </c>
      <c r="S24" s="38">
        <f t="shared" si="7"/>
        <v>0</v>
      </c>
      <c r="T24" s="38">
        <f t="shared" si="7"/>
        <v>0</v>
      </c>
      <c r="U24" s="38">
        <f t="shared" si="7"/>
        <v>0</v>
      </c>
      <c r="V24" s="38">
        <f t="shared" si="7"/>
        <v>0</v>
      </c>
      <c r="W24" s="38">
        <f t="shared" si="7"/>
        <v>0</v>
      </c>
      <c r="X24" s="38">
        <f t="shared" si="7"/>
        <v>0</v>
      </c>
      <c r="Y24" s="38"/>
    </row>
    <row r="25" spans="1:25" s="39" customFormat="1" ht="21" x14ac:dyDescent="0.3">
      <c r="A25" s="35" t="s">
        <v>132</v>
      </c>
      <c r="B25" s="214" t="s">
        <v>152</v>
      </c>
      <c r="C25" s="215"/>
      <c r="D25" s="40">
        <v>0</v>
      </c>
      <c r="E25" s="40">
        <v>0</v>
      </c>
      <c r="F25" s="40">
        <v>0</v>
      </c>
      <c r="G25" s="40">
        <v>0</v>
      </c>
      <c r="H25" s="40">
        <v>0</v>
      </c>
      <c r="I25" s="40">
        <v>0</v>
      </c>
      <c r="J25" s="40">
        <v>0</v>
      </c>
      <c r="K25" s="40">
        <v>0</v>
      </c>
      <c r="L25" s="40">
        <v>0</v>
      </c>
      <c r="M25" s="40">
        <v>0</v>
      </c>
      <c r="N25" s="40">
        <v>0</v>
      </c>
      <c r="O25" s="40">
        <v>0</v>
      </c>
      <c r="P25" s="40">
        <v>0</v>
      </c>
      <c r="Q25" s="40">
        <v>0</v>
      </c>
      <c r="R25" s="40">
        <v>0</v>
      </c>
      <c r="S25" s="40">
        <v>0</v>
      </c>
      <c r="T25" s="40">
        <v>0</v>
      </c>
      <c r="U25" s="40">
        <v>0</v>
      </c>
      <c r="V25" s="40">
        <v>0</v>
      </c>
      <c r="W25" s="40">
        <v>0</v>
      </c>
      <c r="X25" s="40">
        <v>0</v>
      </c>
      <c r="Y25" s="38"/>
    </row>
    <row r="26" spans="1:25" ht="21" x14ac:dyDescent="0.3">
      <c r="A26" s="35" t="s">
        <v>133</v>
      </c>
      <c r="B26" s="214" t="s">
        <v>384</v>
      </c>
      <c r="C26" s="215"/>
      <c r="D26" s="40">
        <v>56034.332166666682</v>
      </c>
      <c r="E26" s="40">
        <v>19496.673833333334</v>
      </c>
      <c r="F26" s="40">
        <v>36537.658333333347</v>
      </c>
      <c r="G26" s="40">
        <v>56034.332166666682</v>
      </c>
      <c r="H26" s="40">
        <v>23178.117249999999</v>
      </c>
      <c r="I26" s="40">
        <v>12754.892000000002</v>
      </c>
      <c r="J26" s="40">
        <v>13843.110916666668</v>
      </c>
      <c r="K26" s="40">
        <v>0</v>
      </c>
      <c r="L26" s="40">
        <v>0</v>
      </c>
      <c r="M26" s="40">
        <v>4640.2510000000002</v>
      </c>
      <c r="N26" s="40">
        <v>1617.961</v>
      </c>
      <c r="O26" s="40">
        <f t="shared" ref="O26:Q26" si="8">SUM(O27:O86)</f>
        <v>0</v>
      </c>
      <c r="P26" s="40">
        <f t="shared" si="8"/>
        <v>0</v>
      </c>
      <c r="Q26" s="40">
        <f t="shared" si="8"/>
        <v>0</v>
      </c>
      <c r="R26" s="40">
        <f>SUM(R27:R86)</f>
        <v>0</v>
      </c>
      <c r="S26" s="40">
        <f t="shared" ref="S26:X26" si="9">S27+S84+S85+S86</f>
        <v>0</v>
      </c>
      <c r="T26" s="40">
        <f t="shared" si="9"/>
        <v>0</v>
      </c>
      <c r="U26" s="40">
        <f t="shared" si="9"/>
        <v>0</v>
      </c>
      <c r="V26" s="40">
        <f t="shared" si="9"/>
        <v>0</v>
      </c>
      <c r="W26" s="40">
        <f t="shared" si="9"/>
        <v>0</v>
      </c>
      <c r="X26" s="40">
        <f t="shared" si="9"/>
        <v>0</v>
      </c>
      <c r="Y26" s="40"/>
    </row>
    <row r="27" spans="1:25" ht="39" x14ac:dyDescent="0.3">
      <c r="A27" s="41" t="s">
        <v>108</v>
      </c>
      <c r="B27" s="219" t="s">
        <v>267</v>
      </c>
      <c r="C27" s="42" t="s">
        <v>223</v>
      </c>
      <c r="D27" s="40">
        <v>391.49166666666667</v>
      </c>
      <c r="E27" s="40">
        <v>0</v>
      </c>
      <c r="F27" s="40">
        <v>391.49166666666667</v>
      </c>
      <c r="G27" s="40">
        <v>391.49166666666667</v>
      </c>
      <c r="H27" s="40">
        <v>391.49166666666667</v>
      </c>
      <c r="I27" s="40">
        <v>0</v>
      </c>
      <c r="J27" s="40">
        <v>0</v>
      </c>
      <c r="K27" s="40">
        <v>0</v>
      </c>
      <c r="L27" s="40">
        <v>0</v>
      </c>
      <c r="M27" s="40">
        <v>0</v>
      </c>
      <c r="N27" s="40">
        <v>0</v>
      </c>
      <c r="O27" s="40">
        <v>0</v>
      </c>
      <c r="P27" s="40">
        <v>0</v>
      </c>
      <c r="Q27" s="40">
        <v>0</v>
      </c>
      <c r="R27" s="40">
        <v>0</v>
      </c>
      <c r="S27" s="40">
        <v>0</v>
      </c>
      <c r="T27" s="40">
        <v>0</v>
      </c>
      <c r="U27" s="40">
        <v>0</v>
      </c>
      <c r="V27" s="40">
        <v>0</v>
      </c>
      <c r="W27" s="40">
        <v>0</v>
      </c>
      <c r="X27" s="40">
        <v>0</v>
      </c>
      <c r="Y27" s="40" t="s">
        <v>281</v>
      </c>
    </row>
    <row r="28" spans="1:25" ht="58.5" x14ac:dyDescent="0.3">
      <c r="A28" s="41" t="s">
        <v>190</v>
      </c>
      <c r="B28" s="220"/>
      <c r="C28" s="42" t="s">
        <v>224</v>
      </c>
      <c r="D28" s="40">
        <v>608.1</v>
      </c>
      <c r="E28" s="40">
        <v>0</v>
      </c>
      <c r="F28" s="40">
        <v>608.1</v>
      </c>
      <c r="G28" s="40">
        <v>608.1</v>
      </c>
      <c r="H28" s="40">
        <v>608.1</v>
      </c>
      <c r="I28" s="40">
        <v>0</v>
      </c>
      <c r="J28" s="40">
        <v>0</v>
      </c>
      <c r="K28" s="40">
        <v>0</v>
      </c>
      <c r="L28" s="40">
        <v>0</v>
      </c>
      <c r="M28" s="40">
        <v>0</v>
      </c>
      <c r="N28" s="40">
        <v>0</v>
      </c>
      <c r="O28" s="40">
        <v>0</v>
      </c>
      <c r="P28" s="40">
        <v>0</v>
      </c>
      <c r="Q28" s="40">
        <v>0</v>
      </c>
      <c r="R28" s="40">
        <v>0</v>
      </c>
      <c r="S28" s="40">
        <v>0</v>
      </c>
      <c r="T28" s="40">
        <v>0</v>
      </c>
      <c r="U28" s="40">
        <v>0</v>
      </c>
      <c r="V28" s="40">
        <v>0</v>
      </c>
      <c r="W28" s="40">
        <v>0</v>
      </c>
      <c r="X28" s="40">
        <v>0</v>
      </c>
      <c r="Y28" s="40" t="s">
        <v>282</v>
      </c>
    </row>
    <row r="29" spans="1:25" ht="39" x14ac:dyDescent="0.3">
      <c r="A29" s="41" t="s">
        <v>334</v>
      </c>
      <c r="B29" s="220"/>
      <c r="C29" s="42" t="s">
        <v>225</v>
      </c>
      <c r="D29" s="40">
        <v>161.45833333333334</v>
      </c>
      <c r="E29" s="40">
        <v>0</v>
      </c>
      <c r="F29" s="40">
        <v>161.45833333333334</v>
      </c>
      <c r="G29" s="40">
        <v>161.45833333333334</v>
      </c>
      <c r="H29" s="40">
        <v>161.45833333333334</v>
      </c>
      <c r="I29" s="40">
        <v>0</v>
      </c>
      <c r="J29" s="40">
        <v>0</v>
      </c>
      <c r="K29" s="40">
        <v>0</v>
      </c>
      <c r="L29" s="40">
        <v>0</v>
      </c>
      <c r="M29" s="40">
        <v>0</v>
      </c>
      <c r="N29" s="40">
        <v>0</v>
      </c>
      <c r="O29" s="40">
        <v>0</v>
      </c>
      <c r="P29" s="40">
        <v>0</v>
      </c>
      <c r="Q29" s="40">
        <v>0</v>
      </c>
      <c r="R29" s="40">
        <v>0</v>
      </c>
      <c r="S29" s="40">
        <v>0</v>
      </c>
      <c r="T29" s="40">
        <v>0</v>
      </c>
      <c r="U29" s="40">
        <v>0</v>
      </c>
      <c r="V29" s="40">
        <v>0</v>
      </c>
      <c r="W29" s="40">
        <v>0</v>
      </c>
      <c r="X29" s="40">
        <v>0</v>
      </c>
      <c r="Y29" s="40" t="s">
        <v>283</v>
      </c>
    </row>
    <row r="30" spans="1:25" ht="39" x14ac:dyDescent="0.3">
      <c r="A30" s="41" t="s">
        <v>335</v>
      </c>
      <c r="B30" s="220"/>
      <c r="C30" s="42" t="s">
        <v>226</v>
      </c>
      <c r="D30" s="40">
        <v>63.900000000000006</v>
      </c>
      <c r="E30" s="40">
        <v>0</v>
      </c>
      <c r="F30" s="40">
        <v>63.900000000000006</v>
      </c>
      <c r="G30" s="40">
        <v>63.900000000000006</v>
      </c>
      <c r="H30" s="40">
        <v>63.900000000000006</v>
      </c>
      <c r="I30" s="40">
        <v>0</v>
      </c>
      <c r="J30" s="40">
        <v>0</v>
      </c>
      <c r="K30" s="40">
        <v>0</v>
      </c>
      <c r="L30" s="40">
        <v>0</v>
      </c>
      <c r="M30" s="40">
        <v>0</v>
      </c>
      <c r="N30" s="40">
        <v>0</v>
      </c>
      <c r="O30" s="40">
        <v>0</v>
      </c>
      <c r="P30" s="40">
        <v>0</v>
      </c>
      <c r="Q30" s="40">
        <v>0</v>
      </c>
      <c r="R30" s="40">
        <v>0</v>
      </c>
      <c r="S30" s="40">
        <v>0</v>
      </c>
      <c r="T30" s="40">
        <v>0</v>
      </c>
      <c r="U30" s="40">
        <v>0</v>
      </c>
      <c r="V30" s="40">
        <v>0</v>
      </c>
      <c r="W30" s="40">
        <v>0</v>
      </c>
      <c r="X30" s="40">
        <v>0</v>
      </c>
      <c r="Y30" s="40" t="s">
        <v>284</v>
      </c>
    </row>
    <row r="31" spans="1:25" ht="39" x14ac:dyDescent="0.3">
      <c r="A31" s="41" t="s">
        <v>415</v>
      </c>
      <c r="B31" s="220"/>
      <c r="C31" s="42" t="s">
        <v>227</v>
      </c>
      <c r="D31" s="40">
        <v>871.88333333333333</v>
      </c>
      <c r="E31" s="40">
        <v>0</v>
      </c>
      <c r="F31" s="40">
        <v>871.88333333333333</v>
      </c>
      <c r="G31" s="40">
        <v>871.88333333333333</v>
      </c>
      <c r="H31" s="40">
        <v>871.88333333333333</v>
      </c>
      <c r="I31" s="40">
        <v>0</v>
      </c>
      <c r="J31" s="40">
        <v>0</v>
      </c>
      <c r="K31" s="40">
        <v>0</v>
      </c>
      <c r="L31" s="40">
        <v>0</v>
      </c>
      <c r="M31" s="40">
        <v>0</v>
      </c>
      <c r="N31" s="40">
        <v>0</v>
      </c>
      <c r="O31" s="40">
        <v>0</v>
      </c>
      <c r="P31" s="40">
        <v>0</v>
      </c>
      <c r="Q31" s="40">
        <v>0</v>
      </c>
      <c r="R31" s="40">
        <v>0</v>
      </c>
      <c r="S31" s="40">
        <v>0</v>
      </c>
      <c r="T31" s="40">
        <v>0</v>
      </c>
      <c r="U31" s="40">
        <v>0</v>
      </c>
      <c r="V31" s="40">
        <v>0</v>
      </c>
      <c r="W31" s="40">
        <v>0</v>
      </c>
      <c r="X31" s="40">
        <v>0</v>
      </c>
      <c r="Y31" s="40" t="s">
        <v>285</v>
      </c>
    </row>
    <row r="32" spans="1:25" ht="58.5" x14ac:dyDescent="0.3">
      <c r="A32" s="41" t="s">
        <v>416</v>
      </c>
      <c r="B32" s="220"/>
      <c r="C32" s="42" t="s">
        <v>228</v>
      </c>
      <c r="D32" s="40">
        <v>2500.5083333333337</v>
      </c>
      <c r="E32" s="40">
        <v>0</v>
      </c>
      <c r="F32" s="40">
        <v>2500.5083333333337</v>
      </c>
      <c r="G32" s="40">
        <v>2500.5083333333337</v>
      </c>
      <c r="H32" s="40">
        <v>2500.5083333333337</v>
      </c>
      <c r="I32" s="40">
        <v>0</v>
      </c>
      <c r="J32" s="40">
        <v>0</v>
      </c>
      <c r="K32" s="40">
        <v>0</v>
      </c>
      <c r="L32" s="40">
        <v>0</v>
      </c>
      <c r="M32" s="40">
        <v>0</v>
      </c>
      <c r="N32" s="40">
        <v>0</v>
      </c>
      <c r="O32" s="40">
        <v>0</v>
      </c>
      <c r="P32" s="40">
        <v>0</v>
      </c>
      <c r="Q32" s="40">
        <v>0</v>
      </c>
      <c r="R32" s="40">
        <v>0</v>
      </c>
      <c r="S32" s="40">
        <v>0</v>
      </c>
      <c r="T32" s="40">
        <v>0</v>
      </c>
      <c r="U32" s="40">
        <v>0</v>
      </c>
      <c r="V32" s="40">
        <v>0</v>
      </c>
      <c r="W32" s="40">
        <v>0</v>
      </c>
      <c r="X32" s="40">
        <v>0</v>
      </c>
      <c r="Y32" s="40" t="s">
        <v>286</v>
      </c>
    </row>
    <row r="33" spans="1:25" ht="117" x14ac:dyDescent="0.3">
      <c r="A33" s="41" t="s">
        <v>417</v>
      </c>
      <c r="B33" s="220"/>
      <c r="C33" s="42" t="s">
        <v>229</v>
      </c>
      <c r="D33" s="40">
        <v>2324.4333333333334</v>
      </c>
      <c r="E33" s="40">
        <v>0</v>
      </c>
      <c r="F33" s="40">
        <v>2324.4333333333334</v>
      </c>
      <c r="G33" s="40">
        <v>2324.4333333333334</v>
      </c>
      <c r="H33" s="40">
        <v>2324.4333333333334</v>
      </c>
      <c r="I33" s="40">
        <v>0</v>
      </c>
      <c r="J33" s="40">
        <v>0</v>
      </c>
      <c r="K33" s="40">
        <v>0</v>
      </c>
      <c r="L33" s="40">
        <v>0</v>
      </c>
      <c r="M33" s="40">
        <v>0</v>
      </c>
      <c r="N33" s="40">
        <v>0</v>
      </c>
      <c r="O33" s="40">
        <v>0</v>
      </c>
      <c r="P33" s="40">
        <v>0</v>
      </c>
      <c r="Q33" s="40">
        <v>0</v>
      </c>
      <c r="R33" s="40">
        <v>0</v>
      </c>
      <c r="S33" s="40">
        <v>0</v>
      </c>
      <c r="T33" s="40">
        <v>0</v>
      </c>
      <c r="U33" s="40">
        <v>0</v>
      </c>
      <c r="V33" s="40">
        <v>0</v>
      </c>
      <c r="W33" s="40">
        <v>0</v>
      </c>
      <c r="X33" s="40">
        <v>0</v>
      </c>
      <c r="Y33" s="40" t="s">
        <v>287</v>
      </c>
    </row>
    <row r="34" spans="1:25" ht="39" x14ac:dyDescent="0.3">
      <c r="A34" s="41" t="s">
        <v>418</v>
      </c>
      <c r="B34" s="220"/>
      <c r="C34" s="42" t="s">
        <v>230</v>
      </c>
      <c r="D34" s="40">
        <v>1049.8333333333333</v>
      </c>
      <c r="E34" s="40">
        <v>0</v>
      </c>
      <c r="F34" s="40">
        <v>1049.8333333333333</v>
      </c>
      <c r="G34" s="40">
        <v>1049.8333333333333</v>
      </c>
      <c r="H34" s="40">
        <v>1049.8333333333333</v>
      </c>
      <c r="I34" s="40">
        <v>0</v>
      </c>
      <c r="J34" s="40">
        <v>0</v>
      </c>
      <c r="K34" s="40">
        <v>0</v>
      </c>
      <c r="L34" s="40">
        <v>0</v>
      </c>
      <c r="M34" s="40">
        <v>0</v>
      </c>
      <c r="N34" s="40">
        <v>0</v>
      </c>
      <c r="O34" s="40">
        <v>0</v>
      </c>
      <c r="P34" s="40">
        <v>0</v>
      </c>
      <c r="Q34" s="40">
        <v>0</v>
      </c>
      <c r="R34" s="40">
        <v>0</v>
      </c>
      <c r="S34" s="40">
        <v>0</v>
      </c>
      <c r="T34" s="40">
        <v>0</v>
      </c>
      <c r="U34" s="40">
        <v>0</v>
      </c>
      <c r="V34" s="40">
        <v>0</v>
      </c>
      <c r="W34" s="40">
        <v>0</v>
      </c>
      <c r="X34" s="40">
        <v>0</v>
      </c>
      <c r="Y34" s="40" t="s">
        <v>288</v>
      </c>
    </row>
    <row r="35" spans="1:25" ht="58.5" x14ac:dyDescent="0.3">
      <c r="A35" s="41" t="s">
        <v>419</v>
      </c>
      <c r="B35" s="220"/>
      <c r="C35" s="42" t="s">
        <v>231</v>
      </c>
      <c r="D35" s="40">
        <v>257.89166666666671</v>
      </c>
      <c r="E35" s="40">
        <v>0</v>
      </c>
      <c r="F35" s="40">
        <v>257.89166666666671</v>
      </c>
      <c r="G35" s="40">
        <v>257.89166666666671</v>
      </c>
      <c r="H35" s="40">
        <v>257.89166666666671</v>
      </c>
      <c r="I35" s="40">
        <v>0</v>
      </c>
      <c r="J35" s="40">
        <v>0</v>
      </c>
      <c r="K35" s="40">
        <v>0</v>
      </c>
      <c r="L35" s="40">
        <v>0</v>
      </c>
      <c r="M35" s="40">
        <v>0</v>
      </c>
      <c r="N35" s="40">
        <v>0</v>
      </c>
      <c r="O35" s="40">
        <v>0</v>
      </c>
      <c r="P35" s="40">
        <v>0</v>
      </c>
      <c r="Q35" s="40">
        <v>0</v>
      </c>
      <c r="R35" s="40">
        <v>0</v>
      </c>
      <c r="S35" s="40">
        <v>0</v>
      </c>
      <c r="T35" s="40">
        <v>0</v>
      </c>
      <c r="U35" s="40">
        <v>0</v>
      </c>
      <c r="V35" s="40">
        <v>0</v>
      </c>
      <c r="W35" s="40">
        <v>0</v>
      </c>
      <c r="X35" s="40">
        <v>0</v>
      </c>
      <c r="Y35" s="40" t="s">
        <v>289</v>
      </c>
    </row>
    <row r="36" spans="1:25" ht="58.5" x14ac:dyDescent="0.3">
      <c r="A36" s="41" t="s">
        <v>420</v>
      </c>
      <c r="B36" s="221"/>
      <c r="C36" s="42" t="s">
        <v>232</v>
      </c>
      <c r="D36" s="40">
        <v>195.14166666666665</v>
      </c>
      <c r="E36" s="40">
        <v>0</v>
      </c>
      <c r="F36" s="40">
        <v>195.14166666666665</v>
      </c>
      <c r="G36" s="40">
        <v>195.14166666666665</v>
      </c>
      <c r="H36" s="40">
        <v>195.14166666666665</v>
      </c>
      <c r="I36" s="40">
        <v>0</v>
      </c>
      <c r="J36" s="40">
        <v>0</v>
      </c>
      <c r="K36" s="40">
        <v>0</v>
      </c>
      <c r="L36" s="40">
        <v>0</v>
      </c>
      <c r="M36" s="40">
        <v>0</v>
      </c>
      <c r="N36" s="40">
        <v>0</v>
      </c>
      <c r="O36" s="40">
        <v>0</v>
      </c>
      <c r="P36" s="40">
        <v>0</v>
      </c>
      <c r="Q36" s="40">
        <v>0</v>
      </c>
      <c r="R36" s="40">
        <v>0</v>
      </c>
      <c r="S36" s="40">
        <v>0</v>
      </c>
      <c r="T36" s="40">
        <v>0</v>
      </c>
      <c r="U36" s="40">
        <v>0</v>
      </c>
      <c r="V36" s="40">
        <v>0</v>
      </c>
      <c r="W36" s="40">
        <v>0</v>
      </c>
      <c r="X36" s="40">
        <v>0</v>
      </c>
      <c r="Y36" s="40" t="s">
        <v>290</v>
      </c>
    </row>
    <row r="37" spans="1:25" ht="39" x14ac:dyDescent="0.3">
      <c r="A37" s="41" t="s">
        <v>421</v>
      </c>
      <c r="B37" s="222" t="s">
        <v>268</v>
      </c>
      <c r="C37" s="42" t="s">
        <v>223</v>
      </c>
      <c r="D37" s="40">
        <v>453.38333333333333</v>
      </c>
      <c r="E37" s="40">
        <v>0</v>
      </c>
      <c r="F37" s="40">
        <v>453.38333333333333</v>
      </c>
      <c r="G37" s="40">
        <v>453.38333333333333</v>
      </c>
      <c r="H37" s="40">
        <v>453.38333333333333</v>
      </c>
      <c r="I37" s="40">
        <v>0</v>
      </c>
      <c r="J37" s="40">
        <v>0</v>
      </c>
      <c r="K37" s="40">
        <v>0</v>
      </c>
      <c r="L37" s="40">
        <v>0</v>
      </c>
      <c r="M37" s="40">
        <v>0</v>
      </c>
      <c r="N37" s="40">
        <v>0</v>
      </c>
      <c r="O37" s="40">
        <v>0</v>
      </c>
      <c r="P37" s="40">
        <v>0</v>
      </c>
      <c r="Q37" s="40">
        <v>0</v>
      </c>
      <c r="R37" s="40">
        <v>0</v>
      </c>
      <c r="S37" s="40">
        <v>0</v>
      </c>
      <c r="T37" s="40">
        <v>0</v>
      </c>
      <c r="U37" s="40">
        <v>0</v>
      </c>
      <c r="V37" s="40">
        <v>0</v>
      </c>
      <c r="W37" s="40">
        <v>0</v>
      </c>
      <c r="X37" s="40">
        <v>0</v>
      </c>
      <c r="Y37" s="40" t="s">
        <v>291</v>
      </c>
    </row>
    <row r="38" spans="1:25" ht="78" x14ac:dyDescent="0.3">
      <c r="A38" s="41" t="s">
        <v>422</v>
      </c>
      <c r="B38" s="220"/>
      <c r="C38" s="42" t="s">
        <v>233</v>
      </c>
      <c r="D38" s="40">
        <v>1433.4833333333333</v>
      </c>
      <c r="E38" s="40">
        <v>0</v>
      </c>
      <c r="F38" s="40">
        <v>1433.4833333333333</v>
      </c>
      <c r="G38" s="40">
        <v>1433.4833333333333</v>
      </c>
      <c r="H38" s="40">
        <v>1433.4833333333333</v>
      </c>
      <c r="I38" s="40">
        <v>0</v>
      </c>
      <c r="J38" s="40">
        <v>0</v>
      </c>
      <c r="K38" s="40">
        <v>0</v>
      </c>
      <c r="L38" s="40">
        <v>0</v>
      </c>
      <c r="M38" s="40">
        <v>0</v>
      </c>
      <c r="N38" s="40">
        <v>0</v>
      </c>
      <c r="O38" s="40">
        <v>0</v>
      </c>
      <c r="P38" s="40">
        <v>0</v>
      </c>
      <c r="Q38" s="40">
        <v>0</v>
      </c>
      <c r="R38" s="40">
        <v>0</v>
      </c>
      <c r="S38" s="40">
        <v>0</v>
      </c>
      <c r="T38" s="40">
        <v>0</v>
      </c>
      <c r="U38" s="40">
        <v>0</v>
      </c>
      <c r="V38" s="40">
        <v>0</v>
      </c>
      <c r="W38" s="40">
        <v>0</v>
      </c>
      <c r="X38" s="40">
        <v>0</v>
      </c>
      <c r="Y38" s="40" t="s">
        <v>292</v>
      </c>
    </row>
    <row r="39" spans="1:25" ht="39" x14ac:dyDescent="0.3">
      <c r="A39" s="41" t="s">
        <v>423</v>
      </c>
      <c r="B39" s="220"/>
      <c r="C39" s="42" t="s">
        <v>225</v>
      </c>
      <c r="D39" s="40">
        <v>167.5916666666667</v>
      </c>
      <c r="E39" s="40">
        <v>0</v>
      </c>
      <c r="F39" s="40">
        <v>167.5916666666667</v>
      </c>
      <c r="G39" s="40">
        <v>167.5916666666667</v>
      </c>
      <c r="H39" s="40">
        <v>167.5916666666667</v>
      </c>
      <c r="I39" s="40">
        <v>0</v>
      </c>
      <c r="J39" s="40">
        <v>0</v>
      </c>
      <c r="K39" s="40">
        <v>0</v>
      </c>
      <c r="L39" s="40">
        <v>0</v>
      </c>
      <c r="M39" s="40">
        <v>0</v>
      </c>
      <c r="N39" s="40">
        <v>0</v>
      </c>
      <c r="O39" s="40">
        <v>0</v>
      </c>
      <c r="P39" s="40">
        <v>0</v>
      </c>
      <c r="Q39" s="40">
        <v>0</v>
      </c>
      <c r="R39" s="40">
        <v>0</v>
      </c>
      <c r="S39" s="40">
        <v>0</v>
      </c>
      <c r="T39" s="40">
        <v>0</v>
      </c>
      <c r="U39" s="40">
        <v>0</v>
      </c>
      <c r="V39" s="40">
        <v>0</v>
      </c>
      <c r="W39" s="40">
        <v>0</v>
      </c>
      <c r="X39" s="40">
        <v>0</v>
      </c>
      <c r="Y39" s="40" t="s">
        <v>293</v>
      </c>
    </row>
    <row r="40" spans="1:25" ht="58.5" x14ac:dyDescent="0.3">
      <c r="A40" s="41" t="s">
        <v>424</v>
      </c>
      <c r="B40" s="220"/>
      <c r="C40" s="42" t="s">
        <v>234</v>
      </c>
      <c r="D40" s="40">
        <v>911.26666666666665</v>
      </c>
      <c r="E40" s="40">
        <v>0</v>
      </c>
      <c r="F40" s="40">
        <v>911.26666666666665</v>
      </c>
      <c r="G40" s="40">
        <v>911.26666666666665</v>
      </c>
      <c r="H40" s="40">
        <v>911.26666666666665</v>
      </c>
      <c r="I40" s="40">
        <v>0</v>
      </c>
      <c r="J40" s="40">
        <v>0</v>
      </c>
      <c r="K40" s="40">
        <v>0</v>
      </c>
      <c r="L40" s="40">
        <v>0</v>
      </c>
      <c r="M40" s="40">
        <v>0</v>
      </c>
      <c r="N40" s="40">
        <v>0</v>
      </c>
      <c r="O40" s="40">
        <v>0</v>
      </c>
      <c r="P40" s="40">
        <v>0</v>
      </c>
      <c r="Q40" s="40">
        <v>0</v>
      </c>
      <c r="R40" s="40">
        <v>0</v>
      </c>
      <c r="S40" s="40">
        <v>0</v>
      </c>
      <c r="T40" s="40">
        <v>0</v>
      </c>
      <c r="U40" s="40">
        <v>0</v>
      </c>
      <c r="V40" s="40">
        <v>0</v>
      </c>
      <c r="W40" s="40">
        <v>0</v>
      </c>
      <c r="X40" s="40">
        <v>0</v>
      </c>
      <c r="Y40" s="40" t="s">
        <v>294</v>
      </c>
    </row>
    <row r="41" spans="1:25" ht="58.5" x14ac:dyDescent="0.3">
      <c r="A41" s="41" t="s">
        <v>425</v>
      </c>
      <c r="B41" s="220"/>
      <c r="C41" s="42" t="s">
        <v>235</v>
      </c>
      <c r="D41" s="40">
        <v>1460.05</v>
      </c>
      <c r="E41" s="40">
        <v>0</v>
      </c>
      <c r="F41" s="40">
        <v>1460.05</v>
      </c>
      <c r="G41" s="40">
        <v>1460.05</v>
      </c>
      <c r="H41" s="40">
        <v>1460.05</v>
      </c>
      <c r="I41" s="40">
        <v>0</v>
      </c>
      <c r="J41" s="40">
        <v>0</v>
      </c>
      <c r="K41" s="40">
        <v>0</v>
      </c>
      <c r="L41" s="40">
        <v>0</v>
      </c>
      <c r="M41" s="40">
        <v>0</v>
      </c>
      <c r="N41" s="40">
        <v>0</v>
      </c>
      <c r="O41" s="40">
        <v>0</v>
      </c>
      <c r="P41" s="40">
        <v>0</v>
      </c>
      <c r="Q41" s="40">
        <v>0</v>
      </c>
      <c r="R41" s="40">
        <v>0</v>
      </c>
      <c r="S41" s="40">
        <v>0</v>
      </c>
      <c r="T41" s="40">
        <v>0</v>
      </c>
      <c r="U41" s="40">
        <v>0</v>
      </c>
      <c r="V41" s="40">
        <v>0</v>
      </c>
      <c r="W41" s="40">
        <v>0</v>
      </c>
      <c r="X41" s="40">
        <v>0</v>
      </c>
      <c r="Y41" s="40" t="s">
        <v>295</v>
      </c>
    </row>
    <row r="42" spans="1:25" ht="78" x14ac:dyDescent="0.3">
      <c r="A42" s="41" t="s">
        <v>426</v>
      </c>
      <c r="B42" s="220"/>
      <c r="C42" s="42" t="s">
        <v>236</v>
      </c>
      <c r="D42" s="40">
        <v>1606.05</v>
      </c>
      <c r="E42" s="40">
        <v>0</v>
      </c>
      <c r="F42" s="40">
        <v>1606.05</v>
      </c>
      <c r="G42" s="40">
        <v>1606.05</v>
      </c>
      <c r="H42" s="40">
        <v>1606.05</v>
      </c>
      <c r="I42" s="40">
        <v>0</v>
      </c>
      <c r="J42" s="40">
        <v>0</v>
      </c>
      <c r="K42" s="40">
        <v>0</v>
      </c>
      <c r="L42" s="40">
        <v>0</v>
      </c>
      <c r="M42" s="40">
        <v>0</v>
      </c>
      <c r="N42" s="40">
        <v>0</v>
      </c>
      <c r="O42" s="40">
        <v>0</v>
      </c>
      <c r="P42" s="40">
        <v>0</v>
      </c>
      <c r="Q42" s="40">
        <v>0</v>
      </c>
      <c r="R42" s="40">
        <v>0</v>
      </c>
      <c r="S42" s="40">
        <v>0</v>
      </c>
      <c r="T42" s="40">
        <v>0</v>
      </c>
      <c r="U42" s="40">
        <v>0</v>
      </c>
      <c r="V42" s="40">
        <v>0</v>
      </c>
      <c r="W42" s="40">
        <v>0</v>
      </c>
      <c r="X42" s="40">
        <v>0</v>
      </c>
      <c r="Y42" s="40" t="s">
        <v>296</v>
      </c>
    </row>
    <row r="43" spans="1:25" ht="58.5" x14ac:dyDescent="0.3">
      <c r="A43" s="41" t="s">
        <v>427</v>
      </c>
      <c r="B43" s="220"/>
      <c r="C43" s="42" t="s">
        <v>231</v>
      </c>
      <c r="D43" s="40">
        <v>585.07500000000005</v>
      </c>
      <c r="E43" s="40">
        <v>0</v>
      </c>
      <c r="F43" s="40">
        <v>585.07500000000005</v>
      </c>
      <c r="G43" s="40">
        <v>585.07500000000005</v>
      </c>
      <c r="H43" s="40">
        <v>585.07500000000005</v>
      </c>
      <c r="I43" s="40">
        <v>0</v>
      </c>
      <c r="J43" s="40">
        <v>0</v>
      </c>
      <c r="K43" s="40">
        <v>0</v>
      </c>
      <c r="L43" s="40">
        <v>0</v>
      </c>
      <c r="M43" s="40">
        <v>0</v>
      </c>
      <c r="N43" s="40">
        <v>0</v>
      </c>
      <c r="O43" s="40">
        <v>0</v>
      </c>
      <c r="P43" s="40">
        <v>0</v>
      </c>
      <c r="Q43" s="40">
        <v>0</v>
      </c>
      <c r="R43" s="40">
        <v>0</v>
      </c>
      <c r="S43" s="40">
        <v>0</v>
      </c>
      <c r="T43" s="40">
        <v>0</v>
      </c>
      <c r="U43" s="40">
        <v>0</v>
      </c>
      <c r="V43" s="40">
        <v>0</v>
      </c>
      <c r="W43" s="40">
        <v>0</v>
      </c>
      <c r="X43" s="40">
        <v>0</v>
      </c>
      <c r="Y43" s="40" t="s">
        <v>297</v>
      </c>
    </row>
    <row r="44" spans="1:25" ht="58.5" x14ac:dyDescent="0.3">
      <c r="A44" s="41" t="s">
        <v>428</v>
      </c>
      <c r="B44" s="221"/>
      <c r="C44" s="42" t="s">
        <v>232</v>
      </c>
      <c r="D44" s="40">
        <v>405.49166666666667</v>
      </c>
      <c r="E44" s="40">
        <v>0</v>
      </c>
      <c r="F44" s="40">
        <v>405.49166666666667</v>
      </c>
      <c r="G44" s="40">
        <v>405.49166666666667</v>
      </c>
      <c r="H44" s="40">
        <v>405.49166666666667</v>
      </c>
      <c r="I44" s="40">
        <v>0</v>
      </c>
      <c r="J44" s="40">
        <v>0</v>
      </c>
      <c r="K44" s="40">
        <v>0</v>
      </c>
      <c r="L44" s="40">
        <v>0</v>
      </c>
      <c r="M44" s="40">
        <v>0</v>
      </c>
      <c r="N44" s="40">
        <v>0</v>
      </c>
      <c r="O44" s="40">
        <v>0</v>
      </c>
      <c r="P44" s="40">
        <v>0</v>
      </c>
      <c r="Q44" s="40">
        <v>0</v>
      </c>
      <c r="R44" s="40">
        <v>0</v>
      </c>
      <c r="S44" s="40">
        <v>0</v>
      </c>
      <c r="T44" s="40">
        <v>0</v>
      </c>
      <c r="U44" s="40">
        <v>0</v>
      </c>
      <c r="V44" s="40">
        <v>0</v>
      </c>
      <c r="W44" s="40">
        <v>0</v>
      </c>
      <c r="X44" s="40">
        <v>0</v>
      </c>
      <c r="Y44" s="40" t="s">
        <v>298</v>
      </c>
    </row>
    <row r="45" spans="1:25" ht="39" x14ac:dyDescent="0.3">
      <c r="A45" s="41" t="s">
        <v>429</v>
      </c>
      <c r="B45" s="222" t="str">
        <f>Лист4!B25</f>
        <v xml:space="preserve">Выполнение монтажных работ по реконструкции трубопроводов горячего водоснабжения в с.Ново-Талицы Ивановской области (Жилзона № 2), общей протяжённостю 481,0 м. </v>
      </c>
      <c r="C45" s="42" t="str">
        <f>'№2 ИП ТС'!C44</f>
        <v>от т.2013 до т.2014 по ул. Школьная,  10 м, двухтрубная, надземная</v>
      </c>
      <c r="D45" s="40">
        <v>107.38333333333335</v>
      </c>
      <c r="E45" s="40">
        <v>0</v>
      </c>
      <c r="F45" s="40">
        <v>107.38333333333335</v>
      </c>
      <c r="G45" s="40">
        <v>107.38333333333335</v>
      </c>
      <c r="H45" s="40">
        <v>0</v>
      </c>
      <c r="I45" s="40">
        <v>107.38333333333335</v>
      </c>
      <c r="J45" s="40">
        <v>0</v>
      </c>
      <c r="K45" s="40">
        <v>0</v>
      </c>
      <c r="L45" s="40">
        <v>0</v>
      </c>
      <c r="M45" s="40">
        <v>0</v>
      </c>
      <c r="N45" s="40">
        <v>0</v>
      </c>
      <c r="O45" s="40">
        <v>0</v>
      </c>
      <c r="P45" s="40">
        <v>0</v>
      </c>
      <c r="Q45" s="40">
        <v>0</v>
      </c>
      <c r="R45" s="40">
        <v>0</v>
      </c>
      <c r="S45" s="40">
        <v>0</v>
      </c>
      <c r="T45" s="40">
        <v>0</v>
      </c>
      <c r="U45" s="40">
        <v>0</v>
      </c>
      <c r="V45" s="40">
        <v>0</v>
      </c>
      <c r="W45" s="40">
        <v>0</v>
      </c>
      <c r="X45" s="40">
        <v>0</v>
      </c>
      <c r="Y45" s="40" t="s">
        <v>299</v>
      </c>
    </row>
    <row r="46" spans="1:25" ht="39" x14ac:dyDescent="0.3">
      <c r="A46" s="41" t="s">
        <v>430</v>
      </c>
      <c r="B46" s="220"/>
      <c r="C46" s="42" t="str">
        <f>'№2 ИП ТС'!C45</f>
        <v>от т.2014 до т.2015 по ул. Школьная, 133,5 м, двухтрубная, надземная</v>
      </c>
      <c r="D46" s="40">
        <v>1584.0250000000001</v>
      </c>
      <c r="E46" s="40">
        <v>0</v>
      </c>
      <c r="F46" s="40">
        <v>1584.0250000000001</v>
      </c>
      <c r="G46" s="40">
        <v>1584.0250000000001</v>
      </c>
      <c r="H46" s="40">
        <v>0</v>
      </c>
      <c r="I46" s="40">
        <v>1584.0250000000001</v>
      </c>
      <c r="J46" s="40">
        <v>0</v>
      </c>
      <c r="K46" s="40">
        <v>0</v>
      </c>
      <c r="L46" s="40">
        <v>0</v>
      </c>
      <c r="M46" s="40">
        <v>0</v>
      </c>
      <c r="N46" s="40">
        <v>0</v>
      </c>
      <c r="O46" s="40">
        <v>0</v>
      </c>
      <c r="P46" s="40">
        <v>0</v>
      </c>
      <c r="Q46" s="40">
        <v>0</v>
      </c>
      <c r="R46" s="40">
        <v>0</v>
      </c>
      <c r="S46" s="40">
        <v>0</v>
      </c>
      <c r="T46" s="40">
        <v>0</v>
      </c>
      <c r="U46" s="40">
        <v>0</v>
      </c>
      <c r="V46" s="40">
        <v>0</v>
      </c>
      <c r="W46" s="40">
        <v>0</v>
      </c>
      <c r="X46" s="40">
        <v>0</v>
      </c>
      <c r="Y46" s="40" t="s">
        <v>300</v>
      </c>
    </row>
    <row r="47" spans="1:25" ht="39" x14ac:dyDescent="0.3">
      <c r="A47" s="41" t="s">
        <v>431</v>
      </c>
      <c r="B47" s="220"/>
      <c r="C47" s="42" t="str">
        <f>'№2 ИП ТС'!C46</f>
        <v>от т.2015 по ул. Школьная 9, 70 м, двухтрубная, надземная</v>
      </c>
      <c r="D47" s="40">
        <v>707.18333333333339</v>
      </c>
      <c r="E47" s="40">
        <v>0</v>
      </c>
      <c r="F47" s="40">
        <v>707.18333333333339</v>
      </c>
      <c r="G47" s="40">
        <v>707.18333333333339</v>
      </c>
      <c r="H47" s="40">
        <v>0</v>
      </c>
      <c r="I47" s="40">
        <v>707.18333333333339</v>
      </c>
      <c r="J47" s="40">
        <v>0</v>
      </c>
      <c r="K47" s="40">
        <v>0</v>
      </c>
      <c r="L47" s="40">
        <v>0</v>
      </c>
      <c r="M47" s="40">
        <v>0</v>
      </c>
      <c r="N47" s="40">
        <v>0</v>
      </c>
      <c r="O47" s="40">
        <v>0</v>
      </c>
      <c r="P47" s="40">
        <v>0</v>
      </c>
      <c r="Q47" s="40">
        <v>0</v>
      </c>
      <c r="R47" s="40">
        <v>0</v>
      </c>
      <c r="S47" s="40">
        <v>0</v>
      </c>
      <c r="T47" s="40">
        <v>0</v>
      </c>
      <c r="U47" s="40">
        <v>0</v>
      </c>
      <c r="V47" s="40">
        <v>0</v>
      </c>
      <c r="W47" s="40">
        <v>0</v>
      </c>
      <c r="X47" s="40">
        <v>0</v>
      </c>
      <c r="Y47" s="40" t="s">
        <v>301</v>
      </c>
    </row>
    <row r="48" spans="1:25" ht="39" x14ac:dyDescent="0.3">
      <c r="A48" s="41" t="s">
        <v>432</v>
      </c>
      <c r="B48" s="220"/>
      <c r="C48" s="42" t="str">
        <f>'№2 ИП ТС'!C47</f>
        <v>от т.2021 по ул. Школьная 20 (школа) - гараж, 70 м, двухтрубная, надземная</v>
      </c>
      <c r="D48" s="40">
        <v>13.625000000000002</v>
      </c>
      <c r="E48" s="40">
        <v>0</v>
      </c>
      <c r="F48" s="40">
        <v>13.625000000000002</v>
      </c>
      <c r="G48" s="40">
        <v>13.625000000000002</v>
      </c>
      <c r="H48" s="40">
        <v>0</v>
      </c>
      <c r="I48" s="40">
        <v>13.625000000000002</v>
      </c>
      <c r="J48" s="40">
        <v>0</v>
      </c>
      <c r="K48" s="40">
        <v>0</v>
      </c>
      <c r="L48" s="40">
        <v>0</v>
      </c>
      <c r="M48" s="40">
        <v>0</v>
      </c>
      <c r="N48" s="40">
        <v>0</v>
      </c>
      <c r="O48" s="40">
        <v>0</v>
      </c>
      <c r="P48" s="40">
        <v>0</v>
      </c>
      <c r="Q48" s="40">
        <v>0</v>
      </c>
      <c r="R48" s="40">
        <v>0</v>
      </c>
      <c r="S48" s="40">
        <v>0</v>
      </c>
      <c r="T48" s="40">
        <v>0</v>
      </c>
      <c r="U48" s="40">
        <v>0</v>
      </c>
      <c r="V48" s="40">
        <v>0</v>
      </c>
      <c r="W48" s="40">
        <v>0</v>
      </c>
      <c r="X48" s="40">
        <v>0</v>
      </c>
      <c r="Y48" s="40" t="s">
        <v>302</v>
      </c>
    </row>
    <row r="49" spans="1:25" ht="39" x14ac:dyDescent="0.3">
      <c r="A49" s="41" t="s">
        <v>433</v>
      </c>
      <c r="B49" s="220"/>
      <c r="C49" s="42" t="str">
        <f>'№2 ИП ТС'!C48</f>
        <v>от т.2024 по ул. Школьная 20, 35 м, двухтрубная, надземная</v>
      </c>
      <c r="D49" s="40">
        <v>323.91666666666669</v>
      </c>
      <c r="E49" s="40">
        <v>0</v>
      </c>
      <c r="F49" s="40">
        <v>323.91666666666669</v>
      </c>
      <c r="G49" s="40">
        <v>323.91666666666669</v>
      </c>
      <c r="H49" s="40">
        <v>0</v>
      </c>
      <c r="I49" s="40">
        <v>323.91666666666669</v>
      </c>
      <c r="J49" s="40">
        <v>0</v>
      </c>
      <c r="K49" s="40">
        <v>0</v>
      </c>
      <c r="L49" s="40">
        <v>0</v>
      </c>
      <c r="M49" s="40">
        <v>0</v>
      </c>
      <c r="N49" s="40">
        <v>0</v>
      </c>
      <c r="O49" s="40">
        <v>0</v>
      </c>
      <c r="P49" s="40">
        <v>0</v>
      </c>
      <c r="Q49" s="40">
        <v>0</v>
      </c>
      <c r="R49" s="40">
        <v>0</v>
      </c>
      <c r="S49" s="40">
        <v>0</v>
      </c>
      <c r="T49" s="40">
        <v>0</v>
      </c>
      <c r="U49" s="40">
        <v>0</v>
      </c>
      <c r="V49" s="40">
        <v>0</v>
      </c>
      <c r="W49" s="40">
        <v>0</v>
      </c>
      <c r="X49" s="40">
        <v>0</v>
      </c>
      <c r="Y49" s="40" t="s">
        <v>303</v>
      </c>
    </row>
    <row r="50" spans="1:25" ht="58.5" x14ac:dyDescent="0.3">
      <c r="A50" s="41" t="s">
        <v>434</v>
      </c>
      <c r="B50" s="220"/>
      <c r="C50" s="42" t="str">
        <f>'№2 ИП ТС'!C49</f>
        <v>от т.2023 до т. 2026, от т. 2026 до ул.. Школьная 1, 92 м, двухтрубная, надземная</v>
      </c>
      <c r="D50" s="40">
        <v>870.94166666666683</v>
      </c>
      <c r="E50" s="40">
        <v>0</v>
      </c>
      <c r="F50" s="40">
        <v>870.94166666666683</v>
      </c>
      <c r="G50" s="40">
        <v>870.94166666666683</v>
      </c>
      <c r="H50" s="40">
        <v>0</v>
      </c>
      <c r="I50" s="40">
        <v>870.94166666666683</v>
      </c>
      <c r="J50" s="40">
        <v>0</v>
      </c>
      <c r="K50" s="40">
        <v>0</v>
      </c>
      <c r="L50" s="40">
        <v>0</v>
      </c>
      <c r="M50" s="40">
        <v>0</v>
      </c>
      <c r="N50" s="40">
        <v>0</v>
      </c>
      <c r="O50" s="40">
        <v>0</v>
      </c>
      <c r="P50" s="40">
        <v>0</v>
      </c>
      <c r="Q50" s="40">
        <v>0</v>
      </c>
      <c r="R50" s="40">
        <v>0</v>
      </c>
      <c r="S50" s="40">
        <v>0</v>
      </c>
      <c r="T50" s="40">
        <v>0</v>
      </c>
      <c r="U50" s="40">
        <v>0</v>
      </c>
      <c r="V50" s="40">
        <v>0</v>
      </c>
      <c r="W50" s="40">
        <v>0</v>
      </c>
      <c r="X50" s="40">
        <v>0</v>
      </c>
      <c r="Y50" s="40" t="s">
        <v>304</v>
      </c>
    </row>
    <row r="51" spans="1:25" ht="39" x14ac:dyDescent="0.3">
      <c r="A51" s="41" t="s">
        <v>435</v>
      </c>
      <c r="B51" s="220"/>
      <c r="C51" s="42" t="str">
        <f>'№2 ИП ТС'!C50</f>
        <v>от т. 2026 до ул. Школьная 2, 41,5 м, двухтрубная, надземная</v>
      </c>
      <c r="D51" s="40">
        <v>375.2833333333333</v>
      </c>
      <c r="E51" s="40">
        <v>0</v>
      </c>
      <c r="F51" s="40">
        <v>375.2833333333333</v>
      </c>
      <c r="G51" s="40">
        <v>375.2833333333333</v>
      </c>
      <c r="H51" s="40">
        <v>0</v>
      </c>
      <c r="I51" s="40">
        <v>375.2833333333333</v>
      </c>
      <c r="J51" s="40">
        <v>0</v>
      </c>
      <c r="K51" s="40">
        <v>0</v>
      </c>
      <c r="L51" s="40">
        <v>0</v>
      </c>
      <c r="M51" s="40">
        <v>0</v>
      </c>
      <c r="N51" s="40">
        <v>0</v>
      </c>
      <c r="O51" s="40">
        <v>0</v>
      </c>
      <c r="P51" s="40">
        <v>0</v>
      </c>
      <c r="Q51" s="40">
        <v>0</v>
      </c>
      <c r="R51" s="40">
        <v>0</v>
      </c>
      <c r="S51" s="40">
        <v>0</v>
      </c>
      <c r="T51" s="40">
        <v>0</v>
      </c>
      <c r="U51" s="40">
        <v>0</v>
      </c>
      <c r="V51" s="40">
        <v>0</v>
      </c>
      <c r="W51" s="40">
        <v>0</v>
      </c>
      <c r="X51" s="40">
        <v>0</v>
      </c>
      <c r="Y51" s="40" t="s">
        <v>305</v>
      </c>
    </row>
    <row r="52" spans="1:25" ht="58.5" x14ac:dyDescent="0.3">
      <c r="A52" s="41" t="s">
        <v>436</v>
      </c>
      <c r="B52" s="220"/>
      <c r="C52" s="42" t="str">
        <f>'№2 ИП ТС'!C51</f>
        <v>от т. 2033 до ул. Садовая 16 (д/с Родничок), 39,5 м, двухтрубная, надземная</v>
      </c>
      <c r="D52" s="40">
        <v>337.94166666666666</v>
      </c>
      <c r="E52" s="40">
        <v>0</v>
      </c>
      <c r="F52" s="40">
        <v>337.94166666666666</v>
      </c>
      <c r="G52" s="40">
        <v>337.94166666666666</v>
      </c>
      <c r="H52" s="40">
        <v>0</v>
      </c>
      <c r="I52" s="40">
        <v>337.94166666666666</v>
      </c>
      <c r="J52" s="40">
        <v>0</v>
      </c>
      <c r="K52" s="40">
        <v>0</v>
      </c>
      <c r="L52" s="40">
        <v>0</v>
      </c>
      <c r="M52" s="40">
        <v>0</v>
      </c>
      <c r="N52" s="40">
        <v>0</v>
      </c>
      <c r="O52" s="40">
        <v>0</v>
      </c>
      <c r="P52" s="40">
        <v>0</v>
      </c>
      <c r="Q52" s="40">
        <v>0</v>
      </c>
      <c r="R52" s="40">
        <v>0</v>
      </c>
      <c r="S52" s="40">
        <v>0</v>
      </c>
      <c r="T52" s="40">
        <v>0</v>
      </c>
      <c r="U52" s="40">
        <v>0</v>
      </c>
      <c r="V52" s="40">
        <v>0</v>
      </c>
      <c r="W52" s="40">
        <v>0</v>
      </c>
      <c r="X52" s="40">
        <v>0</v>
      </c>
      <c r="Y52" s="40" t="s">
        <v>306</v>
      </c>
    </row>
    <row r="53" spans="1:25" ht="58.5" x14ac:dyDescent="0.3">
      <c r="A53" s="41" t="s">
        <v>437</v>
      </c>
      <c r="B53" s="220"/>
      <c r="C53" s="42" t="str">
        <f>'№2 ИП ТС'!C52</f>
        <v>от т. 2035 до т. 2036, от т. 2036 до т.2037 по ул. Садовая, 30 м, двухтрубное, надземная</v>
      </c>
      <c r="D53" s="40">
        <v>322.14999999999998</v>
      </c>
      <c r="E53" s="40">
        <v>0</v>
      </c>
      <c r="F53" s="40">
        <v>322.14999999999998</v>
      </c>
      <c r="G53" s="40">
        <v>322.14999999999998</v>
      </c>
      <c r="H53" s="40">
        <v>0</v>
      </c>
      <c r="I53" s="40">
        <v>322.14999999999998</v>
      </c>
      <c r="J53" s="40">
        <v>0</v>
      </c>
      <c r="K53" s="40">
        <v>0</v>
      </c>
      <c r="L53" s="40">
        <v>0</v>
      </c>
      <c r="M53" s="40">
        <v>0</v>
      </c>
      <c r="N53" s="40">
        <v>0</v>
      </c>
      <c r="O53" s="40">
        <v>0</v>
      </c>
      <c r="P53" s="40">
        <v>0</v>
      </c>
      <c r="Q53" s="40">
        <v>0</v>
      </c>
      <c r="R53" s="40">
        <v>0</v>
      </c>
      <c r="S53" s="40">
        <v>0</v>
      </c>
      <c r="T53" s="40">
        <v>0</v>
      </c>
      <c r="U53" s="40">
        <v>0</v>
      </c>
      <c r="V53" s="40">
        <v>0</v>
      </c>
      <c r="W53" s="40">
        <v>0</v>
      </c>
      <c r="X53" s="40">
        <v>0</v>
      </c>
      <c r="Y53" s="40" t="s">
        <v>307</v>
      </c>
    </row>
    <row r="54" spans="1:25" ht="39" x14ac:dyDescent="0.3">
      <c r="A54" s="41" t="s">
        <v>438</v>
      </c>
      <c r="B54" s="221"/>
      <c r="C54" s="42" t="str">
        <f>'№2 ИП ТС'!C53</f>
        <v>от т. 2042 до т. 2043 по ул. Садовая, 28 м, двухтрубное, канальная</v>
      </c>
      <c r="D54" s="40">
        <v>291.12500000000006</v>
      </c>
      <c r="E54" s="40">
        <v>0</v>
      </c>
      <c r="F54" s="40">
        <v>291.12500000000006</v>
      </c>
      <c r="G54" s="40">
        <v>291.12500000000006</v>
      </c>
      <c r="H54" s="40">
        <v>0</v>
      </c>
      <c r="I54" s="40">
        <v>291.12500000000006</v>
      </c>
      <c r="J54" s="40">
        <v>0</v>
      </c>
      <c r="K54" s="40">
        <v>0</v>
      </c>
      <c r="L54" s="40">
        <v>0</v>
      </c>
      <c r="M54" s="40">
        <v>0</v>
      </c>
      <c r="N54" s="40">
        <v>0</v>
      </c>
      <c r="O54" s="40">
        <v>0</v>
      </c>
      <c r="P54" s="40">
        <v>0</v>
      </c>
      <c r="Q54" s="40">
        <v>0</v>
      </c>
      <c r="R54" s="40">
        <v>0</v>
      </c>
      <c r="S54" s="40">
        <v>0</v>
      </c>
      <c r="T54" s="40">
        <v>0</v>
      </c>
      <c r="U54" s="40">
        <v>0</v>
      </c>
      <c r="V54" s="40">
        <v>0</v>
      </c>
      <c r="W54" s="40">
        <v>0</v>
      </c>
      <c r="X54" s="40">
        <v>0</v>
      </c>
      <c r="Y54" s="40" t="s">
        <v>308</v>
      </c>
    </row>
    <row r="55" spans="1:25" ht="39" x14ac:dyDescent="0.3">
      <c r="A55" s="41" t="s">
        <v>439</v>
      </c>
      <c r="B55" s="219" t="s">
        <v>266</v>
      </c>
      <c r="C55" s="42" t="s">
        <v>247</v>
      </c>
      <c r="D55" s="40">
        <v>2127.6666666666665</v>
      </c>
      <c r="E55" s="40">
        <v>0</v>
      </c>
      <c r="F55" s="40">
        <v>2127.6666666666665</v>
      </c>
      <c r="G55" s="40">
        <v>2127.6666666666665</v>
      </c>
      <c r="H55" s="40">
        <v>0</v>
      </c>
      <c r="I55" s="40">
        <v>2127.6666666666665</v>
      </c>
      <c r="J55" s="40">
        <v>0</v>
      </c>
      <c r="K55" s="40">
        <v>0</v>
      </c>
      <c r="L55" s="40">
        <v>0</v>
      </c>
      <c r="M55" s="40">
        <v>0</v>
      </c>
      <c r="N55" s="40">
        <v>0</v>
      </c>
      <c r="O55" s="40">
        <v>0</v>
      </c>
      <c r="P55" s="40">
        <v>0</v>
      </c>
      <c r="Q55" s="40">
        <v>0</v>
      </c>
      <c r="R55" s="40">
        <v>0</v>
      </c>
      <c r="S55" s="40">
        <v>0</v>
      </c>
      <c r="T55" s="40">
        <v>0</v>
      </c>
      <c r="U55" s="40">
        <v>0</v>
      </c>
      <c r="V55" s="40">
        <v>0</v>
      </c>
      <c r="W55" s="40">
        <v>0</v>
      </c>
      <c r="X55" s="40">
        <v>0</v>
      </c>
      <c r="Y55" s="40" t="s">
        <v>309</v>
      </c>
    </row>
    <row r="56" spans="1:25" ht="39" x14ac:dyDescent="0.3">
      <c r="A56" s="41" t="s">
        <v>440</v>
      </c>
      <c r="B56" s="220"/>
      <c r="C56" s="42" t="s">
        <v>248</v>
      </c>
      <c r="D56" s="40">
        <v>375.8416666666667</v>
      </c>
      <c r="E56" s="40">
        <v>0</v>
      </c>
      <c r="F56" s="40">
        <v>375.8416666666667</v>
      </c>
      <c r="G56" s="40">
        <v>375.8416666666667</v>
      </c>
      <c r="H56" s="40">
        <v>0</v>
      </c>
      <c r="I56" s="40">
        <v>375.8416666666667</v>
      </c>
      <c r="J56" s="40">
        <v>0</v>
      </c>
      <c r="K56" s="40">
        <v>0</v>
      </c>
      <c r="L56" s="40">
        <v>0</v>
      </c>
      <c r="M56" s="40">
        <v>0</v>
      </c>
      <c r="N56" s="40">
        <v>0</v>
      </c>
      <c r="O56" s="40">
        <v>0</v>
      </c>
      <c r="P56" s="40">
        <v>0</v>
      </c>
      <c r="Q56" s="40">
        <v>0</v>
      </c>
      <c r="R56" s="40">
        <v>0</v>
      </c>
      <c r="S56" s="40">
        <v>0</v>
      </c>
      <c r="T56" s="40">
        <v>0</v>
      </c>
      <c r="U56" s="40">
        <v>0</v>
      </c>
      <c r="V56" s="40">
        <v>0</v>
      </c>
      <c r="W56" s="40">
        <v>0</v>
      </c>
      <c r="X56" s="40">
        <v>0</v>
      </c>
      <c r="Y56" s="40" t="s">
        <v>310</v>
      </c>
    </row>
    <row r="57" spans="1:25" ht="39" x14ac:dyDescent="0.3">
      <c r="A57" s="41" t="s">
        <v>441</v>
      </c>
      <c r="B57" s="220"/>
      <c r="C57" s="42" t="s">
        <v>249</v>
      </c>
      <c r="D57" s="40">
        <v>241.4</v>
      </c>
      <c r="E57" s="40">
        <v>0</v>
      </c>
      <c r="F57" s="40">
        <v>241.4</v>
      </c>
      <c r="G57" s="40">
        <v>241.4</v>
      </c>
      <c r="H57" s="40">
        <v>0</v>
      </c>
      <c r="I57" s="40">
        <v>241.4</v>
      </c>
      <c r="J57" s="40">
        <v>0</v>
      </c>
      <c r="K57" s="40">
        <v>0</v>
      </c>
      <c r="L57" s="40">
        <v>0</v>
      </c>
      <c r="M57" s="40">
        <v>0</v>
      </c>
      <c r="N57" s="40">
        <v>0</v>
      </c>
      <c r="O57" s="40">
        <v>0</v>
      </c>
      <c r="P57" s="40">
        <v>0</v>
      </c>
      <c r="Q57" s="40">
        <v>0</v>
      </c>
      <c r="R57" s="40">
        <v>0</v>
      </c>
      <c r="S57" s="40">
        <v>0</v>
      </c>
      <c r="T57" s="40">
        <v>0</v>
      </c>
      <c r="U57" s="40">
        <v>0</v>
      </c>
      <c r="V57" s="40">
        <v>0</v>
      </c>
      <c r="W57" s="40">
        <v>0</v>
      </c>
      <c r="X57" s="40">
        <v>0</v>
      </c>
      <c r="Y57" s="40" t="s">
        <v>311</v>
      </c>
    </row>
    <row r="58" spans="1:25" ht="58.5" x14ac:dyDescent="0.3">
      <c r="A58" s="41" t="s">
        <v>442</v>
      </c>
      <c r="B58" s="220"/>
      <c r="C58" s="42" t="s">
        <v>250</v>
      </c>
      <c r="D58" s="40">
        <v>987.93333333333339</v>
      </c>
      <c r="E58" s="40">
        <v>0</v>
      </c>
      <c r="F58" s="40">
        <v>987.93333333333339</v>
      </c>
      <c r="G58" s="40">
        <v>987.93333333333339</v>
      </c>
      <c r="H58" s="40">
        <v>0</v>
      </c>
      <c r="I58" s="40">
        <v>987.93333333333339</v>
      </c>
      <c r="J58" s="40">
        <v>0</v>
      </c>
      <c r="K58" s="40">
        <v>0</v>
      </c>
      <c r="L58" s="40">
        <v>0</v>
      </c>
      <c r="M58" s="40">
        <v>0</v>
      </c>
      <c r="N58" s="40">
        <v>0</v>
      </c>
      <c r="O58" s="40">
        <v>0</v>
      </c>
      <c r="P58" s="40">
        <v>0</v>
      </c>
      <c r="Q58" s="40">
        <v>0</v>
      </c>
      <c r="R58" s="40">
        <v>0</v>
      </c>
      <c r="S58" s="40">
        <v>0</v>
      </c>
      <c r="T58" s="40">
        <v>0</v>
      </c>
      <c r="U58" s="40">
        <v>0</v>
      </c>
      <c r="V58" s="40">
        <v>0</v>
      </c>
      <c r="W58" s="40">
        <v>0</v>
      </c>
      <c r="X58" s="40">
        <v>0</v>
      </c>
      <c r="Y58" s="40" t="s">
        <v>312</v>
      </c>
    </row>
    <row r="59" spans="1:25" ht="39" x14ac:dyDescent="0.3">
      <c r="A59" s="41" t="s">
        <v>443</v>
      </c>
      <c r="B59" s="220"/>
      <c r="C59" s="42" t="s">
        <v>243</v>
      </c>
      <c r="D59" s="40">
        <v>392.875</v>
      </c>
      <c r="E59" s="40">
        <v>0</v>
      </c>
      <c r="F59" s="40">
        <v>392.875</v>
      </c>
      <c r="G59" s="40">
        <v>392.875</v>
      </c>
      <c r="H59" s="40">
        <v>0</v>
      </c>
      <c r="I59" s="40">
        <v>392.875</v>
      </c>
      <c r="J59" s="40">
        <v>0</v>
      </c>
      <c r="K59" s="40">
        <v>0</v>
      </c>
      <c r="L59" s="40">
        <v>0</v>
      </c>
      <c r="M59" s="40">
        <v>0</v>
      </c>
      <c r="N59" s="40">
        <v>0</v>
      </c>
      <c r="O59" s="40">
        <v>0</v>
      </c>
      <c r="P59" s="40">
        <v>0</v>
      </c>
      <c r="Q59" s="40">
        <v>0</v>
      </c>
      <c r="R59" s="40">
        <v>0</v>
      </c>
      <c r="S59" s="40">
        <v>0</v>
      </c>
      <c r="T59" s="40">
        <v>0</v>
      </c>
      <c r="U59" s="40">
        <v>0</v>
      </c>
      <c r="V59" s="40">
        <v>0</v>
      </c>
      <c r="W59" s="40">
        <v>0</v>
      </c>
      <c r="X59" s="40">
        <v>0</v>
      </c>
      <c r="Y59" s="40" t="s">
        <v>313</v>
      </c>
    </row>
    <row r="60" spans="1:25" ht="58.5" x14ac:dyDescent="0.3">
      <c r="A60" s="41" t="s">
        <v>444</v>
      </c>
      <c r="B60" s="220"/>
      <c r="C60" s="42" t="s">
        <v>244</v>
      </c>
      <c r="D60" s="40">
        <v>373.94166666666672</v>
      </c>
      <c r="E60" s="40">
        <v>0</v>
      </c>
      <c r="F60" s="40">
        <v>373.94166666666672</v>
      </c>
      <c r="G60" s="40">
        <v>373.94166666666672</v>
      </c>
      <c r="H60" s="40">
        <v>0</v>
      </c>
      <c r="I60" s="40">
        <v>373.94166666666672</v>
      </c>
      <c r="J60" s="40">
        <v>0</v>
      </c>
      <c r="K60" s="40">
        <v>0</v>
      </c>
      <c r="L60" s="40">
        <v>0</v>
      </c>
      <c r="M60" s="40">
        <v>0</v>
      </c>
      <c r="N60" s="40">
        <v>0</v>
      </c>
      <c r="O60" s="40">
        <v>0</v>
      </c>
      <c r="P60" s="40">
        <v>0</v>
      </c>
      <c r="Q60" s="40">
        <v>0</v>
      </c>
      <c r="R60" s="40">
        <v>0</v>
      </c>
      <c r="S60" s="40">
        <v>0</v>
      </c>
      <c r="T60" s="40">
        <v>0</v>
      </c>
      <c r="U60" s="40">
        <v>0</v>
      </c>
      <c r="V60" s="40">
        <v>0</v>
      </c>
      <c r="W60" s="40">
        <v>0</v>
      </c>
      <c r="X60" s="40">
        <v>0</v>
      </c>
      <c r="Y60" s="40" t="s">
        <v>314</v>
      </c>
    </row>
    <row r="61" spans="1:25" ht="58.5" x14ac:dyDescent="0.3">
      <c r="A61" s="41" t="s">
        <v>445</v>
      </c>
      <c r="B61" s="220"/>
      <c r="C61" s="42" t="s">
        <v>251</v>
      </c>
      <c r="D61" s="40">
        <v>322.14999999999998</v>
      </c>
      <c r="E61" s="40">
        <v>0</v>
      </c>
      <c r="F61" s="40">
        <v>322.14999999999998</v>
      </c>
      <c r="G61" s="40">
        <v>322.14999999999998</v>
      </c>
      <c r="H61" s="40">
        <v>0</v>
      </c>
      <c r="I61" s="40">
        <v>322.14999999999998</v>
      </c>
      <c r="J61" s="40">
        <v>0</v>
      </c>
      <c r="K61" s="40">
        <v>0</v>
      </c>
      <c r="L61" s="40">
        <v>0</v>
      </c>
      <c r="M61" s="40">
        <v>0</v>
      </c>
      <c r="N61" s="40">
        <v>0</v>
      </c>
      <c r="O61" s="40">
        <v>0</v>
      </c>
      <c r="P61" s="40">
        <v>0</v>
      </c>
      <c r="Q61" s="40">
        <v>0</v>
      </c>
      <c r="R61" s="40">
        <v>0</v>
      </c>
      <c r="S61" s="40">
        <v>0</v>
      </c>
      <c r="T61" s="40">
        <v>0</v>
      </c>
      <c r="U61" s="40">
        <v>0</v>
      </c>
      <c r="V61" s="40">
        <v>0</v>
      </c>
      <c r="W61" s="40">
        <v>0</v>
      </c>
      <c r="X61" s="40">
        <v>0</v>
      </c>
      <c r="Y61" s="40" t="s">
        <v>315</v>
      </c>
    </row>
    <row r="62" spans="1:25" ht="39" x14ac:dyDescent="0.3">
      <c r="A62" s="41" t="s">
        <v>446</v>
      </c>
      <c r="B62" s="221"/>
      <c r="C62" s="42" t="s">
        <v>252</v>
      </c>
      <c r="D62" s="40">
        <v>324.41666666666669</v>
      </c>
      <c r="E62" s="40">
        <v>0</v>
      </c>
      <c r="F62" s="40">
        <v>324.41666666666669</v>
      </c>
      <c r="G62" s="40">
        <v>324.41666666666669</v>
      </c>
      <c r="H62" s="40">
        <v>0</v>
      </c>
      <c r="I62" s="40">
        <v>324.41666666666669</v>
      </c>
      <c r="J62" s="40">
        <v>0</v>
      </c>
      <c r="K62" s="40">
        <v>0</v>
      </c>
      <c r="L62" s="40">
        <v>0</v>
      </c>
      <c r="M62" s="40">
        <v>0</v>
      </c>
      <c r="N62" s="40">
        <v>0</v>
      </c>
      <c r="O62" s="40">
        <v>0</v>
      </c>
      <c r="P62" s="40">
        <v>0</v>
      </c>
      <c r="Q62" s="40">
        <v>0</v>
      </c>
      <c r="R62" s="40">
        <v>0</v>
      </c>
      <c r="S62" s="40">
        <v>0</v>
      </c>
      <c r="T62" s="40">
        <v>0</v>
      </c>
      <c r="U62" s="40">
        <v>0</v>
      </c>
      <c r="V62" s="40">
        <v>0</v>
      </c>
      <c r="W62" s="40">
        <v>0</v>
      </c>
      <c r="X62" s="40">
        <v>0</v>
      </c>
      <c r="Y62" s="40" t="s">
        <v>316</v>
      </c>
    </row>
    <row r="63" spans="1:25" ht="39" x14ac:dyDescent="0.3">
      <c r="A63" s="41" t="s">
        <v>447</v>
      </c>
      <c r="B63" s="219" t="s">
        <v>270</v>
      </c>
      <c r="C63" s="42" t="s">
        <v>253</v>
      </c>
      <c r="D63" s="40">
        <v>49.133333333333333</v>
      </c>
      <c r="E63" s="40">
        <v>0</v>
      </c>
      <c r="F63" s="40">
        <v>49.133333333333333</v>
      </c>
      <c r="G63" s="40">
        <v>49.133333333333333</v>
      </c>
      <c r="H63" s="40">
        <v>0</v>
      </c>
      <c r="I63" s="40">
        <v>0</v>
      </c>
      <c r="J63" s="40">
        <v>49.133333333333333</v>
      </c>
      <c r="K63" s="40">
        <v>0</v>
      </c>
      <c r="L63" s="40">
        <v>0</v>
      </c>
      <c r="M63" s="40">
        <v>0</v>
      </c>
      <c r="N63" s="40">
        <v>0</v>
      </c>
      <c r="O63" s="40">
        <v>0</v>
      </c>
      <c r="P63" s="40">
        <v>0</v>
      </c>
      <c r="Q63" s="40">
        <v>0</v>
      </c>
      <c r="R63" s="40">
        <v>0</v>
      </c>
      <c r="S63" s="40">
        <v>0</v>
      </c>
      <c r="T63" s="40">
        <v>0</v>
      </c>
      <c r="U63" s="40">
        <v>0</v>
      </c>
      <c r="V63" s="40">
        <v>0</v>
      </c>
      <c r="W63" s="40">
        <v>0</v>
      </c>
      <c r="X63" s="40">
        <v>0</v>
      </c>
      <c r="Y63" s="40" t="s">
        <v>317</v>
      </c>
    </row>
    <row r="64" spans="1:25" ht="58.5" x14ac:dyDescent="0.3">
      <c r="A64" s="41" t="s">
        <v>448</v>
      </c>
      <c r="B64" s="220"/>
      <c r="C64" s="42" t="s">
        <v>254</v>
      </c>
      <c r="D64" s="40">
        <v>999.07500000000016</v>
      </c>
      <c r="E64" s="40">
        <v>0</v>
      </c>
      <c r="F64" s="40">
        <v>999.07500000000016</v>
      </c>
      <c r="G64" s="40">
        <v>999.07500000000016</v>
      </c>
      <c r="H64" s="40">
        <v>0</v>
      </c>
      <c r="I64" s="40">
        <v>0</v>
      </c>
      <c r="J64" s="40">
        <v>999.07500000000016</v>
      </c>
      <c r="K64" s="40">
        <v>0</v>
      </c>
      <c r="L64" s="40">
        <v>0</v>
      </c>
      <c r="M64" s="40">
        <v>0</v>
      </c>
      <c r="N64" s="40">
        <v>0</v>
      </c>
      <c r="O64" s="40">
        <v>0</v>
      </c>
      <c r="P64" s="40">
        <v>0</v>
      </c>
      <c r="Q64" s="40">
        <v>0</v>
      </c>
      <c r="R64" s="40">
        <v>0</v>
      </c>
      <c r="S64" s="40">
        <v>0</v>
      </c>
      <c r="T64" s="40">
        <v>0</v>
      </c>
      <c r="U64" s="40">
        <v>0</v>
      </c>
      <c r="V64" s="40">
        <v>0</v>
      </c>
      <c r="W64" s="40">
        <v>0</v>
      </c>
      <c r="X64" s="40">
        <v>0</v>
      </c>
      <c r="Y64" s="40" t="s">
        <v>318</v>
      </c>
    </row>
    <row r="65" spans="1:25" ht="39" x14ac:dyDescent="0.3">
      <c r="A65" s="41" t="s">
        <v>449</v>
      </c>
      <c r="B65" s="220"/>
      <c r="C65" s="42" t="s">
        <v>255</v>
      </c>
      <c r="D65" s="40">
        <v>556.5916666666667</v>
      </c>
      <c r="E65" s="40">
        <v>0</v>
      </c>
      <c r="F65" s="40">
        <v>556.5916666666667</v>
      </c>
      <c r="G65" s="40">
        <v>556.5916666666667</v>
      </c>
      <c r="H65" s="40">
        <v>0</v>
      </c>
      <c r="I65" s="40">
        <v>0</v>
      </c>
      <c r="J65" s="40">
        <v>556.5916666666667</v>
      </c>
      <c r="K65" s="40">
        <v>0</v>
      </c>
      <c r="L65" s="40">
        <v>0</v>
      </c>
      <c r="M65" s="40">
        <v>0</v>
      </c>
      <c r="N65" s="40">
        <v>0</v>
      </c>
      <c r="O65" s="40">
        <v>0</v>
      </c>
      <c r="P65" s="40">
        <v>0</v>
      </c>
      <c r="Q65" s="40">
        <v>0</v>
      </c>
      <c r="R65" s="40">
        <v>0</v>
      </c>
      <c r="S65" s="40">
        <v>0</v>
      </c>
      <c r="T65" s="40">
        <v>0</v>
      </c>
      <c r="U65" s="40">
        <v>0</v>
      </c>
      <c r="V65" s="40">
        <v>0</v>
      </c>
      <c r="W65" s="40">
        <v>0</v>
      </c>
      <c r="X65" s="40">
        <v>0</v>
      </c>
      <c r="Y65" s="40" t="s">
        <v>319</v>
      </c>
    </row>
    <row r="66" spans="1:25" ht="78" x14ac:dyDescent="0.3">
      <c r="A66" s="41" t="s">
        <v>450</v>
      </c>
      <c r="B66" s="220"/>
      <c r="C66" s="42" t="s">
        <v>256</v>
      </c>
      <c r="D66" s="40">
        <v>1605.1</v>
      </c>
      <c r="E66" s="40">
        <v>0</v>
      </c>
      <c r="F66" s="40">
        <v>1605.1</v>
      </c>
      <c r="G66" s="40">
        <v>1605.1</v>
      </c>
      <c r="H66" s="40">
        <v>0</v>
      </c>
      <c r="I66" s="40">
        <v>0</v>
      </c>
      <c r="J66" s="40">
        <v>1605.1</v>
      </c>
      <c r="K66" s="40">
        <v>0</v>
      </c>
      <c r="L66" s="40">
        <v>0</v>
      </c>
      <c r="M66" s="40">
        <v>0</v>
      </c>
      <c r="N66" s="40">
        <v>0</v>
      </c>
      <c r="O66" s="40">
        <v>0</v>
      </c>
      <c r="P66" s="40">
        <v>0</v>
      </c>
      <c r="Q66" s="40">
        <v>0</v>
      </c>
      <c r="R66" s="40">
        <v>0</v>
      </c>
      <c r="S66" s="40">
        <v>0</v>
      </c>
      <c r="T66" s="40">
        <v>0</v>
      </c>
      <c r="U66" s="40">
        <v>0</v>
      </c>
      <c r="V66" s="40">
        <v>0</v>
      </c>
      <c r="W66" s="40">
        <v>0</v>
      </c>
      <c r="X66" s="40">
        <v>0</v>
      </c>
      <c r="Y66" s="40" t="s">
        <v>320</v>
      </c>
    </row>
    <row r="67" spans="1:25" ht="39" x14ac:dyDescent="0.3">
      <c r="A67" s="41" t="s">
        <v>451</v>
      </c>
      <c r="B67" s="220"/>
      <c r="C67" s="42" t="s">
        <v>257</v>
      </c>
      <c r="D67" s="40">
        <v>54.341666666666661</v>
      </c>
      <c r="E67" s="40">
        <v>0</v>
      </c>
      <c r="F67" s="40">
        <v>54.341666666666661</v>
      </c>
      <c r="G67" s="40">
        <v>54.341666666666661</v>
      </c>
      <c r="H67" s="40">
        <v>0</v>
      </c>
      <c r="I67" s="40">
        <v>0</v>
      </c>
      <c r="J67" s="40">
        <v>54.341666666666661</v>
      </c>
      <c r="K67" s="40">
        <v>0</v>
      </c>
      <c r="L67" s="40">
        <v>0</v>
      </c>
      <c r="M67" s="40">
        <v>0</v>
      </c>
      <c r="N67" s="40">
        <v>0</v>
      </c>
      <c r="O67" s="40">
        <v>0</v>
      </c>
      <c r="P67" s="40">
        <v>0</v>
      </c>
      <c r="Q67" s="40">
        <v>0</v>
      </c>
      <c r="R67" s="40">
        <v>0</v>
      </c>
      <c r="S67" s="40">
        <v>0</v>
      </c>
      <c r="T67" s="40">
        <v>0</v>
      </c>
      <c r="U67" s="40">
        <v>0</v>
      </c>
      <c r="V67" s="40">
        <v>0</v>
      </c>
      <c r="W67" s="40">
        <v>0</v>
      </c>
      <c r="X67" s="40">
        <v>0</v>
      </c>
      <c r="Y67" s="40" t="s">
        <v>321</v>
      </c>
    </row>
    <row r="68" spans="1:25" ht="39" x14ac:dyDescent="0.3">
      <c r="A68" s="41" t="s">
        <v>452</v>
      </c>
      <c r="B68" s="220"/>
      <c r="C68" s="42" t="s">
        <v>258</v>
      </c>
      <c r="D68" s="40">
        <v>102.04166666666667</v>
      </c>
      <c r="E68" s="40">
        <v>0</v>
      </c>
      <c r="F68" s="40">
        <v>102.04166666666667</v>
      </c>
      <c r="G68" s="40">
        <v>102.04166666666667</v>
      </c>
      <c r="H68" s="40">
        <v>0</v>
      </c>
      <c r="I68" s="40">
        <v>0</v>
      </c>
      <c r="J68" s="40">
        <v>102.04166666666667</v>
      </c>
      <c r="K68" s="40">
        <v>0</v>
      </c>
      <c r="L68" s="40">
        <v>0</v>
      </c>
      <c r="M68" s="40">
        <v>0</v>
      </c>
      <c r="N68" s="40">
        <v>0</v>
      </c>
      <c r="O68" s="40">
        <v>0</v>
      </c>
      <c r="P68" s="40">
        <v>0</v>
      </c>
      <c r="Q68" s="40">
        <v>0</v>
      </c>
      <c r="R68" s="40">
        <v>0</v>
      </c>
      <c r="S68" s="40">
        <v>0</v>
      </c>
      <c r="T68" s="40">
        <v>0</v>
      </c>
      <c r="U68" s="40">
        <v>0</v>
      </c>
      <c r="V68" s="40">
        <v>0</v>
      </c>
      <c r="W68" s="40">
        <v>0</v>
      </c>
      <c r="X68" s="40">
        <v>0</v>
      </c>
      <c r="Y68" s="40" t="s">
        <v>322</v>
      </c>
    </row>
    <row r="69" spans="1:25" ht="39" x14ac:dyDescent="0.3">
      <c r="A69" s="41" t="s">
        <v>453</v>
      </c>
      <c r="B69" s="220"/>
      <c r="C69" s="42" t="s">
        <v>259</v>
      </c>
      <c r="D69" s="40">
        <v>26.641666666666666</v>
      </c>
      <c r="E69" s="40">
        <v>0</v>
      </c>
      <c r="F69" s="40">
        <v>26.641666666666666</v>
      </c>
      <c r="G69" s="40">
        <v>26.641666666666666</v>
      </c>
      <c r="H69" s="40">
        <v>0</v>
      </c>
      <c r="I69" s="40">
        <v>0</v>
      </c>
      <c r="J69" s="40">
        <v>26.641666666666666</v>
      </c>
      <c r="K69" s="40">
        <v>0</v>
      </c>
      <c r="L69" s="40">
        <v>0</v>
      </c>
      <c r="M69" s="40">
        <v>0</v>
      </c>
      <c r="N69" s="40">
        <v>0</v>
      </c>
      <c r="O69" s="40">
        <v>0</v>
      </c>
      <c r="P69" s="40">
        <v>0</v>
      </c>
      <c r="Q69" s="40">
        <v>0</v>
      </c>
      <c r="R69" s="40">
        <v>0</v>
      </c>
      <c r="S69" s="40">
        <v>0</v>
      </c>
      <c r="T69" s="40">
        <v>0</v>
      </c>
      <c r="U69" s="40">
        <v>0</v>
      </c>
      <c r="V69" s="40">
        <v>0</v>
      </c>
      <c r="W69" s="40">
        <v>0</v>
      </c>
      <c r="X69" s="40">
        <v>0</v>
      </c>
      <c r="Y69" s="40" t="s">
        <v>323</v>
      </c>
    </row>
    <row r="70" spans="1:25" ht="39" x14ac:dyDescent="0.3">
      <c r="A70" s="41" t="s">
        <v>454</v>
      </c>
      <c r="B70" s="220"/>
      <c r="C70" s="42" t="s">
        <v>260</v>
      </c>
      <c r="D70" s="40">
        <v>743</v>
      </c>
      <c r="E70" s="40">
        <v>0</v>
      </c>
      <c r="F70" s="40">
        <v>743</v>
      </c>
      <c r="G70" s="40">
        <v>743</v>
      </c>
      <c r="H70" s="40">
        <v>0</v>
      </c>
      <c r="I70" s="40">
        <v>0</v>
      </c>
      <c r="J70" s="40">
        <v>743</v>
      </c>
      <c r="K70" s="40">
        <v>0</v>
      </c>
      <c r="L70" s="40">
        <v>0</v>
      </c>
      <c r="M70" s="40">
        <v>0</v>
      </c>
      <c r="N70" s="40">
        <v>0</v>
      </c>
      <c r="O70" s="40">
        <v>0</v>
      </c>
      <c r="P70" s="40">
        <v>0</v>
      </c>
      <c r="Q70" s="40">
        <v>0</v>
      </c>
      <c r="R70" s="40">
        <v>0</v>
      </c>
      <c r="S70" s="40">
        <v>0</v>
      </c>
      <c r="T70" s="40">
        <v>0</v>
      </c>
      <c r="U70" s="40">
        <v>0</v>
      </c>
      <c r="V70" s="40">
        <v>0</v>
      </c>
      <c r="W70" s="40">
        <v>0</v>
      </c>
      <c r="X70" s="40">
        <v>0</v>
      </c>
      <c r="Y70" s="40" t="s">
        <v>324</v>
      </c>
    </row>
    <row r="71" spans="1:25" ht="58.5" x14ac:dyDescent="0.3">
      <c r="A71" s="41" t="s">
        <v>455</v>
      </c>
      <c r="B71" s="221"/>
      <c r="C71" s="42" t="s">
        <v>261</v>
      </c>
      <c r="D71" s="40">
        <v>658.375</v>
      </c>
      <c r="E71" s="40">
        <v>0</v>
      </c>
      <c r="F71" s="40">
        <v>658.375</v>
      </c>
      <c r="G71" s="40">
        <v>658.375</v>
      </c>
      <c r="H71" s="40">
        <v>0</v>
      </c>
      <c r="I71" s="40">
        <v>0</v>
      </c>
      <c r="J71" s="40">
        <v>658.375</v>
      </c>
      <c r="K71" s="40">
        <v>0</v>
      </c>
      <c r="L71" s="40">
        <v>0</v>
      </c>
      <c r="M71" s="40">
        <v>0</v>
      </c>
      <c r="N71" s="40">
        <v>0</v>
      </c>
      <c r="O71" s="40">
        <v>0</v>
      </c>
      <c r="P71" s="40">
        <v>0</v>
      </c>
      <c r="Q71" s="40">
        <v>0</v>
      </c>
      <c r="R71" s="40">
        <v>0</v>
      </c>
      <c r="S71" s="40">
        <v>0</v>
      </c>
      <c r="T71" s="40">
        <v>0</v>
      </c>
      <c r="U71" s="40">
        <v>0</v>
      </c>
      <c r="V71" s="40">
        <v>0</v>
      </c>
      <c r="W71" s="40">
        <v>0</v>
      </c>
      <c r="X71" s="40">
        <v>0</v>
      </c>
      <c r="Y71" s="40" t="s">
        <v>325</v>
      </c>
    </row>
    <row r="72" spans="1:25" ht="78" x14ac:dyDescent="0.3">
      <c r="A72" s="41" t="s">
        <v>456</v>
      </c>
      <c r="B72" s="219" t="s">
        <v>271</v>
      </c>
      <c r="C72" s="42" t="s">
        <v>262</v>
      </c>
      <c r="D72" s="40">
        <v>2349.1333333333337</v>
      </c>
      <c r="E72" s="40">
        <v>0</v>
      </c>
      <c r="F72" s="40">
        <v>2349.1333333333337</v>
      </c>
      <c r="G72" s="40">
        <v>2349.1333333333337</v>
      </c>
      <c r="H72" s="40">
        <v>0</v>
      </c>
      <c r="I72" s="40">
        <v>0</v>
      </c>
      <c r="J72" s="40">
        <v>2349.1333333333337</v>
      </c>
      <c r="K72" s="40">
        <v>0</v>
      </c>
      <c r="L72" s="40">
        <v>0</v>
      </c>
      <c r="M72" s="40">
        <v>0</v>
      </c>
      <c r="N72" s="40">
        <v>0</v>
      </c>
      <c r="O72" s="40">
        <v>0</v>
      </c>
      <c r="P72" s="40">
        <v>0</v>
      </c>
      <c r="Q72" s="40">
        <v>0</v>
      </c>
      <c r="R72" s="40">
        <v>0</v>
      </c>
      <c r="S72" s="40">
        <v>0</v>
      </c>
      <c r="T72" s="40">
        <v>0</v>
      </c>
      <c r="U72" s="40">
        <v>0</v>
      </c>
      <c r="V72" s="40">
        <v>0</v>
      </c>
      <c r="W72" s="40">
        <v>0</v>
      </c>
      <c r="X72" s="40">
        <v>0</v>
      </c>
      <c r="Y72" s="40" t="s">
        <v>326</v>
      </c>
    </row>
    <row r="73" spans="1:25" ht="39" x14ac:dyDescent="0.3">
      <c r="A73" s="41" t="s">
        <v>457</v>
      </c>
      <c r="B73" s="220"/>
      <c r="C73" s="42" t="s">
        <v>263</v>
      </c>
      <c r="D73" s="40">
        <v>589.5916666666667</v>
      </c>
      <c r="E73" s="40">
        <v>0</v>
      </c>
      <c r="F73" s="40">
        <v>589.5916666666667</v>
      </c>
      <c r="G73" s="40">
        <v>589.5916666666667</v>
      </c>
      <c r="H73" s="40">
        <v>0</v>
      </c>
      <c r="I73" s="40">
        <v>0</v>
      </c>
      <c r="J73" s="40">
        <v>589.5916666666667</v>
      </c>
      <c r="K73" s="40">
        <v>0</v>
      </c>
      <c r="L73" s="40">
        <v>0</v>
      </c>
      <c r="M73" s="40">
        <v>0</v>
      </c>
      <c r="N73" s="40">
        <v>0</v>
      </c>
      <c r="O73" s="40">
        <v>0</v>
      </c>
      <c r="P73" s="40">
        <v>0</v>
      </c>
      <c r="Q73" s="40">
        <v>0</v>
      </c>
      <c r="R73" s="40">
        <v>0</v>
      </c>
      <c r="S73" s="40">
        <v>0</v>
      </c>
      <c r="T73" s="40">
        <v>0</v>
      </c>
      <c r="U73" s="40">
        <v>0</v>
      </c>
      <c r="V73" s="40">
        <v>0</v>
      </c>
      <c r="W73" s="40">
        <v>0</v>
      </c>
      <c r="X73" s="40">
        <v>0</v>
      </c>
      <c r="Y73" s="40" t="s">
        <v>327</v>
      </c>
    </row>
    <row r="74" spans="1:25" ht="78" x14ac:dyDescent="0.3">
      <c r="A74" s="41" t="s">
        <v>458</v>
      </c>
      <c r="B74" s="220"/>
      <c r="C74" s="42" t="s">
        <v>264</v>
      </c>
      <c r="D74" s="40">
        <v>1605.0916666666667</v>
      </c>
      <c r="E74" s="40">
        <v>0</v>
      </c>
      <c r="F74" s="40">
        <v>1605.0916666666667</v>
      </c>
      <c r="G74" s="40">
        <v>1605.0916666666667</v>
      </c>
      <c r="H74" s="40">
        <v>0</v>
      </c>
      <c r="I74" s="40">
        <v>0</v>
      </c>
      <c r="J74" s="40">
        <v>1605.0916666666667</v>
      </c>
      <c r="K74" s="40">
        <v>0</v>
      </c>
      <c r="L74" s="40">
        <v>0</v>
      </c>
      <c r="M74" s="40">
        <v>0</v>
      </c>
      <c r="N74" s="40">
        <v>0</v>
      </c>
      <c r="O74" s="40">
        <v>0</v>
      </c>
      <c r="P74" s="40">
        <v>0</v>
      </c>
      <c r="Q74" s="40">
        <v>0</v>
      </c>
      <c r="R74" s="40">
        <v>0</v>
      </c>
      <c r="S74" s="40">
        <v>0</v>
      </c>
      <c r="T74" s="40">
        <v>0</v>
      </c>
      <c r="U74" s="40">
        <v>0</v>
      </c>
      <c r="V74" s="40">
        <v>0</v>
      </c>
      <c r="W74" s="40">
        <v>0</v>
      </c>
      <c r="X74" s="40">
        <v>0</v>
      </c>
      <c r="Y74" s="40" t="s">
        <v>328</v>
      </c>
    </row>
    <row r="75" spans="1:25" ht="39" x14ac:dyDescent="0.3">
      <c r="A75" s="41" t="s">
        <v>459</v>
      </c>
      <c r="B75" s="220"/>
      <c r="C75" s="42" t="s">
        <v>257</v>
      </c>
      <c r="D75" s="40">
        <v>58.958333333333336</v>
      </c>
      <c r="E75" s="40">
        <v>0</v>
      </c>
      <c r="F75" s="40">
        <v>58.958333333333336</v>
      </c>
      <c r="G75" s="40">
        <v>58.958333333333336</v>
      </c>
      <c r="H75" s="40">
        <v>0</v>
      </c>
      <c r="I75" s="40">
        <v>0</v>
      </c>
      <c r="J75" s="40">
        <v>58.958333333333336</v>
      </c>
      <c r="K75" s="40">
        <v>0</v>
      </c>
      <c r="L75" s="40">
        <v>0</v>
      </c>
      <c r="M75" s="40">
        <v>0</v>
      </c>
      <c r="N75" s="40">
        <v>0</v>
      </c>
      <c r="O75" s="40">
        <v>0</v>
      </c>
      <c r="P75" s="40">
        <v>0</v>
      </c>
      <c r="Q75" s="40">
        <v>0</v>
      </c>
      <c r="R75" s="40">
        <v>0</v>
      </c>
      <c r="S75" s="40">
        <v>0</v>
      </c>
      <c r="T75" s="40">
        <v>0</v>
      </c>
      <c r="U75" s="40">
        <v>0</v>
      </c>
      <c r="V75" s="40">
        <v>0</v>
      </c>
      <c r="W75" s="40">
        <v>0</v>
      </c>
      <c r="X75" s="40">
        <v>0</v>
      </c>
      <c r="Y75" s="40" t="s">
        <v>329</v>
      </c>
    </row>
    <row r="76" spans="1:25" ht="39" x14ac:dyDescent="0.3">
      <c r="A76" s="41" t="s">
        <v>460</v>
      </c>
      <c r="B76" s="220"/>
      <c r="C76" s="42" t="s">
        <v>258</v>
      </c>
      <c r="D76" s="40">
        <v>108.09166666666668</v>
      </c>
      <c r="E76" s="40">
        <v>0</v>
      </c>
      <c r="F76" s="40">
        <v>108.09166666666668</v>
      </c>
      <c r="G76" s="40">
        <v>108.09166666666668</v>
      </c>
      <c r="H76" s="40">
        <v>0</v>
      </c>
      <c r="I76" s="40">
        <v>0</v>
      </c>
      <c r="J76" s="40">
        <v>108.09166666666668</v>
      </c>
      <c r="K76" s="40">
        <v>0</v>
      </c>
      <c r="L76" s="40">
        <v>0</v>
      </c>
      <c r="M76" s="40">
        <v>0</v>
      </c>
      <c r="N76" s="40">
        <v>0</v>
      </c>
      <c r="O76" s="40">
        <v>0</v>
      </c>
      <c r="P76" s="40">
        <v>0</v>
      </c>
      <c r="Q76" s="40">
        <v>0</v>
      </c>
      <c r="R76" s="40">
        <v>0</v>
      </c>
      <c r="S76" s="40">
        <v>0</v>
      </c>
      <c r="T76" s="40">
        <v>0</v>
      </c>
      <c r="U76" s="40">
        <v>0</v>
      </c>
      <c r="V76" s="40">
        <v>0</v>
      </c>
      <c r="W76" s="40">
        <v>0</v>
      </c>
      <c r="X76" s="40">
        <v>0</v>
      </c>
      <c r="Y76" s="40" t="s">
        <v>330</v>
      </c>
    </row>
    <row r="77" spans="1:25" ht="39" x14ac:dyDescent="0.3">
      <c r="A77" s="41" t="s">
        <v>461</v>
      </c>
      <c r="B77" s="220"/>
      <c r="C77" s="42" t="s">
        <v>259</v>
      </c>
      <c r="D77" s="40">
        <v>29.483333333333338</v>
      </c>
      <c r="E77" s="40">
        <v>0</v>
      </c>
      <c r="F77" s="40">
        <v>29.483333333333338</v>
      </c>
      <c r="G77" s="40">
        <v>29.483333333333338</v>
      </c>
      <c r="H77" s="40">
        <v>0</v>
      </c>
      <c r="I77" s="40">
        <v>0</v>
      </c>
      <c r="J77" s="40">
        <v>29.483333333333338</v>
      </c>
      <c r="K77" s="40">
        <v>0</v>
      </c>
      <c r="L77" s="40">
        <v>0</v>
      </c>
      <c r="M77" s="40">
        <v>0</v>
      </c>
      <c r="N77" s="40">
        <v>0</v>
      </c>
      <c r="O77" s="40">
        <v>0</v>
      </c>
      <c r="P77" s="40">
        <v>0</v>
      </c>
      <c r="Q77" s="40">
        <v>0</v>
      </c>
      <c r="R77" s="40">
        <v>0</v>
      </c>
      <c r="S77" s="40">
        <v>0</v>
      </c>
      <c r="T77" s="40">
        <v>0</v>
      </c>
      <c r="U77" s="40">
        <v>0</v>
      </c>
      <c r="V77" s="40">
        <v>0</v>
      </c>
      <c r="W77" s="40">
        <v>0</v>
      </c>
      <c r="X77" s="40">
        <v>0</v>
      </c>
      <c r="Y77" s="40" t="s">
        <v>331</v>
      </c>
    </row>
    <row r="78" spans="1:25" ht="39" x14ac:dyDescent="0.3">
      <c r="A78" s="41" t="s">
        <v>462</v>
      </c>
      <c r="B78" s="220"/>
      <c r="C78" s="42" t="s">
        <v>260</v>
      </c>
      <c r="D78" s="40">
        <v>817.80000000000007</v>
      </c>
      <c r="E78" s="40">
        <v>0</v>
      </c>
      <c r="F78" s="40">
        <v>817.80000000000007</v>
      </c>
      <c r="G78" s="40">
        <v>817.80000000000007</v>
      </c>
      <c r="H78" s="40">
        <v>0</v>
      </c>
      <c r="I78" s="40">
        <v>0</v>
      </c>
      <c r="J78" s="40">
        <v>817.80000000000007</v>
      </c>
      <c r="K78" s="40">
        <v>0</v>
      </c>
      <c r="L78" s="40">
        <v>0</v>
      </c>
      <c r="M78" s="40">
        <v>0</v>
      </c>
      <c r="N78" s="40">
        <v>0</v>
      </c>
      <c r="O78" s="40">
        <v>0</v>
      </c>
      <c r="P78" s="40">
        <v>0</v>
      </c>
      <c r="Q78" s="40">
        <v>0</v>
      </c>
      <c r="R78" s="40">
        <v>0</v>
      </c>
      <c r="S78" s="40">
        <v>0</v>
      </c>
      <c r="T78" s="40">
        <v>0</v>
      </c>
      <c r="U78" s="40">
        <v>0</v>
      </c>
      <c r="V78" s="40">
        <v>0</v>
      </c>
      <c r="W78" s="40">
        <v>0</v>
      </c>
      <c r="X78" s="40">
        <v>0</v>
      </c>
      <c r="Y78" s="40" t="s">
        <v>332</v>
      </c>
    </row>
    <row r="79" spans="1:25" ht="58.5" x14ac:dyDescent="0.3">
      <c r="A79" s="41" t="s">
        <v>463</v>
      </c>
      <c r="B79" s="221"/>
      <c r="C79" s="42" t="s">
        <v>265</v>
      </c>
      <c r="D79" s="40">
        <v>658.375</v>
      </c>
      <c r="E79" s="40">
        <v>0</v>
      </c>
      <c r="F79" s="40">
        <v>658.375</v>
      </c>
      <c r="G79" s="40">
        <v>658.375</v>
      </c>
      <c r="H79" s="40">
        <v>0</v>
      </c>
      <c r="I79" s="40">
        <v>0</v>
      </c>
      <c r="J79" s="40">
        <v>658.375</v>
      </c>
      <c r="K79" s="40">
        <v>0</v>
      </c>
      <c r="L79" s="40">
        <v>0</v>
      </c>
      <c r="M79" s="40">
        <v>0</v>
      </c>
      <c r="N79" s="40">
        <v>0</v>
      </c>
      <c r="O79" s="40">
        <v>0</v>
      </c>
      <c r="P79" s="40">
        <v>0</v>
      </c>
      <c r="Q79" s="40">
        <v>0</v>
      </c>
      <c r="R79" s="40">
        <v>0</v>
      </c>
      <c r="S79" s="40">
        <v>0</v>
      </c>
      <c r="T79" s="40">
        <v>0</v>
      </c>
      <c r="U79" s="40">
        <v>0</v>
      </c>
      <c r="V79" s="40">
        <v>0</v>
      </c>
      <c r="W79" s="40">
        <v>0</v>
      </c>
      <c r="X79" s="40">
        <v>0</v>
      </c>
      <c r="Y79" s="40" t="s">
        <v>333</v>
      </c>
    </row>
    <row r="80" spans="1:25" ht="136.5" x14ac:dyDescent="0.3">
      <c r="A80" s="41" t="s">
        <v>464</v>
      </c>
      <c r="B80" s="94" t="s">
        <v>274</v>
      </c>
      <c r="C80" s="94" t="s">
        <v>273</v>
      </c>
      <c r="D80" s="40">
        <v>5151.439166666667</v>
      </c>
      <c r="E80" s="40">
        <v>5151.439166666667</v>
      </c>
      <c r="F80" s="40">
        <v>0</v>
      </c>
      <c r="G80" s="40">
        <v>5151.439166666667</v>
      </c>
      <c r="H80" s="40">
        <v>5151.439166666667</v>
      </c>
      <c r="I80" s="40">
        <v>0</v>
      </c>
      <c r="J80" s="40">
        <v>0</v>
      </c>
      <c r="K80" s="40">
        <v>0</v>
      </c>
      <c r="L80" s="40">
        <v>0</v>
      </c>
      <c r="M80" s="40">
        <v>0</v>
      </c>
      <c r="N80" s="40">
        <v>0</v>
      </c>
      <c r="O80" s="40">
        <v>0</v>
      </c>
      <c r="P80" s="40">
        <v>0</v>
      </c>
      <c r="Q80" s="40">
        <v>0</v>
      </c>
      <c r="R80" s="40">
        <v>0</v>
      </c>
      <c r="S80" s="40">
        <v>0</v>
      </c>
      <c r="T80" s="40">
        <v>0</v>
      </c>
      <c r="U80" s="40">
        <v>0</v>
      </c>
      <c r="V80" s="40">
        <v>0</v>
      </c>
      <c r="W80" s="40">
        <v>0</v>
      </c>
      <c r="X80" s="40">
        <v>0</v>
      </c>
      <c r="Y80" s="40" t="s">
        <v>108</v>
      </c>
    </row>
    <row r="81" spans="1:25" ht="117" x14ac:dyDescent="0.3">
      <c r="A81" s="41" t="s">
        <v>465</v>
      </c>
      <c r="B81" s="95" t="s">
        <v>275</v>
      </c>
      <c r="C81" s="94" t="s">
        <v>273</v>
      </c>
      <c r="D81" s="40">
        <v>2832.2859166666667</v>
      </c>
      <c r="E81" s="40">
        <v>2832.2859166666667</v>
      </c>
      <c r="F81" s="40">
        <v>0</v>
      </c>
      <c r="G81" s="40">
        <v>2832.2859166666667</v>
      </c>
      <c r="H81" s="40">
        <v>0</v>
      </c>
      <c r="I81" s="40">
        <v>0</v>
      </c>
      <c r="J81" s="40">
        <v>2832.2859166666667</v>
      </c>
      <c r="K81" s="40">
        <v>0</v>
      </c>
      <c r="L81" s="40">
        <v>0</v>
      </c>
      <c r="M81" s="40">
        <v>0</v>
      </c>
      <c r="N81" s="40">
        <v>0</v>
      </c>
      <c r="O81" s="40">
        <v>0</v>
      </c>
      <c r="P81" s="40">
        <v>0</v>
      </c>
      <c r="Q81" s="40">
        <v>0</v>
      </c>
      <c r="R81" s="40">
        <v>0</v>
      </c>
      <c r="S81" s="40">
        <v>0</v>
      </c>
      <c r="T81" s="40">
        <v>0</v>
      </c>
      <c r="U81" s="40">
        <v>0</v>
      </c>
      <c r="V81" s="40">
        <v>0</v>
      </c>
      <c r="W81" s="40">
        <v>0</v>
      </c>
      <c r="X81" s="40">
        <v>0</v>
      </c>
      <c r="Y81" s="40" t="s">
        <v>190</v>
      </c>
    </row>
    <row r="82" spans="1:25" ht="58.5" x14ac:dyDescent="0.3">
      <c r="A82" s="41" t="s">
        <v>466</v>
      </c>
      <c r="B82" s="94" t="s">
        <v>276</v>
      </c>
      <c r="C82" s="94" t="s">
        <v>273</v>
      </c>
      <c r="D82" s="40">
        <v>2579.6447499999999</v>
      </c>
      <c r="E82" s="40">
        <v>2579.6447499999999</v>
      </c>
      <c r="F82" s="40">
        <v>0</v>
      </c>
      <c r="G82" s="40">
        <v>2579.6447499999999</v>
      </c>
      <c r="H82" s="40">
        <v>2579.6447499999999</v>
      </c>
      <c r="I82" s="40">
        <v>0</v>
      </c>
      <c r="J82" s="40">
        <v>0</v>
      </c>
      <c r="K82" s="40">
        <v>0</v>
      </c>
      <c r="L82" s="40">
        <v>0</v>
      </c>
      <c r="M82" s="40">
        <v>0</v>
      </c>
      <c r="N82" s="40">
        <v>0</v>
      </c>
      <c r="O82" s="40">
        <v>0</v>
      </c>
      <c r="P82" s="40">
        <v>0</v>
      </c>
      <c r="Q82" s="40">
        <v>0</v>
      </c>
      <c r="R82" s="40">
        <v>0</v>
      </c>
      <c r="S82" s="40">
        <v>0</v>
      </c>
      <c r="T82" s="40">
        <v>0</v>
      </c>
      <c r="U82" s="40">
        <v>0</v>
      </c>
      <c r="V82" s="40">
        <v>0</v>
      </c>
      <c r="W82" s="40">
        <v>0</v>
      </c>
      <c r="X82" s="40">
        <v>0</v>
      </c>
      <c r="Y82" s="40" t="s">
        <v>334</v>
      </c>
    </row>
    <row r="83" spans="1:25" ht="58.5" x14ac:dyDescent="0.3">
      <c r="A83" s="41" t="s">
        <v>467</v>
      </c>
      <c r="B83" s="95" t="s">
        <v>277</v>
      </c>
      <c r="C83" s="94" t="s">
        <v>273</v>
      </c>
      <c r="D83" s="40">
        <v>2675.0920000000001</v>
      </c>
      <c r="E83" s="40">
        <v>2675.0920000000001</v>
      </c>
      <c r="F83" s="40">
        <v>0</v>
      </c>
      <c r="G83" s="40">
        <v>2675.0920000000001</v>
      </c>
      <c r="H83" s="40">
        <v>0</v>
      </c>
      <c r="I83" s="40">
        <v>2675.0920000000001</v>
      </c>
      <c r="J83" s="40">
        <v>0</v>
      </c>
      <c r="K83" s="40">
        <v>0</v>
      </c>
      <c r="L83" s="40">
        <v>0</v>
      </c>
      <c r="M83" s="40">
        <v>0</v>
      </c>
      <c r="N83" s="40">
        <v>0</v>
      </c>
      <c r="O83" s="40">
        <v>0</v>
      </c>
      <c r="P83" s="40">
        <v>0</v>
      </c>
      <c r="Q83" s="40">
        <v>0</v>
      </c>
      <c r="R83" s="40">
        <v>0</v>
      </c>
      <c r="S83" s="40">
        <v>0</v>
      </c>
      <c r="T83" s="40">
        <v>0</v>
      </c>
      <c r="U83" s="40">
        <v>0</v>
      </c>
      <c r="V83" s="40">
        <v>0</v>
      </c>
      <c r="W83" s="40">
        <v>0</v>
      </c>
      <c r="X83" s="40">
        <v>0</v>
      </c>
      <c r="Y83" s="40" t="s">
        <v>335</v>
      </c>
    </row>
    <row r="84" spans="1:25" ht="58.5" x14ac:dyDescent="0.3">
      <c r="A84" s="41" t="s">
        <v>473</v>
      </c>
      <c r="B84" s="43" t="s">
        <v>278</v>
      </c>
      <c r="C84" s="94" t="s">
        <v>273</v>
      </c>
      <c r="D84" s="40">
        <v>2390.2440000000001</v>
      </c>
      <c r="E84" s="40">
        <v>2390.2440000000001</v>
      </c>
      <c r="F84" s="40">
        <v>0</v>
      </c>
      <c r="G84" s="40">
        <v>2390.2440000000001</v>
      </c>
      <c r="H84" s="40">
        <v>0</v>
      </c>
      <c r="I84" s="40">
        <v>0</v>
      </c>
      <c r="J84" s="40">
        <v>0</v>
      </c>
      <c r="K84" s="40">
        <v>0</v>
      </c>
      <c r="L84" s="40">
        <v>0</v>
      </c>
      <c r="M84" s="40">
        <v>2390.2440000000001</v>
      </c>
      <c r="N84" s="40">
        <v>0</v>
      </c>
      <c r="O84" s="40">
        <v>0</v>
      </c>
      <c r="P84" s="40">
        <v>0</v>
      </c>
      <c r="Q84" s="40">
        <v>0</v>
      </c>
      <c r="R84" s="40">
        <v>0</v>
      </c>
      <c r="S84" s="40">
        <v>0</v>
      </c>
      <c r="T84" s="40">
        <v>0</v>
      </c>
      <c r="U84" s="40">
        <v>0</v>
      </c>
      <c r="V84" s="40">
        <v>0</v>
      </c>
      <c r="W84" s="40">
        <v>0</v>
      </c>
      <c r="X84" s="40">
        <v>0</v>
      </c>
      <c r="Y84" s="40" t="s">
        <v>2</v>
      </c>
    </row>
    <row r="85" spans="1:25" ht="78" x14ac:dyDescent="0.3">
      <c r="A85" s="41" t="s">
        <v>474</v>
      </c>
      <c r="B85" s="43" t="s">
        <v>279</v>
      </c>
      <c r="C85" s="94" t="s">
        <v>273</v>
      </c>
      <c r="D85" s="40">
        <v>2250.0070000000001</v>
      </c>
      <c r="E85" s="40">
        <v>2250.0070000000001</v>
      </c>
      <c r="F85" s="40">
        <v>0</v>
      </c>
      <c r="G85" s="40">
        <v>2250.0070000000001</v>
      </c>
      <c r="H85" s="40">
        <v>0</v>
      </c>
      <c r="I85" s="40">
        <v>0</v>
      </c>
      <c r="J85" s="40">
        <v>0</v>
      </c>
      <c r="K85" s="40">
        <v>0</v>
      </c>
      <c r="L85" s="40">
        <v>0</v>
      </c>
      <c r="M85" s="40">
        <v>2250.0070000000001</v>
      </c>
      <c r="N85" s="40">
        <v>0</v>
      </c>
      <c r="O85" s="40">
        <v>0</v>
      </c>
      <c r="P85" s="40">
        <v>0</v>
      </c>
      <c r="Q85" s="40">
        <v>0</v>
      </c>
      <c r="R85" s="40">
        <v>0</v>
      </c>
      <c r="S85" s="40">
        <v>0</v>
      </c>
      <c r="T85" s="40">
        <v>0</v>
      </c>
      <c r="U85" s="40">
        <v>0</v>
      </c>
      <c r="V85" s="40">
        <v>0</v>
      </c>
      <c r="W85" s="40">
        <v>0</v>
      </c>
      <c r="X85" s="40">
        <v>0</v>
      </c>
      <c r="Y85" s="40" t="s">
        <v>4</v>
      </c>
    </row>
    <row r="86" spans="1:25" ht="78" x14ac:dyDescent="0.3">
      <c r="A86" s="41" t="s">
        <v>475</v>
      </c>
      <c r="B86" s="43" t="s">
        <v>280</v>
      </c>
      <c r="C86" s="94" t="s">
        <v>273</v>
      </c>
      <c r="D86" s="40">
        <v>1617.961</v>
      </c>
      <c r="E86" s="40">
        <v>1617.961</v>
      </c>
      <c r="F86" s="40">
        <v>0</v>
      </c>
      <c r="G86" s="40">
        <v>1617.961</v>
      </c>
      <c r="H86" s="40">
        <v>0</v>
      </c>
      <c r="I86" s="40">
        <v>0</v>
      </c>
      <c r="J86" s="40">
        <v>0</v>
      </c>
      <c r="K86" s="40">
        <v>0</v>
      </c>
      <c r="L86" s="40">
        <v>0</v>
      </c>
      <c r="M86" s="40">
        <v>0</v>
      </c>
      <c r="N86" s="40">
        <v>1617.961</v>
      </c>
      <c r="O86" s="40">
        <v>0</v>
      </c>
      <c r="P86" s="40">
        <v>0</v>
      </c>
      <c r="Q86" s="40">
        <v>0</v>
      </c>
      <c r="R86" s="40">
        <v>0</v>
      </c>
      <c r="S86" s="40">
        <v>0</v>
      </c>
      <c r="T86" s="40">
        <v>0</v>
      </c>
      <c r="U86" s="40">
        <v>0</v>
      </c>
      <c r="V86" s="40">
        <v>0</v>
      </c>
      <c r="W86" s="40">
        <v>0</v>
      </c>
      <c r="X86" s="40">
        <v>0</v>
      </c>
      <c r="Y86" s="40" t="s">
        <v>5</v>
      </c>
    </row>
    <row r="87" spans="1:25" ht="21" x14ac:dyDescent="0.3">
      <c r="A87" s="35" t="s">
        <v>134</v>
      </c>
      <c r="B87" s="214" t="s">
        <v>385</v>
      </c>
      <c r="C87" s="215"/>
      <c r="D87" s="40">
        <f>D88+D89</f>
        <v>0</v>
      </c>
      <c r="E87" s="40">
        <f t="shared" ref="E87:X87" si="10">E88+E89</f>
        <v>0</v>
      </c>
      <c r="F87" s="40">
        <f t="shared" si="10"/>
        <v>0</v>
      </c>
      <c r="G87" s="40">
        <f t="shared" si="10"/>
        <v>0</v>
      </c>
      <c r="H87" s="40">
        <f t="shared" si="10"/>
        <v>0</v>
      </c>
      <c r="I87" s="40">
        <f t="shared" si="10"/>
        <v>0</v>
      </c>
      <c r="J87" s="40">
        <f t="shared" si="10"/>
        <v>0</v>
      </c>
      <c r="K87" s="40">
        <f t="shared" si="10"/>
        <v>0</v>
      </c>
      <c r="L87" s="40">
        <f t="shared" si="10"/>
        <v>0</v>
      </c>
      <c r="M87" s="40">
        <f t="shared" si="10"/>
        <v>0</v>
      </c>
      <c r="N87" s="40">
        <f t="shared" si="10"/>
        <v>0</v>
      </c>
      <c r="O87" s="40">
        <f t="shared" si="10"/>
        <v>0</v>
      </c>
      <c r="P87" s="40">
        <f t="shared" si="10"/>
        <v>0</v>
      </c>
      <c r="Q87" s="40">
        <f t="shared" si="10"/>
        <v>0</v>
      </c>
      <c r="R87" s="40">
        <f t="shared" si="10"/>
        <v>0</v>
      </c>
      <c r="S87" s="40">
        <f t="shared" si="10"/>
        <v>0</v>
      </c>
      <c r="T87" s="40">
        <f t="shared" si="10"/>
        <v>0</v>
      </c>
      <c r="U87" s="40">
        <f t="shared" si="10"/>
        <v>0</v>
      </c>
      <c r="V87" s="40">
        <f t="shared" si="10"/>
        <v>0</v>
      </c>
      <c r="W87" s="40">
        <f t="shared" si="10"/>
        <v>0</v>
      </c>
      <c r="X87" s="40">
        <f t="shared" si="10"/>
        <v>0</v>
      </c>
      <c r="Y87" s="40"/>
    </row>
    <row r="88" spans="1:25" s="44" customFormat="1" ht="21" x14ac:dyDescent="0.3">
      <c r="A88" s="37" t="s">
        <v>135</v>
      </c>
      <c r="B88" s="216" t="s">
        <v>169</v>
      </c>
      <c r="C88" s="215"/>
      <c r="D88" s="38">
        <v>0</v>
      </c>
      <c r="E88" s="38">
        <v>0</v>
      </c>
      <c r="F88" s="38">
        <v>0</v>
      </c>
      <c r="G88" s="38">
        <v>0</v>
      </c>
      <c r="H88" s="38">
        <v>0</v>
      </c>
      <c r="I88" s="38">
        <v>0</v>
      </c>
      <c r="J88" s="38">
        <v>0</v>
      </c>
      <c r="K88" s="38">
        <v>0</v>
      </c>
      <c r="L88" s="38">
        <v>0</v>
      </c>
      <c r="M88" s="38">
        <v>0</v>
      </c>
      <c r="N88" s="38">
        <v>0</v>
      </c>
      <c r="O88" s="38">
        <v>0</v>
      </c>
      <c r="P88" s="38">
        <v>0</v>
      </c>
      <c r="Q88" s="38">
        <v>0</v>
      </c>
      <c r="R88" s="38">
        <v>0</v>
      </c>
      <c r="S88" s="38">
        <v>0</v>
      </c>
      <c r="T88" s="38">
        <v>0</v>
      </c>
      <c r="U88" s="38">
        <v>0</v>
      </c>
      <c r="V88" s="38">
        <v>0</v>
      </c>
      <c r="W88" s="38">
        <v>0</v>
      </c>
      <c r="X88" s="38">
        <v>0</v>
      </c>
      <c r="Y88" s="38"/>
    </row>
    <row r="89" spans="1:25" s="44" customFormat="1" ht="21" x14ac:dyDescent="0.3">
      <c r="A89" s="37" t="s">
        <v>136</v>
      </c>
      <c r="B89" s="216" t="s">
        <v>153</v>
      </c>
      <c r="C89" s="215"/>
      <c r="D89" s="38">
        <f>SUM(H89:X89)</f>
        <v>0</v>
      </c>
      <c r="E89" s="38">
        <v>0</v>
      </c>
      <c r="F89" s="38">
        <f>SUM(H89:X89)</f>
        <v>0</v>
      </c>
      <c r="G89" s="38">
        <f>SUM(H89:X89)</f>
        <v>0</v>
      </c>
      <c r="H89" s="38">
        <v>0</v>
      </c>
      <c r="I89" s="38">
        <v>0</v>
      </c>
      <c r="J89" s="38">
        <v>0</v>
      </c>
      <c r="K89" s="38">
        <v>0</v>
      </c>
      <c r="L89" s="38">
        <v>0</v>
      </c>
      <c r="M89" s="38">
        <v>0</v>
      </c>
      <c r="N89" s="38">
        <v>0</v>
      </c>
      <c r="O89" s="38">
        <v>0</v>
      </c>
      <c r="P89" s="38">
        <v>0</v>
      </c>
      <c r="Q89" s="38">
        <v>0</v>
      </c>
      <c r="R89" s="38">
        <v>0</v>
      </c>
      <c r="S89" s="38">
        <v>0</v>
      </c>
      <c r="T89" s="38">
        <v>0</v>
      </c>
      <c r="U89" s="38">
        <v>0</v>
      </c>
      <c r="V89" s="38">
        <v>0</v>
      </c>
      <c r="W89" s="38">
        <v>0</v>
      </c>
      <c r="X89" s="38">
        <v>0</v>
      </c>
      <c r="Y89" s="38"/>
    </row>
    <row r="90" spans="1:25" s="44" customFormat="1" ht="21" x14ac:dyDescent="0.3">
      <c r="A90" s="37"/>
      <c r="B90" s="216" t="s">
        <v>118</v>
      </c>
      <c r="C90" s="215"/>
      <c r="D90" s="38">
        <f t="shared" ref="D90:X90" si="11">D24+D88+D23</f>
        <v>56034.332166666682</v>
      </c>
      <c r="E90" s="38">
        <f t="shared" si="11"/>
        <v>19496.673833333334</v>
      </c>
      <c r="F90" s="38">
        <f t="shared" si="11"/>
        <v>36537.658333333347</v>
      </c>
      <c r="G90" s="38">
        <f t="shared" si="11"/>
        <v>56034.332166666682</v>
      </c>
      <c r="H90" s="38">
        <f t="shared" si="11"/>
        <v>23178.117249999999</v>
      </c>
      <c r="I90" s="38">
        <f t="shared" si="11"/>
        <v>12754.892000000002</v>
      </c>
      <c r="J90" s="38">
        <f t="shared" si="11"/>
        <v>13843.110916666668</v>
      </c>
      <c r="K90" s="38">
        <f t="shared" si="11"/>
        <v>0</v>
      </c>
      <c r="L90" s="38">
        <f t="shared" si="11"/>
        <v>0</v>
      </c>
      <c r="M90" s="38">
        <f t="shared" si="11"/>
        <v>4640.2510000000002</v>
      </c>
      <c r="N90" s="38">
        <f t="shared" si="11"/>
        <v>1617.961</v>
      </c>
      <c r="O90" s="38">
        <f t="shared" si="11"/>
        <v>0</v>
      </c>
      <c r="P90" s="38">
        <f t="shared" si="11"/>
        <v>0</v>
      </c>
      <c r="Q90" s="38">
        <f t="shared" si="11"/>
        <v>0</v>
      </c>
      <c r="R90" s="38">
        <f t="shared" si="11"/>
        <v>0</v>
      </c>
      <c r="S90" s="38">
        <f t="shared" si="11"/>
        <v>0</v>
      </c>
      <c r="T90" s="38">
        <f t="shared" si="11"/>
        <v>0</v>
      </c>
      <c r="U90" s="38">
        <f t="shared" si="11"/>
        <v>0</v>
      </c>
      <c r="V90" s="38">
        <f t="shared" si="11"/>
        <v>0</v>
      </c>
      <c r="W90" s="38">
        <f t="shared" si="11"/>
        <v>0</v>
      </c>
      <c r="X90" s="38">
        <f t="shared" si="11"/>
        <v>0</v>
      </c>
      <c r="Y90" s="38"/>
    </row>
    <row r="91" spans="1:25" s="44" customFormat="1" x14ac:dyDescent="0.3">
      <c r="A91" s="217" t="s">
        <v>154</v>
      </c>
      <c r="B91" s="218"/>
      <c r="C91" s="218"/>
      <c r="D91" s="218"/>
      <c r="E91" s="218"/>
      <c r="F91" s="218"/>
      <c r="G91" s="218"/>
      <c r="H91" s="218"/>
      <c r="I91" s="218"/>
      <c r="J91" s="218"/>
      <c r="K91" s="218"/>
      <c r="L91" s="218"/>
      <c r="M91" s="218"/>
      <c r="N91" s="218"/>
      <c r="O91" s="218"/>
      <c r="P91" s="218"/>
      <c r="Q91" s="218"/>
      <c r="R91" s="218"/>
      <c r="S91" s="218"/>
      <c r="T91" s="218"/>
      <c r="U91" s="218"/>
      <c r="V91" s="218"/>
      <c r="W91" s="218"/>
      <c r="X91" s="218"/>
      <c r="Y91" s="218"/>
    </row>
    <row r="92" spans="1:25" s="44" customFormat="1" ht="21" x14ac:dyDescent="0.3">
      <c r="A92" s="37" t="s">
        <v>17</v>
      </c>
      <c r="B92" s="216" t="s">
        <v>144</v>
      </c>
      <c r="C92" s="215"/>
      <c r="D92" s="38">
        <v>56034.332166666682</v>
      </c>
      <c r="E92" s="38">
        <v>19496.673833333334</v>
      </c>
      <c r="F92" s="38">
        <v>36537.658333333347</v>
      </c>
      <c r="G92" s="38">
        <v>56034.332166666645</v>
      </c>
      <c r="H92" s="38">
        <v>0</v>
      </c>
      <c r="I92" s="38">
        <v>2317.8117250000005</v>
      </c>
      <c r="J92" s="38">
        <v>3593.3009249999991</v>
      </c>
      <c r="K92" s="38">
        <v>4977.6120166666669</v>
      </c>
      <c r="L92" s="38">
        <v>4977.6120166666669</v>
      </c>
      <c r="M92" s="38">
        <v>5345.5495416666672</v>
      </c>
      <c r="N92" s="38">
        <v>5541.8422416666663</v>
      </c>
      <c r="O92" s="38">
        <v>5663.1893166666659</v>
      </c>
      <c r="P92" s="38">
        <v>5663.1893166666659</v>
      </c>
      <c r="Q92" s="38">
        <v>5663.1893166666659</v>
      </c>
      <c r="R92" s="38">
        <v>5663.1893166666659</v>
      </c>
      <c r="S92" s="38">
        <v>3345.3775916666664</v>
      </c>
      <c r="T92" s="38">
        <v>2069.8883916666668</v>
      </c>
      <c r="U92" s="38">
        <v>486.39030000000002</v>
      </c>
      <c r="V92" s="38">
        <v>386.79679999999996</v>
      </c>
      <c r="W92" s="38">
        <v>218.04627500000001</v>
      </c>
      <c r="X92" s="38">
        <v>121.34707499999999</v>
      </c>
      <c r="Y92" s="38"/>
    </row>
    <row r="93" spans="1:25" s="44" customFormat="1" ht="21" x14ac:dyDescent="0.3">
      <c r="A93" s="41" t="s">
        <v>14</v>
      </c>
      <c r="B93" s="214" t="s">
        <v>170</v>
      </c>
      <c r="C93" s="215"/>
      <c r="D93" s="40">
        <v>56034.332166666682</v>
      </c>
      <c r="E93" s="40">
        <v>19496.673833333334</v>
      </c>
      <c r="F93" s="40">
        <v>36537.658333333347</v>
      </c>
      <c r="G93" s="40">
        <v>56034.332166666682</v>
      </c>
      <c r="H93" s="40">
        <v>0</v>
      </c>
      <c r="I93" s="40">
        <v>2317.8117250000005</v>
      </c>
      <c r="J93" s="40">
        <v>3593.3009249999991</v>
      </c>
      <c r="K93" s="40">
        <v>4977.6120166666669</v>
      </c>
      <c r="L93" s="40">
        <v>4977.6120166666669</v>
      </c>
      <c r="M93" s="40">
        <v>5345.5495416666672</v>
      </c>
      <c r="N93" s="40">
        <v>5541.8422416666663</v>
      </c>
      <c r="O93" s="40">
        <v>5663.1893166666659</v>
      </c>
      <c r="P93" s="40">
        <v>5663.1893166666659</v>
      </c>
      <c r="Q93" s="40">
        <v>5663.1893166666659</v>
      </c>
      <c r="R93" s="40">
        <v>5663.1893166666659</v>
      </c>
      <c r="S93" s="40">
        <v>3345.3775916666664</v>
      </c>
      <c r="T93" s="40">
        <v>2069.8883916666668</v>
      </c>
      <c r="U93" s="40">
        <v>486.39030000000002</v>
      </c>
      <c r="V93" s="40">
        <v>386.79679999999996</v>
      </c>
      <c r="W93" s="40">
        <v>218.04627500000001</v>
      </c>
      <c r="X93" s="40">
        <v>121.34707499999999</v>
      </c>
      <c r="Y93" s="40"/>
    </row>
    <row r="94" spans="1:25" ht="39" x14ac:dyDescent="0.3">
      <c r="A94" s="41" t="s">
        <v>476</v>
      </c>
      <c r="B94" s="219" t="s">
        <v>267</v>
      </c>
      <c r="C94" s="42" t="s">
        <v>223</v>
      </c>
      <c r="D94" s="40">
        <v>391.49166666666667</v>
      </c>
      <c r="E94" s="40">
        <v>0</v>
      </c>
      <c r="F94" s="40">
        <v>391.49166666666667</v>
      </c>
      <c r="G94" s="40">
        <v>391.49166666666662</v>
      </c>
      <c r="H94" s="40">
        <v>0</v>
      </c>
      <c r="I94" s="40">
        <v>39.149166666666666</v>
      </c>
      <c r="J94" s="40">
        <v>39.149166666666666</v>
      </c>
      <c r="K94" s="40">
        <v>39.149166666666666</v>
      </c>
      <c r="L94" s="40">
        <v>39.149166666666666</v>
      </c>
      <c r="M94" s="40">
        <v>39.149166666666666</v>
      </c>
      <c r="N94" s="40">
        <v>39.149166666666666</v>
      </c>
      <c r="O94" s="40">
        <v>39.149166666666666</v>
      </c>
      <c r="P94" s="40">
        <v>39.149166666666666</v>
      </c>
      <c r="Q94" s="40">
        <v>39.149166666666666</v>
      </c>
      <c r="R94" s="40">
        <v>39.149166666666666</v>
      </c>
      <c r="S94" s="40">
        <v>0</v>
      </c>
      <c r="T94" s="40">
        <v>0</v>
      </c>
      <c r="U94" s="40">
        <v>0</v>
      </c>
      <c r="V94" s="40">
        <v>0</v>
      </c>
      <c r="W94" s="40">
        <v>0</v>
      </c>
      <c r="X94" s="40">
        <v>0</v>
      </c>
      <c r="Y94" s="40" t="s">
        <v>281</v>
      </c>
    </row>
    <row r="95" spans="1:25" ht="58.5" x14ac:dyDescent="0.3">
      <c r="A95" s="41" t="s">
        <v>98</v>
      </c>
      <c r="B95" s="220"/>
      <c r="C95" s="42" t="s">
        <v>224</v>
      </c>
      <c r="D95" s="40">
        <v>608.1</v>
      </c>
      <c r="E95" s="40">
        <v>0</v>
      </c>
      <c r="F95" s="40">
        <v>608.1</v>
      </c>
      <c r="G95" s="40">
        <v>608.09999999999991</v>
      </c>
      <c r="H95" s="40">
        <v>0</v>
      </c>
      <c r="I95" s="40">
        <v>60.81</v>
      </c>
      <c r="J95" s="40">
        <v>60.81</v>
      </c>
      <c r="K95" s="40">
        <v>60.81</v>
      </c>
      <c r="L95" s="40">
        <v>60.81</v>
      </c>
      <c r="M95" s="40">
        <v>60.81</v>
      </c>
      <c r="N95" s="40">
        <v>60.81</v>
      </c>
      <c r="O95" s="40">
        <v>60.81</v>
      </c>
      <c r="P95" s="40">
        <v>60.81</v>
      </c>
      <c r="Q95" s="40">
        <v>60.81</v>
      </c>
      <c r="R95" s="40">
        <v>60.81</v>
      </c>
      <c r="S95" s="40">
        <v>0</v>
      </c>
      <c r="T95" s="40">
        <v>0</v>
      </c>
      <c r="U95" s="40">
        <v>0</v>
      </c>
      <c r="V95" s="40">
        <v>0</v>
      </c>
      <c r="W95" s="40">
        <v>0</v>
      </c>
      <c r="X95" s="40">
        <v>0</v>
      </c>
      <c r="Y95" s="40" t="s">
        <v>282</v>
      </c>
    </row>
    <row r="96" spans="1:25" ht="39" x14ac:dyDescent="0.3">
      <c r="A96" s="41" t="s">
        <v>191</v>
      </c>
      <c r="B96" s="220"/>
      <c r="C96" s="42" t="s">
        <v>225</v>
      </c>
      <c r="D96" s="40">
        <v>161.45833333333334</v>
      </c>
      <c r="E96" s="40">
        <v>0</v>
      </c>
      <c r="F96" s="40">
        <v>161.45833333333334</v>
      </c>
      <c r="G96" s="40">
        <v>161.4583333333334</v>
      </c>
      <c r="H96" s="40">
        <v>0</v>
      </c>
      <c r="I96" s="40">
        <v>16.145833333333336</v>
      </c>
      <c r="J96" s="40">
        <v>16.145833333333336</v>
      </c>
      <c r="K96" s="40">
        <v>16.145833333333336</v>
      </c>
      <c r="L96" s="40">
        <v>16.145833333333336</v>
      </c>
      <c r="M96" s="40">
        <v>16.145833333333336</v>
      </c>
      <c r="N96" s="40">
        <v>16.145833333333336</v>
      </c>
      <c r="O96" s="40">
        <v>16.145833333333336</v>
      </c>
      <c r="P96" s="40">
        <v>16.145833333333336</v>
      </c>
      <c r="Q96" s="40">
        <v>16.145833333333336</v>
      </c>
      <c r="R96" s="40">
        <v>16.145833333333336</v>
      </c>
      <c r="S96" s="40">
        <v>0</v>
      </c>
      <c r="T96" s="40">
        <v>0</v>
      </c>
      <c r="U96" s="40">
        <v>0</v>
      </c>
      <c r="V96" s="40">
        <v>0</v>
      </c>
      <c r="W96" s="40">
        <v>0</v>
      </c>
      <c r="X96" s="40">
        <v>0</v>
      </c>
      <c r="Y96" s="40" t="s">
        <v>283</v>
      </c>
    </row>
    <row r="97" spans="1:25" ht="39" x14ac:dyDescent="0.3">
      <c r="A97" s="41" t="s">
        <v>192</v>
      </c>
      <c r="B97" s="220"/>
      <c r="C97" s="42" t="s">
        <v>226</v>
      </c>
      <c r="D97" s="40">
        <v>63.900000000000006</v>
      </c>
      <c r="E97" s="40">
        <v>0</v>
      </c>
      <c r="F97" s="40">
        <v>63.900000000000006</v>
      </c>
      <c r="G97" s="40">
        <v>63.900000000000006</v>
      </c>
      <c r="H97" s="40">
        <v>0</v>
      </c>
      <c r="I97" s="40">
        <v>6.3900000000000006</v>
      </c>
      <c r="J97" s="40">
        <v>6.3900000000000006</v>
      </c>
      <c r="K97" s="40">
        <v>6.3900000000000006</v>
      </c>
      <c r="L97" s="40">
        <v>6.3900000000000006</v>
      </c>
      <c r="M97" s="40">
        <v>6.3900000000000006</v>
      </c>
      <c r="N97" s="40">
        <v>6.3900000000000006</v>
      </c>
      <c r="O97" s="40">
        <v>6.3900000000000006</v>
      </c>
      <c r="P97" s="40">
        <v>6.3900000000000006</v>
      </c>
      <c r="Q97" s="40">
        <v>6.3900000000000006</v>
      </c>
      <c r="R97" s="40">
        <v>6.3900000000000006</v>
      </c>
      <c r="S97" s="40">
        <v>0</v>
      </c>
      <c r="T97" s="40">
        <v>0</v>
      </c>
      <c r="U97" s="40">
        <v>0</v>
      </c>
      <c r="V97" s="40">
        <v>0</v>
      </c>
      <c r="W97" s="40">
        <v>0</v>
      </c>
      <c r="X97" s="40">
        <v>0</v>
      </c>
      <c r="Y97" s="40" t="s">
        <v>284</v>
      </c>
    </row>
    <row r="98" spans="1:25" ht="39" x14ac:dyDescent="0.3">
      <c r="A98" s="41" t="s">
        <v>477</v>
      </c>
      <c r="B98" s="220"/>
      <c r="C98" s="42" t="s">
        <v>227</v>
      </c>
      <c r="D98" s="40">
        <v>871.88333333333333</v>
      </c>
      <c r="E98" s="40">
        <v>0</v>
      </c>
      <c r="F98" s="40">
        <v>871.88333333333333</v>
      </c>
      <c r="G98" s="40">
        <v>871.88333333333321</v>
      </c>
      <c r="H98" s="40">
        <v>0</v>
      </c>
      <c r="I98" s="40">
        <v>87.188333333333333</v>
      </c>
      <c r="J98" s="40">
        <v>87.188333333333333</v>
      </c>
      <c r="K98" s="40">
        <v>87.188333333333333</v>
      </c>
      <c r="L98" s="40">
        <v>87.188333333333333</v>
      </c>
      <c r="M98" s="40">
        <v>87.188333333333333</v>
      </c>
      <c r="N98" s="40">
        <v>87.188333333333333</v>
      </c>
      <c r="O98" s="40">
        <v>87.188333333333333</v>
      </c>
      <c r="P98" s="40">
        <v>87.188333333333333</v>
      </c>
      <c r="Q98" s="40">
        <v>87.188333333333333</v>
      </c>
      <c r="R98" s="40">
        <v>87.188333333333333</v>
      </c>
      <c r="S98" s="40">
        <v>0</v>
      </c>
      <c r="T98" s="40">
        <v>0</v>
      </c>
      <c r="U98" s="40">
        <v>0</v>
      </c>
      <c r="V98" s="40">
        <v>0</v>
      </c>
      <c r="W98" s="40">
        <v>0</v>
      </c>
      <c r="X98" s="40">
        <v>0</v>
      </c>
      <c r="Y98" s="40" t="s">
        <v>285</v>
      </c>
    </row>
    <row r="99" spans="1:25" ht="58.5" x14ac:dyDescent="0.3">
      <c r="A99" s="41" t="s">
        <v>478</v>
      </c>
      <c r="B99" s="220"/>
      <c r="C99" s="42" t="s">
        <v>228</v>
      </c>
      <c r="D99" s="40">
        <v>2500.5083333333337</v>
      </c>
      <c r="E99" s="40">
        <v>0</v>
      </c>
      <c r="F99" s="40">
        <v>2500.5083333333337</v>
      </c>
      <c r="G99" s="40">
        <v>2500.5083333333337</v>
      </c>
      <c r="H99" s="40">
        <v>0</v>
      </c>
      <c r="I99" s="40">
        <v>250.05083333333337</v>
      </c>
      <c r="J99" s="40">
        <v>250.05083333333337</v>
      </c>
      <c r="K99" s="40">
        <v>250.05083333333337</v>
      </c>
      <c r="L99" s="40">
        <v>250.05083333333337</v>
      </c>
      <c r="M99" s="40">
        <v>250.05083333333337</v>
      </c>
      <c r="N99" s="40">
        <v>250.05083333333337</v>
      </c>
      <c r="O99" s="40">
        <v>250.05083333333337</v>
      </c>
      <c r="P99" s="40">
        <v>250.05083333333337</v>
      </c>
      <c r="Q99" s="40">
        <v>250.05083333333337</v>
      </c>
      <c r="R99" s="40">
        <v>250.05083333333337</v>
      </c>
      <c r="S99" s="40">
        <v>0</v>
      </c>
      <c r="T99" s="40">
        <v>0</v>
      </c>
      <c r="U99" s="40">
        <v>0</v>
      </c>
      <c r="V99" s="40">
        <v>0</v>
      </c>
      <c r="W99" s="40">
        <v>0</v>
      </c>
      <c r="X99" s="40">
        <v>0</v>
      </c>
      <c r="Y99" s="40" t="s">
        <v>286</v>
      </c>
    </row>
    <row r="100" spans="1:25" ht="117" x14ac:dyDescent="0.3">
      <c r="A100" s="41" t="s">
        <v>479</v>
      </c>
      <c r="B100" s="220"/>
      <c r="C100" s="42" t="s">
        <v>229</v>
      </c>
      <c r="D100" s="40">
        <v>2324.4333333333334</v>
      </c>
      <c r="E100" s="40">
        <v>0</v>
      </c>
      <c r="F100" s="40">
        <v>2324.4333333333334</v>
      </c>
      <c r="G100" s="40">
        <v>2324.4333333333334</v>
      </c>
      <c r="H100" s="40">
        <v>0</v>
      </c>
      <c r="I100" s="40">
        <v>232.44333333333333</v>
      </c>
      <c r="J100" s="40">
        <v>232.44333333333333</v>
      </c>
      <c r="K100" s="40">
        <v>232.44333333333333</v>
      </c>
      <c r="L100" s="40">
        <v>232.44333333333333</v>
      </c>
      <c r="M100" s="40">
        <v>232.44333333333333</v>
      </c>
      <c r="N100" s="40">
        <v>232.44333333333333</v>
      </c>
      <c r="O100" s="40">
        <v>232.44333333333333</v>
      </c>
      <c r="P100" s="40">
        <v>232.44333333333333</v>
      </c>
      <c r="Q100" s="40">
        <v>232.44333333333333</v>
      </c>
      <c r="R100" s="40">
        <v>232.44333333333333</v>
      </c>
      <c r="S100" s="40">
        <v>0</v>
      </c>
      <c r="T100" s="40">
        <v>0</v>
      </c>
      <c r="U100" s="40">
        <v>0</v>
      </c>
      <c r="V100" s="40">
        <v>0</v>
      </c>
      <c r="W100" s="40">
        <v>0</v>
      </c>
      <c r="X100" s="40">
        <v>0</v>
      </c>
      <c r="Y100" s="40" t="s">
        <v>287</v>
      </c>
    </row>
    <row r="101" spans="1:25" ht="39" x14ac:dyDescent="0.3">
      <c r="A101" s="41" t="s">
        <v>480</v>
      </c>
      <c r="B101" s="220"/>
      <c r="C101" s="42" t="s">
        <v>230</v>
      </c>
      <c r="D101" s="40">
        <v>1049.8333333333333</v>
      </c>
      <c r="E101" s="40">
        <v>0</v>
      </c>
      <c r="F101" s="40">
        <v>1049.8333333333333</v>
      </c>
      <c r="G101" s="40">
        <v>1049.8333333333333</v>
      </c>
      <c r="H101" s="40">
        <v>0</v>
      </c>
      <c r="I101" s="40">
        <v>104.98333333333332</v>
      </c>
      <c r="J101" s="40">
        <v>104.98333333333332</v>
      </c>
      <c r="K101" s="40">
        <v>104.98333333333332</v>
      </c>
      <c r="L101" s="40">
        <v>104.98333333333332</v>
      </c>
      <c r="M101" s="40">
        <v>104.98333333333332</v>
      </c>
      <c r="N101" s="40">
        <v>104.98333333333332</v>
      </c>
      <c r="O101" s="40">
        <v>104.98333333333332</v>
      </c>
      <c r="P101" s="40">
        <v>104.98333333333332</v>
      </c>
      <c r="Q101" s="40">
        <v>104.98333333333332</v>
      </c>
      <c r="R101" s="40">
        <v>104.98333333333332</v>
      </c>
      <c r="S101" s="40">
        <v>0</v>
      </c>
      <c r="T101" s="40">
        <v>0</v>
      </c>
      <c r="U101" s="40">
        <v>0</v>
      </c>
      <c r="V101" s="40">
        <v>0</v>
      </c>
      <c r="W101" s="40">
        <v>0</v>
      </c>
      <c r="X101" s="40">
        <v>0</v>
      </c>
      <c r="Y101" s="40" t="s">
        <v>288</v>
      </c>
    </row>
    <row r="102" spans="1:25" ht="58.5" x14ac:dyDescent="0.3">
      <c r="A102" s="41" t="s">
        <v>481</v>
      </c>
      <c r="B102" s="220"/>
      <c r="C102" s="42" t="s">
        <v>231</v>
      </c>
      <c r="D102" s="40">
        <v>257.89166666666671</v>
      </c>
      <c r="E102" s="40">
        <v>0</v>
      </c>
      <c r="F102" s="40">
        <v>257.89166666666671</v>
      </c>
      <c r="G102" s="40">
        <v>257.89166666666665</v>
      </c>
      <c r="H102" s="40">
        <v>0</v>
      </c>
      <c r="I102" s="40">
        <v>25.78916666666667</v>
      </c>
      <c r="J102" s="40">
        <v>25.78916666666667</v>
      </c>
      <c r="K102" s="40">
        <v>25.78916666666667</v>
      </c>
      <c r="L102" s="40">
        <v>25.78916666666667</v>
      </c>
      <c r="M102" s="40">
        <v>25.78916666666667</v>
      </c>
      <c r="N102" s="40">
        <v>25.78916666666667</v>
      </c>
      <c r="O102" s="40">
        <v>25.78916666666667</v>
      </c>
      <c r="P102" s="40">
        <v>25.78916666666667</v>
      </c>
      <c r="Q102" s="40">
        <v>25.78916666666667</v>
      </c>
      <c r="R102" s="40">
        <v>25.78916666666667</v>
      </c>
      <c r="S102" s="40">
        <v>0</v>
      </c>
      <c r="T102" s="40">
        <v>0</v>
      </c>
      <c r="U102" s="40">
        <v>0</v>
      </c>
      <c r="V102" s="40">
        <v>0</v>
      </c>
      <c r="W102" s="40">
        <v>0</v>
      </c>
      <c r="X102" s="40">
        <v>0</v>
      </c>
      <c r="Y102" s="40" t="s">
        <v>289</v>
      </c>
    </row>
    <row r="103" spans="1:25" ht="58.5" x14ac:dyDescent="0.3">
      <c r="A103" s="41" t="s">
        <v>482</v>
      </c>
      <c r="B103" s="221"/>
      <c r="C103" s="42" t="s">
        <v>232</v>
      </c>
      <c r="D103" s="40">
        <v>195.14166666666665</v>
      </c>
      <c r="E103" s="40">
        <v>0</v>
      </c>
      <c r="F103" s="40">
        <v>195.14166666666665</v>
      </c>
      <c r="G103" s="40">
        <v>195.14166666666662</v>
      </c>
      <c r="H103" s="40">
        <v>0</v>
      </c>
      <c r="I103" s="40">
        <v>19.514166666666664</v>
      </c>
      <c r="J103" s="40">
        <v>19.514166666666664</v>
      </c>
      <c r="K103" s="40">
        <v>19.514166666666664</v>
      </c>
      <c r="L103" s="40">
        <v>19.514166666666664</v>
      </c>
      <c r="M103" s="40">
        <v>19.514166666666664</v>
      </c>
      <c r="N103" s="40">
        <v>19.514166666666664</v>
      </c>
      <c r="O103" s="40">
        <v>19.514166666666664</v>
      </c>
      <c r="P103" s="40">
        <v>19.514166666666664</v>
      </c>
      <c r="Q103" s="40">
        <v>19.514166666666664</v>
      </c>
      <c r="R103" s="40">
        <v>19.514166666666664</v>
      </c>
      <c r="S103" s="40">
        <v>0</v>
      </c>
      <c r="T103" s="40">
        <v>0</v>
      </c>
      <c r="U103" s="40">
        <v>0</v>
      </c>
      <c r="V103" s="40">
        <v>0</v>
      </c>
      <c r="W103" s="40">
        <v>0</v>
      </c>
      <c r="X103" s="40">
        <v>0</v>
      </c>
      <c r="Y103" s="40" t="s">
        <v>290</v>
      </c>
    </row>
    <row r="104" spans="1:25" ht="39" x14ac:dyDescent="0.3">
      <c r="A104" s="41" t="s">
        <v>483</v>
      </c>
      <c r="B104" s="222" t="s">
        <v>268</v>
      </c>
      <c r="C104" s="42" t="s">
        <v>223</v>
      </c>
      <c r="D104" s="40">
        <v>453.38333333333333</v>
      </c>
      <c r="E104" s="40">
        <v>0</v>
      </c>
      <c r="F104" s="40">
        <v>453.38333333333333</v>
      </c>
      <c r="G104" s="40">
        <v>453.38333333333321</v>
      </c>
      <c r="H104" s="40">
        <v>0</v>
      </c>
      <c r="I104" s="40">
        <v>45.338333333333331</v>
      </c>
      <c r="J104" s="40">
        <v>45.338333333333331</v>
      </c>
      <c r="K104" s="40">
        <v>45.338333333333331</v>
      </c>
      <c r="L104" s="40">
        <v>45.338333333333331</v>
      </c>
      <c r="M104" s="40">
        <v>45.338333333333331</v>
      </c>
      <c r="N104" s="40">
        <v>45.338333333333331</v>
      </c>
      <c r="O104" s="40">
        <v>45.338333333333331</v>
      </c>
      <c r="P104" s="40">
        <v>45.338333333333331</v>
      </c>
      <c r="Q104" s="40">
        <v>45.338333333333331</v>
      </c>
      <c r="R104" s="40">
        <v>45.338333333333331</v>
      </c>
      <c r="S104" s="40">
        <v>0</v>
      </c>
      <c r="T104" s="40">
        <v>0</v>
      </c>
      <c r="U104" s="40">
        <v>0</v>
      </c>
      <c r="V104" s="40">
        <v>0</v>
      </c>
      <c r="W104" s="40">
        <v>0</v>
      </c>
      <c r="X104" s="40">
        <v>0</v>
      </c>
      <c r="Y104" s="40" t="s">
        <v>291</v>
      </c>
    </row>
    <row r="105" spans="1:25" ht="78" x14ac:dyDescent="0.3">
      <c r="A105" s="41" t="s">
        <v>484</v>
      </c>
      <c r="B105" s="220"/>
      <c r="C105" s="42" t="s">
        <v>233</v>
      </c>
      <c r="D105" s="40">
        <v>1433.4833333333333</v>
      </c>
      <c r="E105" s="40">
        <v>0</v>
      </c>
      <c r="F105" s="40">
        <v>1433.4833333333333</v>
      </c>
      <c r="G105" s="40">
        <v>1433.4833333333333</v>
      </c>
      <c r="H105" s="40">
        <v>0</v>
      </c>
      <c r="I105" s="40">
        <v>143.34833333333333</v>
      </c>
      <c r="J105" s="40">
        <v>143.34833333333333</v>
      </c>
      <c r="K105" s="40">
        <v>143.34833333333333</v>
      </c>
      <c r="L105" s="40">
        <v>143.34833333333333</v>
      </c>
      <c r="M105" s="40">
        <v>143.34833333333333</v>
      </c>
      <c r="N105" s="40">
        <v>143.34833333333333</v>
      </c>
      <c r="O105" s="40">
        <v>143.34833333333333</v>
      </c>
      <c r="P105" s="40">
        <v>143.34833333333333</v>
      </c>
      <c r="Q105" s="40">
        <v>143.34833333333333</v>
      </c>
      <c r="R105" s="40">
        <v>143.34833333333333</v>
      </c>
      <c r="S105" s="40">
        <v>0</v>
      </c>
      <c r="T105" s="40">
        <v>0</v>
      </c>
      <c r="U105" s="40">
        <v>0</v>
      </c>
      <c r="V105" s="40">
        <v>0</v>
      </c>
      <c r="W105" s="40">
        <v>0</v>
      </c>
      <c r="X105" s="40">
        <v>0</v>
      </c>
      <c r="Y105" s="40" t="s">
        <v>292</v>
      </c>
    </row>
    <row r="106" spans="1:25" ht="39" x14ac:dyDescent="0.3">
      <c r="A106" s="41" t="s">
        <v>485</v>
      </c>
      <c r="B106" s="220"/>
      <c r="C106" s="42" t="s">
        <v>225</v>
      </c>
      <c r="D106" s="40">
        <v>167.5916666666667</v>
      </c>
      <c r="E106" s="40">
        <v>0</v>
      </c>
      <c r="F106" s="40">
        <v>167.5916666666667</v>
      </c>
      <c r="G106" s="40">
        <v>167.59166666666667</v>
      </c>
      <c r="H106" s="40">
        <v>0</v>
      </c>
      <c r="I106" s="40">
        <v>16.759166666666669</v>
      </c>
      <c r="J106" s="40">
        <v>16.759166666666669</v>
      </c>
      <c r="K106" s="40">
        <v>16.759166666666669</v>
      </c>
      <c r="L106" s="40">
        <v>16.759166666666669</v>
      </c>
      <c r="M106" s="40">
        <v>16.759166666666669</v>
      </c>
      <c r="N106" s="40">
        <v>16.759166666666669</v>
      </c>
      <c r="O106" s="40">
        <v>16.759166666666669</v>
      </c>
      <c r="P106" s="40">
        <v>16.759166666666669</v>
      </c>
      <c r="Q106" s="40">
        <v>16.759166666666669</v>
      </c>
      <c r="R106" s="40">
        <v>16.759166666666669</v>
      </c>
      <c r="S106" s="40">
        <v>0</v>
      </c>
      <c r="T106" s="40">
        <v>0</v>
      </c>
      <c r="U106" s="40">
        <v>0</v>
      </c>
      <c r="V106" s="40">
        <v>0</v>
      </c>
      <c r="W106" s="40">
        <v>0</v>
      </c>
      <c r="X106" s="40">
        <v>0</v>
      </c>
      <c r="Y106" s="40" t="s">
        <v>293</v>
      </c>
    </row>
    <row r="107" spans="1:25" ht="58.5" x14ac:dyDescent="0.3">
      <c r="A107" s="41" t="s">
        <v>486</v>
      </c>
      <c r="B107" s="220"/>
      <c r="C107" s="42" t="s">
        <v>234</v>
      </c>
      <c r="D107" s="40">
        <v>911.26666666666665</v>
      </c>
      <c r="E107" s="40">
        <v>0</v>
      </c>
      <c r="F107" s="40">
        <v>911.26666666666665</v>
      </c>
      <c r="G107" s="40">
        <v>911.26666666666665</v>
      </c>
      <c r="H107" s="40">
        <v>0</v>
      </c>
      <c r="I107" s="40">
        <v>91.126666666666665</v>
      </c>
      <c r="J107" s="40">
        <v>91.126666666666665</v>
      </c>
      <c r="K107" s="40">
        <v>91.126666666666665</v>
      </c>
      <c r="L107" s="40">
        <v>91.126666666666665</v>
      </c>
      <c r="M107" s="40">
        <v>91.126666666666665</v>
      </c>
      <c r="N107" s="40">
        <v>91.126666666666665</v>
      </c>
      <c r="O107" s="40">
        <v>91.126666666666665</v>
      </c>
      <c r="P107" s="40">
        <v>91.126666666666665</v>
      </c>
      <c r="Q107" s="40">
        <v>91.126666666666665</v>
      </c>
      <c r="R107" s="40">
        <v>91.126666666666665</v>
      </c>
      <c r="S107" s="40">
        <v>0</v>
      </c>
      <c r="T107" s="40">
        <v>0</v>
      </c>
      <c r="U107" s="40">
        <v>0</v>
      </c>
      <c r="V107" s="40">
        <v>0</v>
      </c>
      <c r="W107" s="40">
        <v>0</v>
      </c>
      <c r="X107" s="40">
        <v>0</v>
      </c>
      <c r="Y107" s="40" t="s">
        <v>294</v>
      </c>
    </row>
    <row r="108" spans="1:25" ht="58.5" x14ac:dyDescent="0.3">
      <c r="A108" s="41" t="s">
        <v>487</v>
      </c>
      <c r="B108" s="220"/>
      <c r="C108" s="42" t="s">
        <v>235</v>
      </c>
      <c r="D108" s="40">
        <v>1460.05</v>
      </c>
      <c r="E108" s="40">
        <v>0</v>
      </c>
      <c r="F108" s="40">
        <v>1460.05</v>
      </c>
      <c r="G108" s="40">
        <v>1460.0500000000002</v>
      </c>
      <c r="H108" s="40">
        <v>0</v>
      </c>
      <c r="I108" s="40">
        <v>146.005</v>
      </c>
      <c r="J108" s="40">
        <v>146.005</v>
      </c>
      <c r="K108" s="40">
        <v>146.005</v>
      </c>
      <c r="L108" s="40">
        <v>146.005</v>
      </c>
      <c r="M108" s="40">
        <v>146.005</v>
      </c>
      <c r="N108" s="40">
        <v>146.005</v>
      </c>
      <c r="O108" s="40">
        <v>146.005</v>
      </c>
      <c r="P108" s="40">
        <v>146.005</v>
      </c>
      <c r="Q108" s="40">
        <v>146.005</v>
      </c>
      <c r="R108" s="40">
        <v>146.005</v>
      </c>
      <c r="S108" s="40">
        <v>0</v>
      </c>
      <c r="T108" s="40">
        <v>0</v>
      </c>
      <c r="U108" s="40">
        <v>0</v>
      </c>
      <c r="V108" s="40">
        <v>0</v>
      </c>
      <c r="W108" s="40">
        <v>0</v>
      </c>
      <c r="X108" s="40">
        <v>0</v>
      </c>
      <c r="Y108" s="40" t="s">
        <v>295</v>
      </c>
    </row>
    <row r="109" spans="1:25" ht="78" x14ac:dyDescent="0.3">
      <c r="A109" s="41" t="s">
        <v>488</v>
      </c>
      <c r="B109" s="220"/>
      <c r="C109" s="42" t="s">
        <v>236</v>
      </c>
      <c r="D109" s="40">
        <v>1606.05</v>
      </c>
      <c r="E109" s="40">
        <v>0</v>
      </c>
      <c r="F109" s="40">
        <v>1606.05</v>
      </c>
      <c r="G109" s="40">
        <v>1606.05</v>
      </c>
      <c r="H109" s="40">
        <v>0</v>
      </c>
      <c r="I109" s="40">
        <v>160.60499999999999</v>
      </c>
      <c r="J109" s="40">
        <v>160.60499999999999</v>
      </c>
      <c r="K109" s="40">
        <v>160.60499999999999</v>
      </c>
      <c r="L109" s="40">
        <v>160.60499999999999</v>
      </c>
      <c r="M109" s="40">
        <v>160.60499999999999</v>
      </c>
      <c r="N109" s="40">
        <v>160.60499999999999</v>
      </c>
      <c r="O109" s="40">
        <v>160.60499999999999</v>
      </c>
      <c r="P109" s="40">
        <v>160.60499999999999</v>
      </c>
      <c r="Q109" s="40">
        <v>160.60499999999999</v>
      </c>
      <c r="R109" s="40">
        <v>160.60499999999999</v>
      </c>
      <c r="S109" s="40">
        <v>0</v>
      </c>
      <c r="T109" s="40">
        <v>0</v>
      </c>
      <c r="U109" s="40">
        <v>0</v>
      </c>
      <c r="V109" s="40">
        <v>0</v>
      </c>
      <c r="W109" s="40">
        <v>0</v>
      </c>
      <c r="X109" s="40">
        <v>0</v>
      </c>
      <c r="Y109" s="40" t="s">
        <v>296</v>
      </c>
    </row>
    <row r="110" spans="1:25" ht="58.5" x14ac:dyDescent="0.3">
      <c r="A110" s="41" t="s">
        <v>489</v>
      </c>
      <c r="B110" s="220"/>
      <c r="C110" s="42" t="s">
        <v>231</v>
      </c>
      <c r="D110" s="40">
        <v>585.07500000000005</v>
      </c>
      <c r="E110" s="40">
        <v>0</v>
      </c>
      <c r="F110" s="40">
        <v>585.07500000000005</v>
      </c>
      <c r="G110" s="40">
        <v>585.07500000000005</v>
      </c>
      <c r="H110" s="40">
        <v>0</v>
      </c>
      <c r="I110" s="40">
        <v>58.507500000000007</v>
      </c>
      <c r="J110" s="40">
        <v>58.507500000000007</v>
      </c>
      <c r="K110" s="40">
        <v>58.507500000000007</v>
      </c>
      <c r="L110" s="40">
        <v>58.507500000000007</v>
      </c>
      <c r="M110" s="40">
        <v>58.507500000000007</v>
      </c>
      <c r="N110" s="40">
        <v>58.507500000000007</v>
      </c>
      <c r="O110" s="40">
        <v>58.507500000000007</v>
      </c>
      <c r="P110" s="40">
        <v>58.507500000000007</v>
      </c>
      <c r="Q110" s="40">
        <v>58.507500000000007</v>
      </c>
      <c r="R110" s="40">
        <v>58.507500000000007</v>
      </c>
      <c r="S110" s="40">
        <v>0</v>
      </c>
      <c r="T110" s="40">
        <v>0</v>
      </c>
      <c r="U110" s="40">
        <v>0</v>
      </c>
      <c r="V110" s="40">
        <v>0</v>
      </c>
      <c r="W110" s="40">
        <v>0</v>
      </c>
      <c r="X110" s="40">
        <v>0</v>
      </c>
      <c r="Y110" s="40" t="s">
        <v>297</v>
      </c>
    </row>
    <row r="111" spans="1:25" ht="58.5" x14ac:dyDescent="0.3">
      <c r="A111" s="41" t="s">
        <v>490</v>
      </c>
      <c r="B111" s="221"/>
      <c r="C111" s="42" t="s">
        <v>232</v>
      </c>
      <c r="D111" s="40">
        <v>405.49166666666667</v>
      </c>
      <c r="E111" s="40">
        <v>0</v>
      </c>
      <c r="F111" s="40">
        <v>405.49166666666667</v>
      </c>
      <c r="G111" s="40">
        <v>405.49166666666673</v>
      </c>
      <c r="H111" s="40">
        <v>0</v>
      </c>
      <c r="I111" s="40">
        <v>40.549166666666665</v>
      </c>
      <c r="J111" s="40">
        <v>40.549166666666665</v>
      </c>
      <c r="K111" s="40">
        <v>40.549166666666665</v>
      </c>
      <c r="L111" s="40">
        <v>40.549166666666665</v>
      </c>
      <c r="M111" s="40">
        <v>40.549166666666665</v>
      </c>
      <c r="N111" s="40">
        <v>40.549166666666665</v>
      </c>
      <c r="O111" s="40">
        <v>40.549166666666665</v>
      </c>
      <c r="P111" s="40">
        <v>40.549166666666665</v>
      </c>
      <c r="Q111" s="40">
        <v>40.549166666666665</v>
      </c>
      <c r="R111" s="40">
        <v>40.549166666666665</v>
      </c>
      <c r="S111" s="40">
        <v>0</v>
      </c>
      <c r="T111" s="40">
        <v>0</v>
      </c>
      <c r="U111" s="40">
        <v>0</v>
      </c>
      <c r="V111" s="40">
        <v>0</v>
      </c>
      <c r="W111" s="40">
        <v>0</v>
      </c>
      <c r="X111" s="40">
        <v>0</v>
      </c>
      <c r="Y111" s="40" t="s">
        <v>298</v>
      </c>
    </row>
    <row r="112" spans="1:25" ht="39" x14ac:dyDescent="0.3">
      <c r="A112" s="41" t="s">
        <v>491</v>
      </c>
      <c r="B112" s="222" t="s">
        <v>269</v>
      </c>
      <c r="C112" s="42" t="s">
        <v>237</v>
      </c>
      <c r="D112" s="40">
        <v>107.38333333333335</v>
      </c>
      <c r="E112" s="40">
        <v>0</v>
      </c>
      <c r="F112" s="40">
        <v>107.38333333333335</v>
      </c>
      <c r="G112" s="40">
        <v>107.38333333333333</v>
      </c>
      <c r="H112" s="40">
        <v>0</v>
      </c>
      <c r="I112" s="40">
        <v>0</v>
      </c>
      <c r="J112" s="40">
        <v>10.738333333333335</v>
      </c>
      <c r="K112" s="40">
        <v>10.738333333333335</v>
      </c>
      <c r="L112" s="40">
        <v>10.738333333333335</v>
      </c>
      <c r="M112" s="40">
        <v>10.738333333333335</v>
      </c>
      <c r="N112" s="40">
        <v>10.738333333333335</v>
      </c>
      <c r="O112" s="40">
        <v>10.738333333333335</v>
      </c>
      <c r="P112" s="40">
        <v>10.738333333333335</v>
      </c>
      <c r="Q112" s="40">
        <v>10.738333333333335</v>
      </c>
      <c r="R112" s="40">
        <v>10.738333333333335</v>
      </c>
      <c r="S112" s="40">
        <v>10.738333333333335</v>
      </c>
      <c r="T112" s="40">
        <v>0</v>
      </c>
      <c r="U112" s="40">
        <v>0</v>
      </c>
      <c r="V112" s="40">
        <v>0</v>
      </c>
      <c r="W112" s="40">
        <v>0</v>
      </c>
      <c r="X112" s="40">
        <v>0</v>
      </c>
      <c r="Y112" s="40" t="s">
        <v>299</v>
      </c>
    </row>
    <row r="113" spans="1:25" ht="39" x14ac:dyDescent="0.3">
      <c r="A113" s="41" t="s">
        <v>492</v>
      </c>
      <c r="B113" s="220"/>
      <c r="C113" s="42" t="s">
        <v>238</v>
      </c>
      <c r="D113" s="40">
        <v>1584.0250000000001</v>
      </c>
      <c r="E113" s="40">
        <v>0</v>
      </c>
      <c r="F113" s="40">
        <v>1584.0250000000001</v>
      </c>
      <c r="G113" s="40">
        <v>1584.0249999999999</v>
      </c>
      <c r="H113" s="40">
        <v>0</v>
      </c>
      <c r="I113" s="40">
        <v>0</v>
      </c>
      <c r="J113" s="40">
        <v>158.4025</v>
      </c>
      <c r="K113" s="40">
        <v>158.4025</v>
      </c>
      <c r="L113" s="40">
        <v>158.4025</v>
      </c>
      <c r="M113" s="40">
        <v>158.4025</v>
      </c>
      <c r="N113" s="40">
        <v>158.4025</v>
      </c>
      <c r="O113" s="40">
        <v>158.4025</v>
      </c>
      <c r="P113" s="40">
        <v>158.4025</v>
      </c>
      <c r="Q113" s="40">
        <v>158.4025</v>
      </c>
      <c r="R113" s="40">
        <v>158.4025</v>
      </c>
      <c r="S113" s="40">
        <v>158.4025</v>
      </c>
      <c r="T113" s="40">
        <v>0</v>
      </c>
      <c r="U113" s="40">
        <v>0</v>
      </c>
      <c r="V113" s="40">
        <v>0</v>
      </c>
      <c r="W113" s="40">
        <v>0</v>
      </c>
      <c r="X113" s="40">
        <v>0</v>
      </c>
      <c r="Y113" s="40" t="s">
        <v>300</v>
      </c>
    </row>
    <row r="114" spans="1:25" ht="39" x14ac:dyDescent="0.3">
      <c r="A114" s="41" t="s">
        <v>493</v>
      </c>
      <c r="B114" s="220"/>
      <c r="C114" s="42" t="s">
        <v>239</v>
      </c>
      <c r="D114" s="40">
        <v>707.18333333333339</v>
      </c>
      <c r="E114" s="40">
        <v>0</v>
      </c>
      <c r="F114" s="40">
        <v>707.18333333333339</v>
      </c>
      <c r="G114" s="40">
        <v>707.18333333333351</v>
      </c>
      <c r="H114" s="40">
        <v>0</v>
      </c>
      <c r="I114" s="40">
        <v>0</v>
      </c>
      <c r="J114" s="40">
        <v>70.718333333333334</v>
      </c>
      <c r="K114" s="40">
        <v>70.718333333333334</v>
      </c>
      <c r="L114" s="40">
        <v>70.718333333333334</v>
      </c>
      <c r="M114" s="40">
        <v>70.718333333333334</v>
      </c>
      <c r="N114" s="40">
        <v>70.718333333333334</v>
      </c>
      <c r="O114" s="40">
        <v>70.718333333333334</v>
      </c>
      <c r="P114" s="40">
        <v>70.718333333333334</v>
      </c>
      <c r="Q114" s="40">
        <v>70.718333333333334</v>
      </c>
      <c r="R114" s="40">
        <v>70.718333333333334</v>
      </c>
      <c r="S114" s="40">
        <v>70.718333333333334</v>
      </c>
      <c r="T114" s="40">
        <v>0</v>
      </c>
      <c r="U114" s="40">
        <v>0</v>
      </c>
      <c r="V114" s="40">
        <v>0</v>
      </c>
      <c r="W114" s="40">
        <v>0</v>
      </c>
      <c r="X114" s="40">
        <v>0</v>
      </c>
      <c r="Y114" s="40" t="s">
        <v>301</v>
      </c>
    </row>
    <row r="115" spans="1:25" ht="39" x14ac:dyDescent="0.3">
      <c r="A115" s="41" t="s">
        <v>494</v>
      </c>
      <c r="B115" s="220"/>
      <c r="C115" s="42" t="s">
        <v>240</v>
      </c>
      <c r="D115" s="40">
        <v>13.625000000000002</v>
      </c>
      <c r="E115" s="40">
        <v>0</v>
      </c>
      <c r="F115" s="40">
        <v>13.625000000000002</v>
      </c>
      <c r="G115" s="40">
        <v>13.625000000000005</v>
      </c>
      <c r="H115" s="40">
        <v>0</v>
      </c>
      <c r="I115" s="40">
        <v>0</v>
      </c>
      <c r="J115" s="40">
        <v>1.3625000000000003</v>
      </c>
      <c r="K115" s="40">
        <v>1.3625000000000003</v>
      </c>
      <c r="L115" s="40">
        <v>1.3625000000000003</v>
      </c>
      <c r="M115" s="40">
        <v>1.3625000000000003</v>
      </c>
      <c r="N115" s="40">
        <v>1.3625000000000003</v>
      </c>
      <c r="O115" s="40">
        <v>1.3625000000000003</v>
      </c>
      <c r="P115" s="40">
        <v>1.3625000000000003</v>
      </c>
      <c r="Q115" s="40">
        <v>1.3625000000000003</v>
      </c>
      <c r="R115" s="40">
        <v>1.3625000000000003</v>
      </c>
      <c r="S115" s="40">
        <v>1.3625000000000003</v>
      </c>
      <c r="T115" s="40">
        <v>0</v>
      </c>
      <c r="U115" s="40">
        <v>0</v>
      </c>
      <c r="V115" s="40">
        <v>0</v>
      </c>
      <c r="W115" s="40">
        <v>0</v>
      </c>
      <c r="X115" s="40">
        <v>0</v>
      </c>
      <c r="Y115" s="40" t="s">
        <v>302</v>
      </c>
    </row>
    <row r="116" spans="1:25" ht="39" x14ac:dyDescent="0.3">
      <c r="A116" s="41" t="s">
        <v>495</v>
      </c>
      <c r="B116" s="220"/>
      <c r="C116" s="42" t="s">
        <v>241</v>
      </c>
      <c r="D116" s="40">
        <v>323.91666666666669</v>
      </c>
      <c r="E116" s="40">
        <v>0</v>
      </c>
      <c r="F116" s="40">
        <v>323.91666666666669</v>
      </c>
      <c r="G116" s="40">
        <v>323.91666666666657</v>
      </c>
      <c r="H116" s="40">
        <v>0</v>
      </c>
      <c r="I116" s="40">
        <v>0</v>
      </c>
      <c r="J116" s="40">
        <v>32.391666666666666</v>
      </c>
      <c r="K116" s="40">
        <v>32.391666666666666</v>
      </c>
      <c r="L116" s="40">
        <v>32.391666666666666</v>
      </c>
      <c r="M116" s="40">
        <v>32.391666666666666</v>
      </c>
      <c r="N116" s="40">
        <v>32.391666666666666</v>
      </c>
      <c r="O116" s="40">
        <v>32.391666666666666</v>
      </c>
      <c r="P116" s="40">
        <v>32.391666666666666</v>
      </c>
      <c r="Q116" s="40">
        <v>32.391666666666666</v>
      </c>
      <c r="R116" s="40">
        <v>32.391666666666666</v>
      </c>
      <c r="S116" s="40">
        <v>32.391666666666666</v>
      </c>
      <c r="T116" s="40">
        <v>0</v>
      </c>
      <c r="U116" s="40">
        <v>0</v>
      </c>
      <c r="V116" s="40">
        <v>0</v>
      </c>
      <c r="W116" s="40">
        <v>0</v>
      </c>
      <c r="X116" s="40">
        <v>0</v>
      </c>
      <c r="Y116" s="40" t="s">
        <v>303</v>
      </c>
    </row>
    <row r="117" spans="1:25" ht="58.5" x14ac:dyDescent="0.3">
      <c r="A117" s="41" t="s">
        <v>496</v>
      </c>
      <c r="B117" s="220"/>
      <c r="C117" s="42" t="s">
        <v>242</v>
      </c>
      <c r="D117" s="40">
        <v>870.94166666666683</v>
      </c>
      <c r="E117" s="40">
        <v>0</v>
      </c>
      <c r="F117" s="40">
        <v>870.94166666666683</v>
      </c>
      <c r="G117" s="40">
        <v>870.94166666666661</v>
      </c>
      <c r="H117" s="40">
        <v>0</v>
      </c>
      <c r="I117" s="40">
        <v>0</v>
      </c>
      <c r="J117" s="40">
        <v>87.09416666666668</v>
      </c>
      <c r="K117" s="40">
        <v>87.09416666666668</v>
      </c>
      <c r="L117" s="40">
        <v>87.09416666666668</v>
      </c>
      <c r="M117" s="40">
        <v>87.09416666666668</v>
      </c>
      <c r="N117" s="40">
        <v>87.09416666666668</v>
      </c>
      <c r="O117" s="40">
        <v>87.09416666666668</v>
      </c>
      <c r="P117" s="40">
        <v>87.09416666666668</v>
      </c>
      <c r="Q117" s="40">
        <v>87.09416666666668</v>
      </c>
      <c r="R117" s="40">
        <v>87.09416666666668</v>
      </c>
      <c r="S117" s="40">
        <v>87.09416666666668</v>
      </c>
      <c r="T117" s="40">
        <v>0</v>
      </c>
      <c r="U117" s="40">
        <v>0</v>
      </c>
      <c r="V117" s="40">
        <v>0</v>
      </c>
      <c r="W117" s="40">
        <v>0</v>
      </c>
      <c r="X117" s="40">
        <v>0</v>
      </c>
      <c r="Y117" s="40" t="s">
        <v>304</v>
      </c>
    </row>
    <row r="118" spans="1:25" ht="39" x14ac:dyDescent="0.3">
      <c r="A118" s="41" t="s">
        <v>497</v>
      </c>
      <c r="B118" s="220"/>
      <c r="C118" s="42" t="s">
        <v>243</v>
      </c>
      <c r="D118" s="40">
        <v>375.2833333333333</v>
      </c>
      <c r="E118" s="40">
        <v>0</v>
      </c>
      <c r="F118" s="40">
        <v>375.2833333333333</v>
      </c>
      <c r="G118" s="40">
        <v>375.28333333333325</v>
      </c>
      <c r="H118" s="40">
        <v>0</v>
      </c>
      <c r="I118" s="40">
        <v>0</v>
      </c>
      <c r="J118" s="40">
        <v>37.528333333333329</v>
      </c>
      <c r="K118" s="40">
        <v>37.528333333333329</v>
      </c>
      <c r="L118" s="40">
        <v>37.528333333333329</v>
      </c>
      <c r="M118" s="40">
        <v>37.528333333333329</v>
      </c>
      <c r="N118" s="40">
        <v>37.528333333333329</v>
      </c>
      <c r="O118" s="40">
        <v>37.528333333333329</v>
      </c>
      <c r="P118" s="40">
        <v>37.528333333333329</v>
      </c>
      <c r="Q118" s="40">
        <v>37.528333333333329</v>
      </c>
      <c r="R118" s="40">
        <v>37.528333333333329</v>
      </c>
      <c r="S118" s="40">
        <v>37.528333333333329</v>
      </c>
      <c r="T118" s="40">
        <v>0</v>
      </c>
      <c r="U118" s="40">
        <v>0</v>
      </c>
      <c r="V118" s="40">
        <v>0</v>
      </c>
      <c r="W118" s="40">
        <v>0</v>
      </c>
      <c r="X118" s="40">
        <v>0</v>
      </c>
      <c r="Y118" s="40" t="s">
        <v>305</v>
      </c>
    </row>
    <row r="119" spans="1:25" ht="58.5" x14ac:dyDescent="0.3">
      <c r="A119" s="41" t="s">
        <v>498</v>
      </c>
      <c r="B119" s="220"/>
      <c r="C119" s="42" t="s">
        <v>244</v>
      </c>
      <c r="D119" s="40">
        <v>337.94166666666666</v>
      </c>
      <c r="E119" s="40">
        <v>0</v>
      </c>
      <c r="F119" s="40">
        <v>337.94166666666666</v>
      </c>
      <c r="G119" s="40">
        <v>337.94166666666678</v>
      </c>
      <c r="H119" s="40">
        <v>0</v>
      </c>
      <c r="I119" s="40">
        <v>0</v>
      </c>
      <c r="J119" s="40">
        <v>33.794166666666669</v>
      </c>
      <c r="K119" s="40">
        <v>33.794166666666669</v>
      </c>
      <c r="L119" s="40">
        <v>33.794166666666669</v>
      </c>
      <c r="M119" s="40">
        <v>33.794166666666669</v>
      </c>
      <c r="N119" s="40">
        <v>33.794166666666669</v>
      </c>
      <c r="O119" s="40">
        <v>33.794166666666669</v>
      </c>
      <c r="P119" s="40">
        <v>33.794166666666669</v>
      </c>
      <c r="Q119" s="40">
        <v>33.794166666666669</v>
      </c>
      <c r="R119" s="40">
        <v>33.794166666666669</v>
      </c>
      <c r="S119" s="40">
        <v>33.794166666666669</v>
      </c>
      <c r="T119" s="40">
        <v>0</v>
      </c>
      <c r="U119" s="40">
        <v>0</v>
      </c>
      <c r="V119" s="40">
        <v>0</v>
      </c>
      <c r="W119" s="40">
        <v>0</v>
      </c>
      <c r="X119" s="40">
        <v>0</v>
      </c>
      <c r="Y119" s="40" t="s">
        <v>306</v>
      </c>
    </row>
    <row r="120" spans="1:25" ht="58.5" x14ac:dyDescent="0.3">
      <c r="A120" s="41" t="s">
        <v>499</v>
      </c>
      <c r="B120" s="220"/>
      <c r="C120" s="42" t="s">
        <v>245</v>
      </c>
      <c r="D120" s="40">
        <v>322.14999999999998</v>
      </c>
      <c r="E120" s="40">
        <v>0</v>
      </c>
      <c r="F120" s="40">
        <v>322.14999999999998</v>
      </c>
      <c r="G120" s="40">
        <v>322.14999999999992</v>
      </c>
      <c r="H120" s="40">
        <v>0</v>
      </c>
      <c r="I120" s="40">
        <v>0</v>
      </c>
      <c r="J120" s="40">
        <v>32.214999999999996</v>
      </c>
      <c r="K120" s="40">
        <v>32.214999999999996</v>
      </c>
      <c r="L120" s="40">
        <v>32.214999999999996</v>
      </c>
      <c r="M120" s="40">
        <v>32.214999999999996</v>
      </c>
      <c r="N120" s="40">
        <v>32.214999999999996</v>
      </c>
      <c r="O120" s="40">
        <v>32.214999999999996</v>
      </c>
      <c r="P120" s="40">
        <v>32.214999999999996</v>
      </c>
      <c r="Q120" s="40">
        <v>32.214999999999996</v>
      </c>
      <c r="R120" s="40">
        <v>32.214999999999996</v>
      </c>
      <c r="S120" s="40">
        <v>32.214999999999996</v>
      </c>
      <c r="T120" s="40">
        <v>0</v>
      </c>
      <c r="U120" s="40">
        <v>0</v>
      </c>
      <c r="V120" s="40">
        <v>0</v>
      </c>
      <c r="W120" s="40">
        <v>0</v>
      </c>
      <c r="X120" s="40">
        <v>0</v>
      </c>
      <c r="Y120" s="40" t="s">
        <v>307</v>
      </c>
    </row>
    <row r="121" spans="1:25" ht="39" x14ac:dyDescent="0.3">
      <c r="A121" s="41" t="s">
        <v>500</v>
      </c>
      <c r="B121" s="221"/>
      <c r="C121" s="42" t="s">
        <v>246</v>
      </c>
      <c r="D121" s="40">
        <v>291.12500000000006</v>
      </c>
      <c r="E121" s="40">
        <v>0</v>
      </c>
      <c r="F121" s="40">
        <v>291.12500000000006</v>
      </c>
      <c r="G121" s="40">
        <v>291.12500000000006</v>
      </c>
      <c r="H121" s="40">
        <v>0</v>
      </c>
      <c r="I121" s="40">
        <v>0</v>
      </c>
      <c r="J121" s="40">
        <v>29.112500000000004</v>
      </c>
      <c r="K121" s="40">
        <v>29.112500000000004</v>
      </c>
      <c r="L121" s="40">
        <v>29.112500000000004</v>
      </c>
      <c r="M121" s="40">
        <v>29.112500000000004</v>
      </c>
      <c r="N121" s="40">
        <v>29.112500000000004</v>
      </c>
      <c r="O121" s="40">
        <v>29.112500000000004</v>
      </c>
      <c r="P121" s="40">
        <v>29.112500000000004</v>
      </c>
      <c r="Q121" s="40">
        <v>29.112500000000004</v>
      </c>
      <c r="R121" s="40">
        <v>29.112500000000004</v>
      </c>
      <c r="S121" s="40">
        <v>29.112500000000004</v>
      </c>
      <c r="T121" s="40">
        <v>0</v>
      </c>
      <c r="U121" s="40">
        <v>0</v>
      </c>
      <c r="V121" s="40">
        <v>0</v>
      </c>
      <c r="W121" s="40">
        <v>0</v>
      </c>
      <c r="X121" s="40">
        <v>0</v>
      </c>
      <c r="Y121" s="40" t="s">
        <v>308</v>
      </c>
    </row>
    <row r="122" spans="1:25" ht="39" x14ac:dyDescent="0.3">
      <c r="A122" s="41" t="s">
        <v>501</v>
      </c>
      <c r="B122" s="219" t="s">
        <v>266</v>
      </c>
      <c r="C122" s="42" t="s">
        <v>247</v>
      </c>
      <c r="D122" s="40">
        <v>2127.6666666666665</v>
      </c>
      <c r="E122" s="40">
        <v>0</v>
      </c>
      <c r="F122" s="40">
        <v>2127.6666666666665</v>
      </c>
      <c r="G122" s="40">
        <v>2127.6666666666665</v>
      </c>
      <c r="H122" s="40">
        <v>0</v>
      </c>
      <c r="I122" s="40">
        <v>0</v>
      </c>
      <c r="J122" s="40">
        <v>212.76666666666665</v>
      </c>
      <c r="K122" s="40">
        <v>212.76666666666665</v>
      </c>
      <c r="L122" s="40">
        <v>212.76666666666665</v>
      </c>
      <c r="M122" s="40">
        <v>212.76666666666665</v>
      </c>
      <c r="N122" s="40">
        <v>212.76666666666665</v>
      </c>
      <c r="O122" s="40">
        <v>212.76666666666665</v>
      </c>
      <c r="P122" s="40">
        <v>212.76666666666665</v>
      </c>
      <c r="Q122" s="40">
        <v>212.76666666666665</v>
      </c>
      <c r="R122" s="40">
        <v>212.76666666666665</v>
      </c>
      <c r="S122" s="40">
        <v>212.76666666666665</v>
      </c>
      <c r="T122" s="40">
        <v>0</v>
      </c>
      <c r="U122" s="40">
        <v>0</v>
      </c>
      <c r="V122" s="40">
        <v>0</v>
      </c>
      <c r="W122" s="40">
        <v>0</v>
      </c>
      <c r="X122" s="40">
        <v>0</v>
      </c>
      <c r="Y122" s="40" t="s">
        <v>309</v>
      </c>
    </row>
    <row r="123" spans="1:25" ht="39" x14ac:dyDescent="0.3">
      <c r="A123" s="41" t="s">
        <v>502</v>
      </c>
      <c r="B123" s="220"/>
      <c r="C123" s="42" t="s">
        <v>248</v>
      </c>
      <c r="D123" s="40">
        <v>375.8416666666667</v>
      </c>
      <c r="E123" s="40">
        <v>0</v>
      </c>
      <c r="F123" s="40">
        <v>375.8416666666667</v>
      </c>
      <c r="G123" s="40">
        <v>375.84166666666664</v>
      </c>
      <c r="H123" s="40">
        <v>0</v>
      </c>
      <c r="I123" s="40">
        <v>0</v>
      </c>
      <c r="J123" s="40">
        <v>37.584166666666668</v>
      </c>
      <c r="K123" s="40">
        <v>37.584166666666668</v>
      </c>
      <c r="L123" s="40">
        <v>37.584166666666668</v>
      </c>
      <c r="M123" s="40">
        <v>37.584166666666668</v>
      </c>
      <c r="N123" s="40">
        <v>37.584166666666668</v>
      </c>
      <c r="O123" s="40">
        <v>37.584166666666668</v>
      </c>
      <c r="P123" s="40">
        <v>37.584166666666668</v>
      </c>
      <c r="Q123" s="40">
        <v>37.584166666666668</v>
      </c>
      <c r="R123" s="40">
        <v>37.584166666666668</v>
      </c>
      <c r="S123" s="40">
        <v>37.584166666666668</v>
      </c>
      <c r="T123" s="40">
        <v>0</v>
      </c>
      <c r="U123" s="40">
        <v>0</v>
      </c>
      <c r="V123" s="40">
        <v>0</v>
      </c>
      <c r="W123" s="40">
        <v>0</v>
      </c>
      <c r="X123" s="40">
        <v>0</v>
      </c>
      <c r="Y123" s="40" t="s">
        <v>310</v>
      </c>
    </row>
    <row r="124" spans="1:25" ht="39" x14ac:dyDescent="0.3">
      <c r="A124" s="41" t="s">
        <v>503</v>
      </c>
      <c r="B124" s="220"/>
      <c r="C124" s="42" t="s">
        <v>249</v>
      </c>
      <c r="D124" s="40">
        <v>241.4</v>
      </c>
      <c r="E124" s="40">
        <v>0</v>
      </c>
      <c r="F124" s="40">
        <v>241.4</v>
      </c>
      <c r="G124" s="40">
        <v>241.39999999999998</v>
      </c>
      <c r="H124" s="40">
        <v>0</v>
      </c>
      <c r="I124" s="40">
        <v>0</v>
      </c>
      <c r="J124" s="40">
        <v>24.14</v>
      </c>
      <c r="K124" s="40">
        <v>24.14</v>
      </c>
      <c r="L124" s="40">
        <v>24.14</v>
      </c>
      <c r="M124" s="40">
        <v>24.14</v>
      </c>
      <c r="N124" s="40">
        <v>24.14</v>
      </c>
      <c r="O124" s="40">
        <v>24.14</v>
      </c>
      <c r="P124" s="40">
        <v>24.14</v>
      </c>
      <c r="Q124" s="40">
        <v>24.14</v>
      </c>
      <c r="R124" s="40">
        <v>24.14</v>
      </c>
      <c r="S124" s="40">
        <v>24.14</v>
      </c>
      <c r="T124" s="40">
        <v>0</v>
      </c>
      <c r="U124" s="40">
        <v>0</v>
      </c>
      <c r="V124" s="40">
        <v>0</v>
      </c>
      <c r="W124" s="40">
        <v>0</v>
      </c>
      <c r="X124" s="40">
        <v>0</v>
      </c>
      <c r="Y124" s="40" t="s">
        <v>311</v>
      </c>
    </row>
    <row r="125" spans="1:25" ht="58.5" x14ac:dyDescent="0.3">
      <c r="A125" s="41" t="s">
        <v>504</v>
      </c>
      <c r="B125" s="220"/>
      <c r="C125" s="42" t="s">
        <v>250</v>
      </c>
      <c r="D125" s="40">
        <v>987.93333333333339</v>
      </c>
      <c r="E125" s="40">
        <v>0</v>
      </c>
      <c r="F125" s="40">
        <v>987.93333333333339</v>
      </c>
      <c r="G125" s="40">
        <v>987.93333333333317</v>
      </c>
      <c r="H125" s="40">
        <v>0</v>
      </c>
      <c r="I125" s="40">
        <v>0</v>
      </c>
      <c r="J125" s="40">
        <v>98.793333333333337</v>
      </c>
      <c r="K125" s="40">
        <v>98.793333333333337</v>
      </c>
      <c r="L125" s="40">
        <v>98.793333333333337</v>
      </c>
      <c r="M125" s="40">
        <v>98.793333333333337</v>
      </c>
      <c r="N125" s="40">
        <v>98.793333333333337</v>
      </c>
      <c r="O125" s="40">
        <v>98.793333333333337</v>
      </c>
      <c r="P125" s="40">
        <v>98.793333333333337</v>
      </c>
      <c r="Q125" s="40">
        <v>98.793333333333337</v>
      </c>
      <c r="R125" s="40">
        <v>98.793333333333337</v>
      </c>
      <c r="S125" s="40">
        <v>98.793333333333337</v>
      </c>
      <c r="T125" s="40">
        <v>0</v>
      </c>
      <c r="U125" s="40">
        <v>0</v>
      </c>
      <c r="V125" s="40">
        <v>0</v>
      </c>
      <c r="W125" s="40">
        <v>0</v>
      </c>
      <c r="X125" s="40">
        <v>0</v>
      </c>
      <c r="Y125" s="40" t="s">
        <v>312</v>
      </c>
    </row>
    <row r="126" spans="1:25" ht="39" x14ac:dyDescent="0.3">
      <c r="A126" s="41" t="s">
        <v>505</v>
      </c>
      <c r="B126" s="220"/>
      <c r="C126" s="42" t="s">
        <v>243</v>
      </c>
      <c r="D126" s="40">
        <v>392.875</v>
      </c>
      <c r="E126" s="40">
        <v>0</v>
      </c>
      <c r="F126" s="40">
        <v>392.875</v>
      </c>
      <c r="G126" s="40">
        <v>392.87500000000006</v>
      </c>
      <c r="H126" s="40">
        <v>0</v>
      </c>
      <c r="I126" s="40">
        <v>0</v>
      </c>
      <c r="J126" s="40">
        <v>39.287500000000001</v>
      </c>
      <c r="K126" s="40">
        <v>39.287500000000001</v>
      </c>
      <c r="L126" s="40">
        <v>39.287500000000001</v>
      </c>
      <c r="M126" s="40">
        <v>39.287500000000001</v>
      </c>
      <c r="N126" s="40">
        <v>39.287500000000001</v>
      </c>
      <c r="O126" s="40">
        <v>39.287500000000001</v>
      </c>
      <c r="P126" s="40">
        <v>39.287500000000001</v>
      </c>
      <c r="Q126" s="40">
        <v>39.287500000000001</v>
      </c>
      <c r="R126" s="40">
        <v>39.287500000000001</v>
      </c>
      <c r="S126" s="40">
        <v>39.287500000000001</v>
      </c>
      <c r="T126" s="40">
        <v>0</v>
      </c>
      <c r="U126" s="40">
        <v>0</v>
      </c>
      <c r="V126" s="40">
        <v>0</v>
      </c>
      <c r="W126" s="40">
        <v>0</v>
      </c>
      <c r="X126" s="40">
        <v>0</v>
      </c>
      <c r="Y126" s="40" t="s">
        <v>313</v>
      </c>
    </row>
    <row r="127" spans="1:25" ht="58.5" x14ac:dyDescent="0.3">
      <c r="A127" s="41" t="s">
        <v>506</v>
      </c>
      <c r="B127" s="220"/>
      <c r="C127" s="42" t="s">
        <v>244</v>
      </c>
      <c r="D127" s="40">
        <v>373.94166666666672</v>
      </c>
      <c r="E127" s="40">
        <v>0</v>
      </c>
      <c r="F127" s="40">
        <v>373.94166666666672</v>
      </c>
      <c r="G127" s="40">
        <v>373.94166666666666</v>
      </c>
      <c r="H127" s="40">
        <v>0</v>
      </c>
      <c r="I127" s="40">
        <v>0</v>
      </c>
      <c r="J127" s="40">
        <v>37.394166666666671</v>
      </c>
      <c r="K127" s="40">
        <v>37.394166666666671</v>
      </c>
      <c r="L127" s="40">
        <v>37.394166666666671</v>
      </c>
      <c r="M127" s="40">
        <v>37.394166666666671</v>
      </c>
      <c r="N127" s="40">
        <v>37.394166666666671</v>
      </c>
      <c r="O127" s="40">
        <v>37.394166666666671</v>
      </c>
      <c r="P127" s="40">
        <v>37.394166666666671</v>
      </c>
      <c r="Q127" s="40">
        <v>37.394166666666671</v>
      </c>
      <c r="R127" s="40">
        <v>37.394166666666671</v>
      </c>
      <c r="S127" s="40">
        <v>37.394166666666671</v>
      </c>
      <c r="T127" s="40">
        <v>0</v>
      </c>
      <c r="U127" s="40">
        <v>0</v>
      </c>
      <c r="V127" s="40">
        <v>0</v>
      </c>
      <c r="W127" s="40">
        <v>0</v>
      </c>
      <c r="X127" s="40">
        <v>0</v>
      </c>
      <c r="Y127" s="40" t="s">
        <v>314</v>
      </c>
    </row>
    <row r="128" spans="1:25" ht="58.5" x14ac:dyDescent="0.3">
      <c r="A128" s="41" t="s">
        <v>507</v>
      </c>
      <c r="B128" s="220"/>
      <c r="C128" s="42" t="s">
        <v>251</v>
      </c>
      <c r="D128" s="40">
        <v>322.14999999999998</v>
      </c>
      <c r="E128" s="40">
        <v>0</v>
      </c>
      <c r="F128" s="40">
        <v>322.14999999999998</v>
      </c>
      <c r="G128" s="40">
        <v>322.14999999999992</v>
      </c>
      <c r="H128" s="40">
        <v>0</v>
      </c>
      <c r="I128" s="40">
        <v>0</v>
      </c>
      <c r="J128" s="40">
        <v>32.214999999999996</v>
      </c>
      <c r="K128" s="40">
        <v>32.214999999999996</v>
      </c>
      <c r="L128" s="40">
        <v>32.214999999999996</v>
      </c>
      <c r="M128" s="40">
        <v>32.214999999999996</v>
      </c>
      <c r="N128" s="40">
        <v>32.214999999999996</v>
      </c>
      <c r="O128" s="40">
        <v>32.214999999999996</v>
      </c>
      <c r="P128" s="40">
        <v>32.214999999999996</v>
      </c>
      <c r="Q128" s="40">
        <v>32.214999999999996</v>
      </c>
      <c r="R128" s="40">
        <v>32.214999999999996</v>
      </c>
      <c r="S128" s="40">
        <v>32.214999999999996</v>
      </c>
      <c r="T128" s="40">
        <v>0</v>
      </c>
      <c r="U128" s="40">
        <v>0</v>
      </c>
      <c r="V128" s="40">
        <v>0</v>
      </c>
      <c r="W128" s="40">
        <v>0</v>
      </c>
      <c r="X128" s="40">
        <v>0</v>
      </c>
      <c r="Y128" s="40" t="s">
        <v>315</v>
      </c>
    </row>
    <row r="129" spans="1:25" ht="39" x14ac:dyDescent="0.3">
      <c r="A129" s="41" t="s">
        <v>508</v>
      </c>
      <c r="B129" s="221"/>
      <c r="C129" s="42" t="s">
        <v>252</v>
      </c>
      <c r="D129" s="40">
        <v>324.41666666666669</v>
      </c>
      <c r="E129" s="40">
        <v>0</v>
      </c>
      <c r="F129" s="40">
        <v>324.41666666666669</v>
      </c>
      <c r="G129" s="40">
        <v>324.41666666666669</v>
      </c>
      <c r="H129" s="40">
        <v>0</v>
      </c>
      <c r="I129" s="40">
        <v>0</v>
      </c>
      <c r="J129" s="40">
        <v>32.44166666666667</v>
      </c>
      <c r="K129" s="40">
        <v>32.44166666666667</v>
      </c>
      <c r="L129" s="40">
        <v>32.44166666666667</v>
      </c>
      <c r="M129" s="40">
        <v>32.44166666666667</v>
      </c>
      <c r="N129" s="40">
        <v>32.44166666666667</v>
      </c>
      <c r="O129" s="40">
        <v>32.44166666666667</v>
      </c>
      <c r="P129" s="40">
        <v>32.44166666666667</v>
      </c>
      <c r="Q129" s="40">
        <v>32.44166666666667</v>
      </c>
      <c r="R129" s="40">
        <v>32.44166666666667</v>
      </c>
      <c r="S129" s="40">
        <v>32.44166666666667</v>
      </c>
      <c r="T129" s="40">
        <v>0</v>
      </c>
      <c r="U129" s="40">
        <v>0</v>
      </c>
      <c r="V129" s="40">
        <v>0</v>
      </c>
      <c r="W129" s="40">
        <v>0</v>
      </c>
      <c r="X129" s="40">
        <v>0</v>
      </c>
      <c r="Y129" s="40" t="s">
        <v>316</v>
      </c>
    </row>
    <row r="130" spans="1:25" ht="39" x14ac:dyDescent="0.3">
      <c r="A130" s="41" t="s">
        <v>509</v>
      </c>
      <c r="B130" s="219" t="s">
        <v>270</v>
      </c>
      <c r="C130" s="42" t="s">
        <v>253</v>
      </c>
      <c r="D130" s="40">
        <v>49.133333333333333</v>
      </c>
      <c r="E130" s="40">
        <v>0</v>
      </c>
      <c r="F130" s="40">
        <v>49.133333333333333</v>
      </c>
      <c r="G130" s="40">
        <v>49.133333333333333</v>
      </c>
      <c r="H130" s="40">
        <v>0</v>
      </c>
      <c r="I130" s="40">
        <v>0</v>
      </c>
      <c r="J130" s="40">
        <v>0</v>
      </c>
      <c r="K130" s="40">
        <v>4.9133333333333331</v>
      </c>
      <c r="L130" s="40">
        <v>4.9133333333333331</v>
      </c>
      <c r="M130" s="40">
        <v>4.9133333333333331</v>
      </c>
      <c r="N130" s="40">
        <v>4.9133333333333331</v>
      </c>
      <c r="O130" s="40">
        <v>4.9133333333333331</v>
      </c>
      <c r="P130" s="40">
        <v>4.9133333333333331</v>
      </c>
      <c r="Q130" s="40">
        <v>4.9133333333333331</v>
      </c>
      <c r="R130" s="40">
        <v>4.9133333333333331</v>
      </c>
      <c r="S130" s="40">
        <v>4.9133333333333331</v>
      </c>
      <c r="T130" s="40">
        <v>4.9133333333333331</v>
      </c>
      <c r="U130" s="40">
        <v>0</v>
      </c>
      <c r="V130" s="40">
        <v>0</v>
      </c>
      <c r="W130" s="40">
        <v>0</v>
      </c>
      <c r="X130" s="40">
        <v>0</v>
      </c>
      <c r="Y130" s="40" t="s">
        <v>317</v>
      </c>
    </row>
    <row r="131" spans="1:25" ht="58.5" x14ac:dyDescent="0.3">
      <c r="A131" s="41" t="s">
        <v>510</v>
      </c>
      <c r="B131" s="220"/>
      <c r="C131" s="42" t="s">
        <v>254</v>
      </c>
      <c r="D131" s="40">
        <v>999.07500000000016</v>
      </c>
      <c r="E131" s="40">
        <v>0</v>
      </c>
      <c r="F131" s="40">
        <v>999.07500000000016</v>
      </c>
      <c r="G131" s="40">
        <v>999.07500000000016</v>
      </c>
      <c r="H131" s="40">
        <v>0</v>
      </c>
      <c r="I131" s="40">
        <v>0</v>
      </c>
      <c r="J131" s="40">
        <v>0</v>
      </c>
      <c r="K131" s="40">
        <v>99.907500000000013</v>
      </c>
      <c r="L131" s="40">
        <v>99.907500000000013</v>
      </c>
      <c r="M131" s="40">
        <v>99.907500000000013</v>
      </c>
      <c r="N131" s="40">
        <v>99.907500000000013</v>
      </c>
      <c r="O131" s="40">
        <v>99.907500000000013</v>
      </c>
      <c r="P131" s="40">
        <v>99.907500000000013</v>
      </c>
      <c r="Q131" s="40">
        <v>99.907500000000013</v>
      </c>
      <c r="R131" s="40">
        <v>99.907500000000013</v>
      </c>
      <c r="S131" s="40">
        <v>99.907500000000013</v>
      </c>
      <c r="T131" s="40">
        <v>99.907500000000013</v>
      </c>
      <c r="U131" s="40">
        <v>0</v>
      </c>
      <c r="V131" s="40">
        <v>0</v>
      </c>
      <c r="W131" s="40">
        <v>0</v>
      </c>
      <c r="X131" s="40">
        <v>0</v>
      </c>
      <c r="Y131" s="40" t="s">
        <v>318</v>
      </c>
    </row>
    <row r="132" spans="1:25" ht="39" x14ac:dyDescent="0.3">
      <c r="A132" s="41" t="s">
        <v>511</v>
      </c>
      <c r="B132" s="220"/>
      <c r="C132" s="42" t="s">
        <v>255</v>
      </c>
      <c r="D132" s="40">
        <v>556.5916666666667</v>
      </c>
      <c r="E132" s="40">
        <v>0</v>
      </c>
      <c r="F132" s="40">
        <v>556.5916666666667</v>
      </c>
      <c r="G132" s="40">
        <v>556.59166666666681</v>
      </c>
      <c r="H132" s="40">
        <v>0</v>
      </c>
      <c r="I132" s="40">
        <v>0</v>
      </c>
      <c r="J132" s="40">
        <v>0</v>
      </c>
      <c r="K132" s="40">
        <v>55.659166666666671</v>
      </c>
      <c r="L132" s="40">
        <v>55.659166666666671</v>
      </c>
      <c r="M132" s="40">
        <v>55.659166666666671</v>
      </c>
      <c r="N132" s="40">
        <v>55.659166666666671</v>
      </c>
      <c r="O132" s="40">
        <v>55.659166666666671</v>
      </c>
      <c r="P132" s="40">
        <v>55.659166666666671</v>
      </c>
      <c r="Q132" s="40">
        <v>55.659166666666671</v>
      </c>
      <c r="R132" s="40">
        <v>55.659166666666671</v>
      </c>
      <c r="S132" s="40">
        <v>55.659166666666671</v>
      </c>
      <c r="T132" s="40">
        <v>55.659166666666671</v>
      </c>
      <c r="U132" s="40">
        <v>0</v>
      </c>
      <c r="V132" s="40">
        <v>0</v>
      </c>
      <c r="W132" s="40">
        <v>0</v>
      </c>
      <c r="X132" s="40">
        <v>0</v>
      </c>
      <c r="Y132" s="40" t="s">
        <v>319</v>
      </c>
    </row>
    <row r="133" spans="1:25" ht="78" x14ac:dyDescent="0.3">
      <c r="A133" s="41" t="s">
        <v>512</v>
      </c>
      <c r="B133" s="220"/>
      <c r="C133" s="42" t="s">
        <v>256</v>
      </c>
      <c r="D133" s="40">
        <v>1605.1</v>
      </c>
      <c r="E133" s="40">
        <v>0</v>
      </c>
      <c r="F133" s="40">
        <v>1605.1</v>
      </c>
      <c r="G133" s="40">
        <v>1605.1</v>
      </c>
      <c r="H133" s="40">
        <v>0</v>
      </c>
      <c r="I133" s="40">
        <v>0</v>
      </c>
      <c r="J133" s="40">
        <v>0</v>
      </c>
      <c r="K133" s="40">
        <v>160.51</v>
      </c>
      <c r="L133" s="40">
        <v>160.51</v>
      </c>
      <c r="M133" s="40">
        <v>160.51</v>
      </c>
      <c r="N133" s="40">
        <v>160.51</v>
      </c>
      <c r="O133" s="40">
        <v>160.51</v>
      </c>
      <c r="P133" s="40">
        <v>160.51</v>
      </c>
      <c r="Q133" s="40">
        <v>160.51</v>
      </c>
      <c r="R133" s="40">
        <v>160.51</v>
      </c>
      <c r="S133" s="40">
        <v>160.51</v>
      </c>
      <c r="T133" s="40">
        <v>160.51</v>
      </c>
      <c r="U133" s="40">
        <v>0</v>
      </c>
      <c r="V133" s="40">
        <v>0</v>
      </c>
      <c r="W133" s="40">
        <v>0</v>
      </c>
      <c r="X133" s="40">
        <v>0</v>
      </c>
      <c r="Y133" s="40" t="s">
        <v>320</v>
      </c>
    </row>
    <row r="134" spans="1:25" ht="39" x14ac:dyDescent="0.3">
      <c r="A134" s="41" t="s">
        <v>513</v>
      </c>
      <c r="B134" s="220"/>
      <c r="C134" s="42" t="s">
        <v>257</v>
      </c>
      <c r="D134" s="40">
        <v>54.341666666666661</v>
      </c>
      <c r="E134" s="40">
        <v>0</v>
      </c>
      <c r="F134" s="40">
        <v>54.341666666666661</v>
      </c>
      <c r="G134" s="40">
        <v>54.341666666666669</v>
      </c>
      <c r="H134" s="40">
        <v>0</v>
      </c>
      <c r="I134" s="40">
        <v>0</v>
      </c>
      <c r="J134" s="40">
        <v>0</v>
      </c>
      <c r="K134" s="40">
        <v>5.4341666666666661</v>
      </c>
      <c r="L134" s="40">
        <v>5.4341666666666661</v>
      </c>
      <c r="M134" s="40">
        <v>5.4341666666666661</v>
      </c>
      <c r="N134" s="40">
        <v>5.4341666666666661</v>
      </c>
      <c r="O134" s="40">
        <v>5.4341666666666661</v>
      </c>
      <c r="P134" s="40">
        <v>5.4341666666666661</v>
      </c>
      <c r="Q134" s="40">
        <v>5.4341666666666661</v>
      </c>
      <c r="R134" s="40">
        <v>5.4341666666666661</v>
      </c>
      <c r="S134" s="40">
        <v>5.4341666666666661</v>
      </c>
      <c r="T134" s="40">
        <v>5.4341666666666661</v>
      </c>
      <c r="U134" s="40">
        <v>0</v>
      </c>
      <c r="V134" s="40">
        <v>0</v>
      </c>
      <c r="W134" s="40">
        <v>0</v>
      </c>
      <c r="X134" s="40">
        <v>0</v>
      </c>
      <c r="Y134" s="40" t="s">
        <v>321</v>
      </c>
    </row>
    <row r="135" spans="1:25" ht="39" x14ac:dyDescent="0.3">
      <c r="A135" s="41" t="s">
        <v>514</v>
      </c>
      <c r="B135" s="220"/>
      <c r="C135" s="42" t="s">
        <v>258</v>
      </c>
      <c r="D135" s="40">
        <v>102.04166666666667</v>
      </c>
      <c r="E135" s="40">
        <v>0</v>
      </c>
      <c r="F135" s="40">
        <v>102.04166666666667</v>
      </c>
      <c r="G135" s="40">
        <v>102.04166666666667</v>
      </c>
      <c r="H135" s="40">
        <v>0</v>
      </c>
      <c r="I135" s="40">
        <v>0</v>
      </c>
      <c r="J135" s="40">
        <v>0</v>
      </c>
      <c r="K135" s="40">
        <v>10.204166666666667</v>
      </c>
      <c r="L135" s="40">
        <v>10.204166666666667</v>
      </c>
      <c r="M135" s="40">
        <v>10.204166666666667</v>
      </c>
      <c r="N135" s="40">
        <v>10.204166666666667</v>
      </c>
      <c r="O135" s="40">
        <v>10.204166666666667</v>
      </c>
      <c r="P135" s="40">
        <v>10.204166666666667</v>
      </c>
      <c r="Q135" s="40">
        <v>10.204166666666667</v>
      </c>
      <c r="R135" s="40">
        <v>10.204166666666667</v>
      </c>
      <c r="S135" s="40">
        <v>10.204166666666667</v>
      </c>
      <c r="T135" s="40">
        <v>10.204166666666667</v>
      </c>
      <c r="U135" s="40">
        <v>0</v>
      </c>
      <c r="V135" s="40">
        <v>0</v>
      </c>
      <c r="W135" s="40">
        <v>0</v>
      </c>
      <c r="X135" s="40">
        <v>0</v>
      </c>
      <c r="Y135" s="40" t="s">
        <v>322</v>
      </c>
    </row>
    <row r="136" spans="1:25" ht="39" x14ac:dyDescent="0.3">
      <c r="A136" s="41" t="s">
        <v>515</v>
      </c>
      <c r="B136" s="220"/>
      <c r="C136" s="42" t="s">
        <v>259</v>
      </c>
      <c r="D136" s="40">
        <v>26.641666666666666</v>
      </c>
      <c r="E136" s="40">
        <v>0</v>
      </c>
      <c r="F136" s="40">
        <v>26.641666666666666</v>
      </c>
      <c r="G136" s="40">
        <v>26.641666666666666</v>
      </c>
      <c r="H136" s="40">
        <v>0</v>
      </c>
      <c r="I136" s="40">
        <v>0</v>
      </c>
      <c r="J136" s="40">
        <v>0</v>
      </c>
      <c r="K136" s="40">
        <v>2.6641666666666666</v>
      </c>
      <c r="L136" s="40">
        <v>2.6641666666666666</v>
      </c>
      <c r="M136" s="40">
        <v>2.6641666666666666</v>
      </c>
      <c r="N136" s="40">
        <v>2.6641666666666666</v>
      </c>
      <c r="O136" s="40">
        <v>2.6641666666666666</v>
      </c>
      <c r="P136" s="40">
        <v>2.6641666666666666</v>
      </c>
      <c r="Q136" s="40">
        <v>2.6641666666666666</v>
      </c>
      <c r="R136" s="40">
        <v>2.6641666666666666</v>
      </c>
      <c r="S136" s="40">
        <v>2.6641666666666666</v>
      </c>
      <c r="T136" s="40">
        <v>2.6641666666666666</v>
      </c>
      <c r="U136" s="40">
        <v>0</v>
      </c>
      <c r="V136" s="40">
        <v>0</v>
      </c>
      <c r="W136" s="40">
        <v>0</v>
      </c>
      <c r="X136" s="40">
        <v>0</v>
      </c>
      <c r="Y136" s="40" t="s">
        <v>323</v>
      </c>
    </row>
    <row r="137" spans="1:25" ht="39" x14ac:dyDescent="0.3">
      <c r="A137" s="41" t="s">
        <v>516</v>
      </c>
      <c r="B137" s="220"/>
      <c r="C137" s="42" t="s">
        <v>260</v>
      </c>
      <c r="D137" s="40">
        <v>743</v>
      </c>
      <c r="E137" s="40">
        <v>0</v>
      </c>
      <c r="F137" s="40">
        <v>743</v>
      </c>
      <c r="G137" s="40">
        <v>742.99999999999989</v>
      </c>
      <c r="H137" s="40">
        <v>0</v>
      </c>
      <c r="I137" s="40">
        <v>0</v>
      </c>
      <c r="J137" s="40">
        <v>0</v>
      </c>
      <c r="K137" s="40">
        <v>74.3</v>
      </c>
      <c r="L137" s="40">
        <v>74.3</v>
      </c>
      <c r="M137" s="40">
        <v>74.3</v>
      </c>
      <c r="N137" s="40">
        <v>74.3</v>
      </c>
      <c r="O137" s="40">
        <v>74.3</v>
      </c>
      <c r="P137" s="40">
        <v>74.3</v>
      </c>
      <c r="Q137" s="40">
        <v>74.3</v>
      </c>
      <c r="R137" s="40">
        <v>74.3</v>
      </c>
      <c r="S137" s="40">
        <v>74.3</v>
      </c>
      <c r="T137" s="40">
        <v>74.3</v>
      </c>
      <c r="U137" s="40">
        <v>0</v>
      </c>
      <c r="V137" s="40">
        <v>0</v>
      </c>
      <c r="W137" s="40">
        <v>0</v>
      </c>
      <c r="X137" s="40">
        <v>0</v>
      </c>
      <c r="Y137" s="40" t="s">
        <v>324</v>
      </c>
    </row>
    <row r="138" spans="1:25" ht="58.5" x14ac:dyDescent="0.3">
      <c r="A138" s="41" t="s">
        <v>517</v>
      </c>
      <c r="B138" s="221"/>
      <c r="C138" s="42" t="s">
        <v>261</v>
      </c>
      <c r="D138" s="40">
        <v>658.375</v>
      </c>
      <c r="E138" s="40">
        <v>0</v>
      </c>
      <c r="F138" s="40">
        <v>658.375</v>
      </c>
      <c r="G138" s="40">
        <v>658.37499999999989</v>
      </c>
      <c r="H138" s="40">
        <v>0</v>
      </c>
      <c r="I138" s="40">
        <v>0</v>
      </c>
      <c r="J138" s="40">
        <v>0</v>
      </c>
      <c r="K138" s="40">
        <v>65.837500000000006</v>
      </c>
      <c r="L138" s="40">
        <v>65.837500000000006</v>
      </c>
      <c r="M138" s="40">
        <v>65.837500000000006</v>
      </c>
      <c r="N138" s="40">
        <v>65.837500000000006</v>
      </c>
      <c r="O138" s="40">
        <v>65.837500000000006</v>
      </c>
      <c r="P138" s="40">
        <v>65.837500000000006</v>
      </c>
      <c r="Q138" s="40">
        <v>65.837500000000006</v>
      </c>
      <c r="R138" s="40">
        <v>65.837500000000006</v>
      </c>
      <c r="S138" s="40">
        <v>65.837500000000006</v>
      </c>
      <c r="T138" s="40">
        <v>65.837500000000006</v>
      </c>
      <c r="U138" s="40">
        <v>0</v>
      </c>
      <c r="V138" s="40">
        <v>0</v>
      </c>
      <c r="W138" s="40">
        <v>0</v>
      </c>
      <c r="X138" s="40">
        <v>0</v>
      </c>
      <c r="Y138" s="40" t="s">
        <v>325</v>
      </c>
    </row>
    <row r="139" spans="1:25" ht="78" x14ac:dyDescent="0.3">
      <c r="A139" s="41" t="s">
        <v>518</v>
      </c>
      <c r="B139" s="219" t="s">
        <v>271</v>
      </c>
      <c r="C139" s="42" t="s">
        <v>262</v>
      </c>
      <c r="D139" s="40">
        <v>2349.1333333333337</v>
      </c>
      <c r="E139" s="40">
        <v>0</v>
      </c>
      <c r="F139" s="40">
        <v>2349.1333333333337</v>
      </c>
      <c r="G139" s="40">
        <v>2349.1333333333337</v>
      </c>
      <c r="H139" s="40">
        <v>0</v>
      </c>
      <c r="I139" s="40">
        <v>0</v>
      </c>
      <c r="J139" s="40">
        <v>0</v>
      </c>
      <c r="K139" s="40">
        <v>234.91333333333336</v>
      </c>
      <c r="L139" s="40">
        <v>234.91333333333336</v>
      </c>
      <c r="M139" s="40">
        <v>234.91333333333336</v>
      </c>
      <c r="N139" s="40">
        <v>234.91333333333336</v>
      </c>
      <c r="O139" s="40">
        <v>234.91333333333336</v>
      </c>
      <c r="P139" s="40">
        <v>234.91333333333336</v>
      </c>
      <c r="Q139" s="40">
        <v>234.91333333333336</v>
      </c>
      <c r="R139" s="40">
        <v>234.91333333333336</v>
      </c>
      <c r="S139" s="40">
        <v>234.91333333333336</v>
      </c>
      <c r="T139" s="40">
        <v>234.91333333333336</v>
      </c>
      <c r="U139" s="40">
        <v>0</v>
      </c>
      <c r="V139" s="40">
        <v>0</v>
      </c>
      <c r="W139" s="40">
        <v>0</v>
      </c>
      <c r="X139" s="40">
        <v>0</v>
      </c>
      <c r="Y139" s="40" t="s">
        <v>326</v>
      </c>
    </row>
    <row r="140" spans="1:25" ht="39" x14ac:dyDescent="0.3">
      <c r="A140" s="41" t="s">
        <v>519</v>
      </c>
      <c r="B140" s="220"/>
      <c r="C140" s="42" t="s">
        <v>263</v>
      </c>
      <c r="D140" s="40">
        <v>589.5916666666667</v>
      </c>
      <c r="E140" s="40">
        <v>0</v>
      </c>
      <c r="F140" s="40">
        <v>589.5916666666667</v>
      </c>
      <c r="G140" s="40">
        <v>589.59166666666658</v>
      </c>
      <c r="H140" s="40">
        <v>0</v>
      </c>
      <c r="I140" s="40">
        <v>0</v>
      </c>
      <c r="J140" s="40">
        <v>0</v>
      </c>
      <c r="K140" s="40">
        <v>58.959166666666668</v>
      </c>
      <c r="L140" s="40">
        <v>58.959166666666668</v>
      </c>
      <c r="M140" s="40">
        <v>58.959166666666668</v>
      </c>
      <c r="N140" s="40">
        <v>58.959166666666668</v>
      </c>
      <c r="O140" s="40">
        <v>58.959166666666668</v>
      </c>
      <c r="P140" s="40">
        <v>58.959166666666668</v>
      </c>
      <c r="Q140" s="40">
        <v>58.959166666666668</v>
      </c>
      <c r="R140" s="40">
        <v>58.959166666666668</v>
      </c>
      <c r="S140" s="40">
        <v>58.959166666666668</v>
      </c>
      <c r="T140" s="40">
        <v>58.959166666666668</v>
      </c>
      <c r="U140" s="40">
        <v>0</v>
      </c>
      <c r="V140" s="40">
        <v>0</v>
      </c>
      <c r="W140" s="40">
        <v>0</v>
      </c>
      <c r="X140" s="40">
        <v>0</v>
      </c>
      <c r="Y140" s="40" t="s">
        <v>327</v>
      </c>
    </row>
    <row r="141" spans="1:25" ht="78" x14ac:dyDescent="0.3">
      <c r="A141" s="41" t="s">
        <v>520</v>
      </c>
      <c r="B141" s="220"/>
      <c r="C141" s="42" t="s">
        <v>264</v>
      </c>
      <c r="D141" s="40">
        <v>1605.0916666666667</v>
      </c>
      <c r="E141" s="40">
        <v>0</v>
      </c>
      <c r="F141" s="40">
        <v>1605.0916666666667</v>
      </c>
      <c r="G141" s="40">
        <v>1605.0916666666669</v>
      </c>
      <c r="H141" s="40">
        <v>0</v>
      </c>
      <c r="I141" s="40">
        <v>0</v>
      </c>
      <c r="J141" s="40">
        <v>0</v>
      </c>
      <c r="K141" s="40">
        <v>160.50916666666666</v>
      </c>
      <c r="L141" s="40">
        <v>160.50916666666666</v>
      </c>
      <c r="M141" s="40">
        <v>160.50916666666666</v>
      </c>
      <c r="N141" s="40">
        <v>160.50916666666666</v>
      </c>
      <c r="O141" s="40">
        <v>160.50916666666666</v>
      </c>
      <c r="P141" s="40">
        <v>160.50916666666666</v>
      </c>
      <c r="Q141" s="40">
        <v>160.50916666666666</v>
      </c>
      <c r="R141" s="40">
        <v>160.50916666666666</v>
      </c>
      <c r="S141" s="40">
        <v>160.50916666666666</v>
      </c>
      <c r="T141" s="40">
        <v>160.50916666666666</v>
      </c>
      <c r="U141" s="40">
        <v>0</v>
      </c>
      <c r="V141" s="40">
        <v>0</v>
      </c>
      <c r="W141" s="40">
        <v>0</v>
      </c>
      <c r="X141" s="40">
        <v>0</v>
      </c>
      <c r="Y141" s="40" t="s">
        <v>328</v>
      </c>
    </row>
    <row r="142" spans="1:25" ht="39" x14ac:dyDescent="0.3">
      <c r="A142" s="41" t="s">
        <v>521</v>
      </c>
      <c r="B142" s="220"/>
      <c r="C142" s="42" t="s">
        <v>257</v>
      </c>
      <c r="D142" s="40">
        <v>58.958333333333336</v>
      </c>
      <c r="E142" s="40">
        <v>0</v>
      </c>
      <c r="F142" s="40">
        <v>58.958333333333336</v>
      </c>
      <c r="G142" s="40">
        <v>58.95833333333335</v>
      </c>
      <c r="H142" s="40">
        <v>0</v>
      </c>
      <c r="I142" s="40">
        <v>0</v>
      </c>
      <c r="J142" s="40">
        <v>0</v>
      </c>
      <c r="K142" s="40">
        <v>5.8958333333333339</v>
      </c>
      <c r="L142" s="40">
        <v>5.8958333333333339</v>
      </c>
      <c r="M142" s="40">
        <v>5.8958333333333339</v>
      </c>
      <c r="N142" s="40">
        <v>5.8958333333333339</v>
      </c>
      <c r="O142" s="40">
        <v>5.8958333333333339</v>
      </c>
      <c r="P142" s="40">
        <v>5.8958333333333339</v>
      </c>
      <c r="Q142" s="40">
        <v>5.8958333333333339</v>
      </c>
      <c r="R142" s="40">
        <v>5.8958333333333339</v>
      </c>
      <c r="S142" s="40">
        <v>5.8958333333333339</v>
      </c>
      <c r="T142" s="40">
        <v>5.8958333333333339</v>
      </c>
      <c r="U142" s="40">
        <v>0</v>
      </c>
      <c r="V142" s="40">
        <v>0</v>
      </c>
      <c r="W142" s="40">
        <v>0</v>
      </c>
      <c r="X142" s="40">
        <v>0</v>
      </c>
      <c r="Y142" s="40" t="s">
        <v>329</v>
      </c>
    </row>
    <row r="143" spans="1:25" ht="39" x14ac:dyDescent="0.3">
      <c r="A143" s="41" t="s">
        <v>522</v>
      </c>
      <c r="B143" s="220"/>
      <c r="C143" s="42" t="s">
        <v>258</v>
      </c>
      <c r="D143" s="40">
        <v>108.09166666666668</v>
      </c>
      <c r="E143" s="40">
        <v>0</v>
      </c>
      <c r="F143" s="40">
        <v>108.09166666666668</v>
      </c>
      <c r="G143" s="40">
        <v>108.09166666666668</v>
      </c>
      <c r="H143" s="40">
        <v>0</v>
      </c>
      <c r="I143" s="40">
        <v>0</v>
      </c>
      <c r="J143" s="40">
        <v>0</v>
      </c>
      <c r="K143" s="40">
        <v>10.809166666666668</v>
      </c>
      <c r="L143" s="40">
        <v>10.809166666666668</v>
      </c>
      <c r="M143" s="40">
        <v>10.809166666666668</v>
      </c>
      <c r="N143" s="40">
        <v>10.809166666666668</v>
      </c>
      <c r="O143" s="40">
        <v>10.809166666666668</v>
      </c>
      <c r="P143" s="40">
        <v>10.809166666666668</v>
      </c>
      <c r="Q143" s="40">
        <v>10.809166666666668</v>
      </c>
      <c r="R143" s="40">
        <v>10.809166666666668</v>
      </c>
      <c r="S143" s="40">
        <v>10.809166666666668</v>
      </c>
      <c r="T143" s="40">
        <v>10.809166666666668</v>
      </c>
      <c r="U143" s="40">
        <v>0</v>
      </c>
      <c r="V143" s="40">
        <v>0</v>
      </c>
      <c r="W143" s="40">
        <v>0</v>
      </c>
      <c r="X143" s="40">
        <v>0</v>
      </c>
      <c r="Y143" s="40" t="s">
        <v>330</v>
      </c>
    </row>
    <row r="144" spans="1:25" ht="39" x14ac:dyDescent="0.3">
      <c r="A144" s="41" t="s">
        <v>523</v>
      </c>
      <c r="B144" s="220"/>
      <c r="C144" s="42" t="s">
        <v>259</v>
      </c>
      <c r="D144" s="40">
        <v>29.483333333333338</v>
      </c>
      <c r="E144" s="40">
        <v>0</v>
      </c>
      <c r="F144" s="40">
        <v>29.483333333333338</v>
      </c>
      <c r="G144" s="40">
        <v>29.483333333333338</v>
      </c>
      <c r="H144" s="40">
        <v>0</v>
      </c>
      <c r="I144" s="40">
        <v>0</v>
      </c>
      <c r="J144" s="40">
        <v>0</v>
      </c>
      <c r="K144" s="40">
        <v>2.9483333333333337</v>
      </c>
      <c r="L144" s="40">
        <v>2.9483333333333337</v>
      </c>
      <c r="M144" s="40">
        <v>2.9483333333333337</v>
      </c>
      <c r="N144" s="40">
        <v>2.9483333333333337</v>
      </c>
      <c r="O144" s="40">
        <v>2.9483333333333337</v>
      </c>
      <c r="P144" s="40">
        <v>2.9483333333333337</v>
      </c>
      <c r="Q144" s="40">
        <v>2.9483333333333337</v>
      </c>
      <c r="R144" s="40">
        <v>2.9483333333333337</v>
      </c>
      <c r="S144" s="40">
        <v>2.9483333333333337</v>
      </c>
      <c r="T144" s="40">
        <v>2.9483333333333337</v>
      </c>
      <c r="U144" s="40">
        <v>0</v>
      </c>
      <c r="V144" s="40">
        <v>0</v>
      </c>
      <c r="W144" s="40">
        <v>0</v>
      </c>
      <c r="X144" s="40">
        <v>0</v>
      </c>
      <c r="Y144" s="40" t="s">
        <v>331</v>
      </c>
    </row>
    <row r="145" spans="1:25" ht="39" x14ac:dyDescent="0.3">
      <c r="A145" s="41" t="s">
        <v>524</v>
      </c>
      <c r="B145" s="220"/>
      <c r="C145" s="42" t="s">
        <v>260</v>
      </c>
      <c r="D145" s="40">
        <v>817.80000000000007</v>
      </c>
      <c r="E145" s="40">
        <v>0</v>
      </c>
      <c r="F145" s="40">
        <v>817.80000000000007</v>
      </c>
      <c r="G145" s="40">
        <v>817.79999999999984</v>
      </c>
      <c r="H145" s="40">
        <v>0</v>
      </c>
      <c r="I145" s="40">
        <v>0</v>
      </c>
      <c r="J145" s="40">
        <v>0</v>
      </c>
      <c r="K145" s="40">
        <v>81.78</v>
      </c>
      <c r="L145" s="40">
        <v>81.78</v>
      </c>
      <c r="M145" s="40">
        <v>81.78</v>
      </c>
      <c r="N145" s="40">
        <v>81.78</v>
      </c>
      <c r="O145" s="40">
        <v>81.78</v>
      </c>
      <c r="P145" s="40">
        <v>81.78</v>
      </c>
      <c r="Q145" s="40">
        <v>81.78</v>
      </c>
      <c r="R145" s="40">
        <v>81.78</v>
      </c>
      <c r="S145" s="40">
        <v>81.78</v>
      </c>
      <c r="T145" s="40">
        <v>81.78</v>
      </c>
      <c r="U145" s="40">
        <v>0</v>
      </c>
      <c r="V145" s="40">
        <v>0</v>
      </c>
      <c r="W145" s="40">
        <v>0</v>
      </c>
      <c r="X145" s="40">
        <v>0</v>
      </c>
      <c r="Y145" s="40" t="s">
        <v>332</v>
      </c>
    </row>
    <row r="146" spans="1:25" ht="58.5" x14ac:dyDescent="0.3">
      <c r="A146" s="41" t="s">
        <v>525</v>
      </c>
      <c r="B146" s="221"/>
      <c r="C146" s="42" t="s">
        <v>265</v>
      </c>
      <c r="D146" s="40">
        <v>658.375</v>
      </c>
      <c r="E146" s="40">
        <v>0</v>
      </c>
      <c r="F146" s="40">
        <v>658.375</v>
      </c>
      <c r="G146" s="40">
        <v>658.37499999999989</v>
      </c>
      <c r="H146" s="40">
        <v>0</v>
      </c>
      <c r="I146" s="40">
        <v>0</v>
      </c>
      <c r="J146" s="40">
        <v>0</v>
      </c>
      <c r="K146" s="40">
        <v>65.837500000000006</v>
      </c>
      <c r="L146" s="40">
        <v>65.837500000000006</v>
      </c>
      <c r="M146" s="40">
        <v>65.837500000000006</v>
      </c>
      <c r="N146" s="40">
        <v>65.837500000000006</v>
      </c>
      <c r="O146" s="40">
        <v>65.837500000000006</v>
      </c>
      <c r="P146" s="40">
        <v>65.837500000000006</v>
      </c>
      <c r="Q146" s="40">
        <v>65.837500000000006</v>
      </c>
      <c r="R146" s="40">
        <v>65.837500000000006</v>
      </c>
      <c r="S146" s="40">
        <v>65.837500000000006</v>
      </c>
      <c r="T146" s="40">
        <v>65.837500000000006</v>
      </c>
      <c r="U146" s="40">
        <v>0</v>
      </c>
      <c r="V146" s="40">
        <v>0</v>
      </c>
      <c r="W146" s="40">
        <v>0</v>
      </c>
      <c r="X146" s="40">
        <v>0</v>
      </c>
      <c r="Y146" s="40" t="s">
        <v>333</v>
      </c>
    </row>
    <row r="147" spans="1:25" ht="136.5" x14ac:dyDescent="0.3">
      <c r="A147" s="41" t="s">
        <v>526</v>
      </c>
      <c r="B147" s="94" t="s">
        <v>274</v>
      </c>
      <c r="C147" s="94" t="s">
        <v>273</v>
      </c>
      <c r="D147" s="40">
        <v>5151.439166666667</v>
      </c>
      <c r="E147" s="40">
        <v>5151.439166666667</v>
      </c>
      <c r="F147" s="40">
        <v>0</v>
      </c>
      <c r="G147" s="40">
        <v>5151.4391666666679</v>
      </c>
      <c r="H147" s="40">
        <v>0</v>
      </c>
      <c r="I147" s="40">
        <v>515.14391666666666</v>
      </c>
      <c r="J147" s="40">
        <v>515.14391666666666</v>
      </c>
      <c r="K147" s="40">
        <v>515.14391666666666</v>
      </c>
      <c r="L147" s="40">
        <v>515.14391666666666</v>
      </c>
      <c r="M147" s="40">
        <v>515.14391666666666</v>
      </c>
      <c r="N147" s="40">
        <v>515.14391666666666</v>
      </c>
      <c r="O147" s="40">
        <v>515.14391666666666</v>
      </c>
      <c r="P147" s="40">
        <v>515.14391666666666</v>
      </c>
      <c r="Q147" s="40">
        <v>515.14391666666666</v>
      </c>
      <c r="R147" s="40">
        <v>515.14391666666666</v>
      </c>
      <c r="S147" s="40">
        <v>0</v>
      </c>
      <c r="T147" s="40">
        <v>0</v>
      </c>
      <c r="U147" s="40">
        <v>0</v>
      </c>
      <c r="V147" s="40">
        <v>0</v>
      </c>
      <c r="W147" s="40">
        <v>0</v>
      </c>
      <c r="X147" s="40">
        <v>0</v>
      </c>
      <c r="Y147" s="40" t="s">
        <v>108</v>
      </c>
    </row>
    <row r="148" spans="1:25" ht="117" x14ac:dyDescent="0.3">
      <c r="A148" s="41" t="s">
        <v>527</v>
      </c>
      <c r="B148" s="95" t="s">
        <v>275</v>
      </c>
      <c r="C148" s="94" t="s">
        <v>273</v>
      </c>
      <c r="D148" s="40">
        <v>2832.2859166666667</v>
      </c>
      <c r="E148" s="40">
        <v>2832.2859166666667</v>
      </c>
      <c r="F148" s="40">
        <v>0</v>
      </c>
      <c r="G148" s="40">
        <v>2832.2859166666663</v>
      </c>
      <c r="H148" s="40">
        <v>0</v>
      </c>
      <c r="I148" s="40">
        <v>0</v>
      </c>
      <c r="J148" s="40">
        <v>0</v>
      </c>
      <c r="K148" s="40">
        <v>283.22859166666666</v>
      </c>
      <c r="L148" s="40">
        <v>283.22859166666666</v>
      </c>
      <c r="M148" s="40">
        <v>283.22859166666666</v>
      </c>
      <c r="N148" s="40">
        <v>283.22859166666666</v>
      </c>
      <c r="O148" s="40">
        <v>283.22859166666666</v>
      </c>
      <c r="P148" s="40">
        <v>283.22859166666666</v>
      </c>
      <c r="Q148" s="40">
        <v>283.22859166666666</v>
      </c>
      <c r="R148" s="40">
        <v>283.22859166666666</v>
      </c>
      <c r="S148" s="40">
        <v>283.22859166666666</v>
      </c>
      <c r="T148" s="40">
        <v>283.22859166666666</v>
      </c>
      <c r="U148" s="40">
        <v>0</v>
      </c>
      <c r="V148" s="40">
        <v>0</v>
      </c>
      <c r="W148" s="40">
        <v>0</v>
      </c>
      <c r="X148" s="40">
        <v>0</v>
      </c>
      <c r="Y148" s="40" t="s">
        <v>190</v>
      </c>
    </row>
    <row r="149" spans="1:25" ht="58.5" x14ac:dyDescent="0.3">
      <c r="A149" s="41" t="s">
        <v>528</v>
      </c>
      <c r="B149" s="94" t="s">
        <v>276</v>
      </c>
      <c r="C149" s="94" t="s">
        <v>273</v>
      </c>
      <c r="D149" s="40">
        <v>2579.6447499999999</v>
      </c>
      <c r="E149" s="40">
        <v>2579.6447499999999</v>
      </c>
      <c r="F149" s="40">
        <v>0</v>
      </c>
      <c r="G149" s="40">
        <v>2579.6447499999995</v>
      </c>
      <c r="H149" s="40">
        <v>0</v>
      </c>
      <c r="I149" s="40">
        <v>257.96447499999999</v>
      </c>
      <c r="J149" s="40">
        <v>257.96447499999999</v>
      </c>
      <c r="K149" s="40">
        <v>257.96447499999999</v>
      </c>
      <c r="L149" s="40">
        <v>257.96447499999999</v>
      </c>
      <c r="M149" s="40">
        <v>257.96447499999999</v>
      </c>
      <c r="N149" s="40">
        <v>257.96447499999999</v>
      </c>
      <c r="O149" s="40">
        <v>257.96447499999999</v>
      </c>
      <c r="P149" s="40">
        <v>257.96447499999999</v>
      </c>
      <c r="Q149" s="40">
        <v>257.96447499999999</v>
      </c>
      <c r="R149" s="40">
        <v>257.96447499999999</v>
      </c>
      <c r="S149" s="40">
        <v>0</v>
      </c>
      <c r="T149" s="40">
        <v>0</v>
      </c>
      <c r="U149" s="40">
        <v>0</v>
      </c>
      <c r="V149" s="40">
        <v>0</v>
      </c>
      <c r="W149" s="40">
        <v>0</v>
      </c>
      <c r="X149" s="40">
        <v>0</v>
      </c>
      <c r="Y149" s="40" t="s">
        <v>334</v>
      </c>
    </row>
    <row r="150" spans="1:25" ht="58.5" x14ac:dyDescent="0.3">
      <c r="A150" s="41" t="s">
        <v>529</v>
      </c>
      <c r="B150" s="95" t="s">
        <v>277</v>
      </c>
      <c r="C150" s="94" t="s">
        <v>273</v>
      </c>
      <c r="D150" s="40">
        <v>2675.0920000000001</v>
      </c>
      <c r="E150" s="40">
        <v>2675.0920000000001</v>
      </c>
      <c r="F150" s="40">
        <v>0</v>
      </c>
      <c r="G150" s="40">
        <v>2675.0920000000001</v>
      </c>
      <c r="H150" s="40">
        <v>0</v>
      </c>
      <c r="I150" s="40">
        <v>0</v>
      </c>
      <c r="J150" s="40">
        <v>267.50920000000002</v>
      </c>
      <c r="K150" s="40">
        <v>267.50920000000002</v>
      </c>
      <c r="L150" s="40">
        <v>267.50920000000002</v>
      </c>
      <c r="M150" s="40">
        <v>267.50920000000002</v>
      </c>
      <c r="N150" s="40">
        <v>267.50920000000002</v>
      </c>
      <c r="O150" s="40">
        <v>267.50920000000002</v>
      </c>
      <c r="P150" s="40">
        <v>267.50920000000002</v>
      </c>
      <c r="Q150" s="40">
        <v>267.50920000000002</v>
      </c>
      <c r="R150" s="40">
        <v>267.50920000000002</v>
      </c>
      <c r="S150" s="40">
        <v>267.50920000000002</v>
      </c>
      <c r="T150" s="40">
        <v>0</v>
      </c>
      <c r="U150" s="40">
        <v>0</v>
      </c>
      <c r="V150" s="40">
        <v>0</v>
      </c>
      <c r="W150" s="40">
        <v>0</v>
      </c>
      <c r="X150" s="40">
        <v>0</v>
      </c>
      <c r="Y150" s="40" t="s">
        <v>335</v>
      </c>
    </row>
    <row r="151" spans="1:25" s="44" customFormat="1" ht="58.5" x14ac:dyDescent="0.3">
      <c r="A151" s="41" t="s">
        <v>530</v>
      </c>
      <c r="B151" s="42" t="s">
        <v>278</v>
      </c>
      <c r="C151" s="42" t="s">
        <v>273</v>
      </c>
      <c r="D151" s="40">
        <v>2390.2440000000001</v>
      </c>
      <c r="E151" s="40">
        <v>2390.2440000000001</v>
      </c>
      <c r="F151" s="40">
        <v>0</v>
      </c>
      <c r="G151" s="40">
        <v>2390.2440000000001</v>
      </c>
      <c r="H151" s="40">
        <v>0</v>
      </c>
      <c r="I151" s="40">
        <v>0</v>
      </c>
      <c r="J151" s="40">
        <v>0</v>
      </c>
      <c r="K151" s="40">
        <v>0</v>
      </c>
      <c r="L151" s="40">
        <v>0</v>
      </c>
      <c r="M151" s="40">
        <v>199.18700000000001</v>
      </c>
      <c r="N151" s="40">
        <v>298.78050000000002</v>
      </c>
      <c r="O151" s="40">
        <v>298.78050000000002</v>
      </c>
      <c r="P151" s="40">
        <v>298.78050000000002</v>
      </c>
      <c r="Q151" s="40">
        <v>298.78050000000002</v>
      </c>
      <c r="R151" s="40">
        <v>298.78050000000002</v>
      </c>
      <c r="S151" s="40">
        <v>298.78050000000002</v>
      </c>
      <c r="T151" s="40">
        <v>298.78050000000002</v>
      </c>
      <c r="U151" s="40">
        <v>99.593500000000006</v>
      </c>
      <c r="V151" s="40">
        <v>0</v>
      </c>
      <c r="W151" s="40">
        <v>0</v>
      </c>
      <c r="X151" s="40">
        <v>0</v>
      </c>
      <c r="Y151" s="40" t="s">
        <v>2</v>
      </c>
    </row>
    <row r="152" spans="1:25" s="44" customFormat="1" ht="78" x14ac:dyDescent="0.3">
      <c r="A152" s="41" t="s">
        <v>531</v>
      </c>
      <c r="B152" s="42" t="s">
        <v>279</v>
      </c>
      <c r="C152" s="42" t="s">
        <v>273</v>
      </c>
      <c r="D152" s="40">
        <v>2250.0070000000001</v>
      </c>
      <c r="E152" s="40">
        <v>2250.0070000000001</v>
      </c>
      <c r="F152" s="40">
        <v>0</v>
      </c>
      <c r="G152" s="40">
        <v>2250.0070000000005</v>
      </c>
      <c r="H152" s="40">
        <v>0</v>
      </c>
      <c r="I152" s="40">
        <v>0</v>
      </c>
      <c r="J152" s="40">
        <v>0</v>
      </c>
      <c r="K152" s="40">
        <v>0</v>
      </c>
      <c r="L152" s="40">
        <v>0</v>
      </c>
      <c r="M152" s="40">
        <v>168.75052499999998</v>
      </c>
      <c r="N152" s="40">
        <v>225.00069999999999</v>
      </c>
      <c r="O152" s="40">
        <v>225.00069999999999</v>
      </c>
      <c r="P152" s="40">
        <v>225.00069999999999</v>
      </c>
      <c r="Q152" s="40">
        <v>225.00069999999999</v>
      </c>
      <c r="R152" s="40">
        <v>225.00069999999999</v>
      </c>
      <c r="S152" s="40">
        <v>225.00069999999999</v>
      </c>
      <c r="T152" s="40">
        <v>225.00069999999999</v>
      </c>
      <c r="U152" s="40">
        <v>225.00069999999999</v>
      </c>
      <c r="V152" s="40">
        <v>225.00069999999999</v>
      </c>
      <c r="W152" s="40">
        <v>56.250175000000013</v>
      </c>
      <c r="X152" s="40">
        <v>0</v>
      </c>
      <c r="Y152" s="40" t="s">
        <v>4</v>
      </c>
    </row>
    <row r="153" spans="1:25" s="44" customFormat="1" ht="78" x14ac:dyDescent="0.3">
      <c r="A153" s="41" t="s">
        <v>532</v>
      </c>
      <c r="B153" s="42" t="s">
        <v>280</v>
      </c>
      <c r="C153" s="42" t="s">
        <v>273</v>
      </c>
      <c r="D153" s="40">
        <v>1617.961</v>
      </c>
      <c r="E153" s="40">
        <v>1617.961</v>
      </c>
      <c r="F153" s="40">
        <v>0</v>
      </c>
      <c r="G153" s="40">
        <v>1617.961</v>
      </c>
      <c r="H153" s="40">
        <v>0</v>
      </c>
      <c r="I153" s="40">
        <v>0</v>
      </c>
      <c r="J153" s="40">
        <v>0</v>
      </c>
      <c r="K153" s="40">
        <v>0</v>
      </c>
      <c r="L153" s="40">
        <v>0</v>
      </c>
      <c r="M153" s="40">
        <v>0</v>
      </c>
      <c r="N153" s="40">
        <v>40.449024999999999</v>
      </c>
      <c r="O153" s="40">
        <v>161.7961</v>
      </c>
      <c r="P153" s="40">
        <v>161.7961</v>
      </c>
      <c r="Q153" s="40">
        <v>161.7961</v>
      </c>
      <c r="R153" s="40">
        <v>161.7961</v>
      </c>
      <c r="S153" s="40">
        <v>161.7961</v>
      </c>
      <c r="T153" s="40">
        <v>161.7961</v>
      </c>
      <c r="U153" s="40">
        <v>161.7961</v>
      </c>
      <c r="V153" s="40">
        <v>161.7961</v>
      </c>
      <c r="W153" s="40">
        <v>161.7961</v>
      </c>
      <c r="X153" s="40">
        <v>121.34707499999999</v>
      </c>
      <c r="Y153" s="40" t="s">
        <v>5</v>
      </c>
    </row>
    <row r="154" spans="1:25" ht="21" x14ac:dyDescent="0.3">
      <c r="A154" s="35" t="s">
        <v>161</v>
      </c>
      <c r="B154" s="214" t="s">
        <v>175</v>
      </c>
      <c r="C154" s="215"/>
      <c r="D154" s="40">
        <v>0</v>
      </c>
      <c r="E154" s="40">
        <v>0</v>
      </c>
      <c r="F154" s="40">
        <v>0</v>
      </c>
      <c r="G154" s="40">
        <v>0</v>
      </c>
      <c r="H154" s="40">
        <v>0</v>
      </c>
      <c r="I154" s="40">
        <v>0</v>
      </c>
      <c r="J154" s="40">
        <v>0</v>
      </c>
      <c r="K154" s="40">
        <v>0</v>
      </c>
      <c r="L154" s="40">
        <v>0</v>
      </c>
      <c r="M154" s="40">
        <v>0</v>
      </c>
      <c r="N154" s="40">
        <v>0</v>
      </c>
      <c r="O154" s="40">
        <v>0</v>
      </c>
      <c r="P154" s="40">
        <v>0</v>
      </c>
      <c r="Q154" s="40">
        <v>0</v>
      </c>
      <c r="R154" s="40">
        <v>0</v>
      </c>
      <c r="S154" s="40">
        <v>0</v>
      </c>
      <c r="T154" s="40">
        <v>0</v>
      </c>
      <c r="U154" s="40">
        <v>0</v>
      </c>
      <c r="V154" s="40">
        <v>0</v>
      </c>
      <c r="W154" s="40">
        <v>0</v>
      </c>
      <c r="X154" s="40">
        <v>0</v>
      </c>
      <c r="Y154" s="40"/>
    </row>
    <row r="155" spans="1:25" ht="21" x14ac:dyDescent="0.3">
      <c r="A155" s="35" t="s">
        <v>162</v>
      </c>
      <c r="B155" s="214" t="s">
        <v>171</v>
      </c>
      <c r="C155" s="215"/>
      <c r="D155" s="40">
        <v>0</v>
      </c>
      <c r="E155" s="40">
        <v>0</v>
      </c>
      <c r="F155" s="40">
        <v>0</v>
      </c>
      <c r="G155" s="40">
        <v>0</v>
      </c>
      <c r="H155" s="40">
        <v>0</v>
      </c>
      <c r="I155" s="40">
        <v>0</v>
      </c>
      <c r="J155" s="40">
        <v>0</v>
      </c>
      <c r="K155" s="40">
        <v>0</v>
      </c>
      <c r="L155" s="40">
        <v>0</v>
      </c>
      <c r="M155" s="40">
        <v>0</v>
      </c>
      <c r="N155" s="40">
        <v>0</v>
      </c>
      <c r="O155" s="40">
        <v>0</v>
      </c>
      <c r="P155" s="40">
        <v>0</v>
      </c>
      <c r="Q155" s="40">
        <v>0</v>
      </c>
      <c r="R155" s="40">
        <v>0</v>
      </c>
      <c r="S155" s="40">
        <v>0</v>
      </c>
      <c r="T155" s="40">
        <v>0</v>
      </c>
      <c r="U155" s="40">
        <v>0</v>
      </c>
      <c r="V155" s="40">
        <v>0</v>
      </c>
      <c r="W155" s="40">
        <v>0</v>
      </c>
      <c r="X155" s="40">
        <v>0</v>
      </c>
      <c r="Y155" s="40"/>
    </row>
    <row r="156" spans="1:25" ht="21" x14ac:dyDescent="0.3">
      <c r="A156" s="35" t="s">
        <v>167</v>
      </c>
      <c r="B156" s="214" t="s">
        <v>172</v>
      </c>
      <c r="C156" s="215"/>
      <c r="D156" s="40">
        <v>0</v>
      </c>
      <c r="E156" s="40">
        <v>0</v>
      </c>
      <c r="F156" s="40">
        <v>0</v>
      </c>
      <c r="G156" s="40">
        <v>0</v>
      </c>
      <c r="H156" s="40">
        <v>0</v>
      </c>
      <c r="I156" s="40">
        <v>0</v>
      </c>
      <c r="J156" s="40">
        <v>0</v>
      </c>
      <c r="K156" s="40">
        <v>0</v>
      </c>
      <c r="L156" s="40">
        <v>0</v>
      </c>
      <c r="M156" s="40">
        <v>0</v>
      </c>
      <c r="N156" s="40">
        <v>0</v>
      </c>
      <c r="O156" s="40">
        <v>0</v>
      </c>
      <c r="P156" s="40">
        <v>0</v>
      </c>
      <c r="Q156" s="40">
        <v>0</v>
      </c>
      <c r="R156" s="40">
        <v>0</v>
      </c>
      <c r="S156" s="40">
        <v>0</v>
      </c>
      <c r="T156" s="40">
        <v>0</v>
      </c>
      <c r="U156" s="40">
        <v>0</v>
      </c>
      <c r="V156" s="40">
        <v>0</v>
      </c>
      <c r="W156" s="40">
        <v>0</v>
      </c>
      <c r="X156" s="40">
        <v>0</v>
      </c>
      <c r="Y156" s="40"/>
    </row>
    <row r="157" spans="1:25" ht="21" x14ac:dyDescent="0.3">
      <c r="A157" s="37" t="s">
        <v>130</v>
      </c>
      <c r="B157" s="216" t="s">
        <v>173</v>
      </c>
      <c r="C157" s="215"/>
      <c r="D157" s="38">
        <v>0</v>
      </c>
      <c r="E157" s="38">
        <v>0</v>
      </c>
      <c r="F157" s="38">
        <v>0</v>
      </c>
      <c r="G157" s="38">
        <v>0</v>
      </c>
      <c r="H157" s="38">
        <v>0</v>
      </c>
      <c r="I157" s="38">
        <v>0</v>
      </c>
      <c r="J157" s="38">
        <v>0</v>
      </c>
      <c r="K157" s="38">
        <v>0</v>
      </c>
      <c r="L157" s="38">
        <v>0</v>
      </c>
      <c r="M157" s="38">
        <v>0</v>
      </c>
      <c r="N157" s="38">
        <v>0</v>
      </c>
      <c r="O157" s="38">
        <v>0</v>
      </c>
      <c r="P157" s="38">
        <v>0</v>
      </c>
      <c r="Q157" s="38">
        <v>0</v>
      </c>
      <c r="R157" s="38">
        <v>0</v>
      </c>
      <c r="S157" s="38">
        <v>0</v>
      </c>
      <c r="T157" s="38">
        <v>0</v>
      </c>
      <c r="U157" s="38">
        <v>0</v>
      </c>
      <c r="V157" s="38">
        <v>0</v>
      </c>
      <c r="W157" s="38">
        <v>0</v>
      </c>
      <c r="X157" s="38">
        <v>0</v>
      </c>
      <c r="Y157" s="38"/>
    </row>
    <row r="158" spans="1:25" ht="21" x14ac:dyDescent="0.3">
      <c r="A158" s="37" t="s">
        <v>131</v>
      </c>
      <c r="B158" s="216" t="s">
        <v>174</v>
      </c>
      <c r="C158" s="215"/>
      <c r="D158" s="38">
        <v>0</v>
      </c>
      <c r="E158" s="38">
        <v>0</v>
      </c>
      <c r="F158" s="38">
        <v>0</v>
      </c>
      <c r="G158" s="38">
        <v>0</v>
      </c>
      <c r="H158" s="38">
        <v>0</v>
      </c>
      <c r="I158" s="38">
        <v>0</v>
      </c>
      <c r="J158" s="38">
        <v>0</v>
      </c>
      <c r="K158" s="38">
        <v>0</v>
      </c>
      <c r="L158" s="38">
        <v>0</v>
      </c>
      <c r="M158" s="38">
        <v>0</v>
      </c>
      <c r="N158" s="38">
        <v>0</v>
      </c>
      <c r="O158" s="38">
        <v>0</v>
      </c>
      <c r="P158" s="38">
        <v>0</v>
      </c>
      <c r="Q158" s="38">
        <v>0</v>
      </c>
      <c r="R158" s="38">
        <v>0</v>
      </c>
      <c r="S158" s="38">
        <v>0</v>
      </c>
      <c r="T158" s="38">
        <v>0</v>
      </c>
      <c r="U158" s="38">
        <v>0</v>
      </c>
      <c r="V158" s="38">
        <v>0</v>
      </c>
      <c r="W158" s="38">
        <v>0</v>
      </c>
      <c r="X158" s="38">
        <v>0</v>
      </c>
      <c r="Y158" s="38"/>
    </row>
    <row r="159" spans="1:25" ht="21" x14ac:dyDescent="0.3">
      <c r="A159" s="35"/>
      <c r="B159" s="216" t="s">
        <v>118</v>
      </c>
      <c r="C159" s="215"/>
      <c r="D159" s="38">
        <v>56034.332166666682</v>
      </c>
      <c r="E159" s="38">
        <v>19496.673833333334</v>
      </c>
      <c r="F159" s="38">
        <v>36537.658333333347</v>
      </c>
      <c r="G159" s="38">
        <v>56034.332166666645</v>
      </c>
      <c r="H159" s="38">
        <v>0</v>
      </c>
      <c r="I159" s="38">
        <v>2317.8117250000005</v>
      </c>
      <c r="J159" s="38">
        <v>3593.3009249999991</v>
      </c>
      <c r="K159" s="38">
        <v>4977.6120166666669</v>
      </c>
      <c r="L159" s="38">
        <v>4977.6120166666669</v>
      </c>
      <c r="M159" s="38">
        <v>5345.5495416666672</v>
      </c>
      <c r="N159" s="38">
        <v>5541.8422416666663</v>
      </c>
      <c r="O159" s="38">
        <v>5663.1893166666659</v>
      </c>
      <c r="P159" s="38">
        <v>5663.1893166666659</v>
      </c>
      <c r="Q159" s="38">
        <v>5663.1893166666659</v>
      </c>
      <c r="R159" s="38">
        <v>5663.1893166666659</v>
      </c>
      <c r="S159" s="38">
        <v>3345.3775916666664</v>
      </c>
      <c r="T159" s="38">
        <v>2069.8883916666668</v>
      </c>
      <c r="U159" s="38">
        <v>486.39030000000002</v>
      </c>
      <c r="V159" s="38">
        <v>386.79679999999996</v>
      </c>
      <c r="W159" s="38">
        <v>218.04627500000001</v>
      </c>
      <c r="X159" s="38">
        <v>121.34707499999999</v>
      </c>
      <c r="Y159" s="38"/>
    </row>
    <row r="160" spans="1:25" x14ac:dyDescent="0.3">
      <c r="H160" s="45"/>
      <c r="I160" s="45"/>
      <c r="J160" s="45"/>
      <c r="K160" s="45"/>
      <c r="L160" s="45"/>
      <c r="M160" s="45"/>
      <c r="N160" s="45"/>
      <c r="O160" s="45"/>
      <c r="P160" s="45"/>
      <c r="Q160" s="45"/>
      <c r="R160" s="45"/>
      <c r="S160" s="45"/>
      <c r="T160" s="45"/>
      <c r="U160" s="45"/>
      <c r="V160" s="45"/>
      <c r="W160" s="45"/>
      <c r="X160" s="45"/>
    </row>
    <row r="161" spans="1:25" x14ac:dyDescent="0.3">
      <c r="A161" s="46"/>
      <c r="B161" s="47"/>
      <c r="C161" s="48"/>
      <c r="I161" s="45"/>
      <c r="Y161" s="28"/>
    </row>
    <row r="162" spans="1:25" x14ac:dyDescent="0.3">
      <c r="A162" s="28"/>
      <c r="B162" s="27"/>
    </row>
    <row r="163" spans="1:25" x14ac:dyDescent="0.3">
      <c r="D163" s="45"/>
      <c r="E163" s="45"/>
      <c r="F163" s="45"/>
      <c r="G163" s="45"/>
    </row>
    <row r="164" spans="1:25" x14ac:dyDescent="0.3">
      <c r="H164" s="25"/>
      <c r="I164" s="25"/>
      <c r="J164" s="25"/>
    </row>
    <row r="170" spans="1:25" x14ac:dyDescent="0.3">
      <c r="G170" s="49"/>
      <c r="H170" s="49"/>
      <c r="I170" s="49"/>
      <c r="J170" s="49"/>
      <c r="K170" s="49"/>
      <c r="L170" s="49"/>
      <c r="M170" s="49"/>
      <c r="N170" s="49"/>
      <c r="O170" s="49"/>
      <c r="P170" s="49"/>
      <c r="Q170" s="49"/>
      <c r="R170" s="49"/>
      <c r="S170" s="49"/>
      <c r="T170" s="49"/>
      <c r="U170" s="49"/>
      <c r="V170" s="49"/>
      <c r="W170" s="49"/>
      <c r="X170" s="49"/>
    </row>
    <row r="171" spans="1:25" x14ac:dyDescent="0.3">
      <c r="G171" s="49"/>
      <c r="H171" s="49"/>
      <c r="I171" s="49"/>
      <c r="J171" s="49"/>
      <c r="K171" s="49"/>
      <c r="L171" s="49"/>
      <c r="M171" s="49"/>
      <c r="N171" s="49"/>
      <c r="O171" s="49"/>
      <c r="P171" s="49"/>
      <c r="Q171" s="49"/>
      <c r="R171" s="49"/>
      <c r="S171" s="49"/>
      <c r="T171" s="49"/>
      <c r="U171" s="49"/>
      <c r="V171" s="49"/>
      <c r="W171" s="49"/>
      <c r="X171" s="49"/>
    </row>
    <row r="172" spans="1:25" x14ac:dyDescent="0.3">
      <c r="G172" s="49"/>
      <c r="H172" s="49"/>
      <c r="I172" s="49"/>
      <c r="J172" s="49"/>
      <c r="K172" s="49"/>
      <c r="L172" s="49"/>
      <c r="M172" s="49"/>
      <c r="N172" s="49"/>
      <c r="O172" s="49"/>
      <c r="P172" s="49"/>
      <c r="Q172" s="49"/>
      <c r="R172" s="49"/>
      <c r="S172" s="49"/>
      <c r="T172" s="49"/>
      <c r="U172" s="49"/>
      <c r="V172" s="49"/>
      <c r="W172" s="49"/>
      <c r="X172" s="49"/>
    </row>
    <row r="173" spans="1:25" x14ac:dyDescent="0.3">
      <c r="G173" s="49"/>
      <c r="H173" s="49"/>
      <c r="I173" s="49"/>
      <c r="J173" s="49"/>
      <c r="K173" s="49"/>
      <c r="L173" s="49"/>
      <c r="M173" s="49"/>
      <c r="N173" s="49"/>
      <c r="O173" s="49"/>
      <c r="P173" s="49"/>
      <c r="Q173" s="49"/>
      <c r="R173" s="49"/>
      <c r="S173" s="49"/>
      <c r="T173" s="49"/>
      <c r="U173" s="49"/>
      <c r="V173" s="49"/>
      <c r="W173" s="49"/>
      <c r="X173" s="49"/>
    </row>
    <row r="174" spans="1:25" x14ac:dyDescent="0.3">
      <c r="G174" s="49"/>
      <c r="H174" s="49"/>
      <c r="I174" s="49"/>
      <c r="J174" s="49"/>
      <c r="K174" s="49"/>
      <c r="L174" s="49"/>
      <c r="M174" s="49"/>
      <c r="N174" s="49"/>
      <c r="O174" s="49"/>
      <c r="P174" s="49"/>
      <c r="Q174" s="49"/>
      <c r="R174" s="49"/>
      <c r="S174" s="49"/>
      <c r="T174" s="49"/>
      <c r="U174" s="49"/>
      <c r="V174" s="49"/>
      <c r="W174" s="49"/>
      <c r="X174" s="49"/>
    </row>
    <row r="175" spans="1:25" x14ac:dyDescent="0.3">
      <c r="G175" s="50"/>
      <c r="H175" s="50"/>
      <c r="I175" s="50"/>
      <c r="J175" s="50"/>
      <c r="K175" s="50"/>
      <c r="L175" s="50"/>
      <c r="M175" s="50"/>
      <c r="N175" s="50"/>
      <c r="O175" s="50"/>
      <c r="P175" s="50"/>
      <c r="Q175" s="50"/>
      <c r="R175" s="50"/>
      <c r="S175" s="50"/>
      <c r="T175" s="50"/>
      <c r="U175" s="50"/>
      <c r="V175" s="50"/>
      <c r="W175" s="50"/>
      <c r="X175" s="50"/>
    </row>
    <row r="176" spans="1:25" x14ac:dyDescent="0.3">
      <c r="G176" s="39"/>
      <c r="H176" s="39"/>
      <c r="I176" s="39"/>
      <c r="J176" s="39"/>
      <c r="K176" s="39"/>
      <c r="L176" s="39"/>
      <c r="M176" s="39"/>
      <c r="N176" s="39"/>
      <c r="O176" s="39"/>
      <c r="P176" s="39"/>
      <c r="Q176" s="39"/>
      <c r="R176" s="39"/>
      <c r="S176" s="39"/>
      <c r="T176" s="39"/>
      <c r="U176" s="39"/>
      <c r="V176" s="39"/>
      <c r="W176" s="39"/>
      <c r="X176" s="39"/>
    </row>
    <row r="177" spans="7:24" x14ac:dyDescent="0.3">
      <c r="G177" s="49"/>
      <c r="H177" s="49"/>
      <c r="I177" s="49"/>
      <c r="J177" s="49"/>
      <c r="K177" s="49"/>
      <c r="L177" s="49"/>
      <c r="M177" s="49"/>
      <c r="N177" s="49"/>
      <c r="O177" s="49"/>
      <c r="P177" s="49"/>
      <c r="Q177" s="49"/>
      <c r="R177" s="49"/>
      <c r="S177" s="49"/>
      <c r="T177" s="49"/>
      <c r="U177" s="49"/>
      <c r="V177" s="49"/>
      <c r="W177" s="49"/>
      <c r="X177" s="49"/>
    </row>
    <row r="178" spans="7:24" x14ac:dyDescent="0.3">
      <c r="G178" s="49"/>
      <c r="H178" s="49"/>
      <c r="I178" s="49"/>
      <c r="J178" s="49"/>
      <c r="K178" s="49"/>
      <c r="L178" s="49"/>
      <c r="M178" s="49"/>
      <c r="N178" s="49"/>
      <c r="O178" s="49"/>
      <c r="P178" s="49"/>
      <c r="Q178" s="49"/>
      <c r="R178" s="49"/>
      <c r="S178" s="49"/>
      <c r="T178" s="49"/>
      <c r="U178" s="49"/>
      <c r="V178" s="49"/>
      <c r="W178" s="49"/>
      <c r="X178" s="49"/>
    </row>
    <row r="179" spans="7:24" x14ac:dyDescent="0.3">
      <c r="G179" s="49"/>
      <c r="H179" s="49"/>
      <c r="I179" s="49"/>
      <c r="J179" s="49"/>
      <c r="K179" s="49"/>
      <c r="L179" s="49"/>
      <c r="M179" s="49"/>
      <c r="N179" s="49"/>
      <c r="O179" s="49"/>
      <c r="P179" s="49"/>
      <c r="Q179" s="49"/>
      <c r="R179" s="49"/>
      <c r="S179" s="49"/>
      <c r="T179" s="49"/>
      <c r="U179" s="49"/>
      <c r="V179" s="49"/>
      <c r="W179" s="49"/>
      <c r="X179" s="49"/>
    </row>
    <row r="180" spans="7:24" x14ac:dyDescent="0.3">
      <c r="G180" s="49"/>
      <c r="H180" s="49"/>
      <c r="I180" s="49"/>
      <c r="J180" s="49"/>
      <c r="K180" s="49"/>
      <c r="L180" s="49"/>
      <c r="M180" s="49"/>
      <c r="N180" s="49"/>
      <c r="O180" s="49"/>
      <c r="P180" s="49"/>
      <c r="Q180" s="49"/>
      <c r="R180" s="49"/>
      <c r="S180" s="49"/>
      <c r="T180" s="49"/>
      <c r="U180" s="49"/>
      <c r="V180" s="49"/>
      <c r="W180" s="49"/>
      <c r="X180" s="49"/>
    </row>
    <row r="181" spans="7:24" x14ac:dyDescent="0.3">
      <c r="G181" s="49"/>
      <c r="H181" s="49"/>
      <c r="I181" s="49"/>
      <c r="J181" s="49"/>
      <c r="K181" s="49"/>
      <c r="L181" s="49"/>
      <c r="M181" s="49"/>
      <c r="N181" s="49"/>
      <c r="O181" s="49"/>
      <c r="P181" s="49"/>
      <c r="Q181" s="49"/>
      <c r="R181" s="49"/>
      <c r="S181" s="49"/>
      <c r="T181" s="49"/>
      <c r="U181" s="49"/>
      <c r="V181" s="49"/>
      <c r="W181" s="49"/>
      <c r="X181" s="49"/>
    </row>
    <row r="182" spans="7:24" x14ac:dyDescent="0.3">
      <c r="G182" s="49"/>
      <c r="H182" s="49"/>
      <c r="I182" s="49"/>
      <c r="J182" s="49"/>
      <c r="K182" s="49"/>
      <c r="L182" s="49"/>
      <c r="M182" s="49"/>
      <c r="N182" s="49"/>
      <c r="O182" s="49"/>
      <c r="P182" s="49"/>
      <c r="Q182" s="49"/>
      <c r="R182" s="49"/>
      <c r="S182" s="49"/>
      <c r="T182" s="49"/>
      <c r="U182" s="49"/>
      <c r="V182" s="49"/>
      <c r="W182" s="49"/>
      <c r="X182" s="49"/>
    </row>
    <row r="183" spans="7:24" x14ac:dyDescent="0.3">
      <c r="G183" s="49"/>
      <c r="H183" s="49"/>
      <c r="I183" s="49"/>
      <c r="J183" s="49"/>
      <c r="K183" s="49"/>
      <c r="L183" s="49"/>
      <c r="M183" s="49"/>
      <c r="N183" s="49"/>
      <c r="O183" s="49"/>
      <c r="P183" s="49"/>
      <c r="Q183" s="49"/>
      <c r="R183" s="49"/>
      <c r="S183" s="49"/>
      <c r="T183" s="49"/>
      <c r="U183" s="49"/>
      <c r="V183" s="49"/>
      <c r="W183" s="49"/>
      <c r="X183" s="49"/>
    </row>
    <row r="184" spans="7:24" x14ac:dyDescent="0.3">
      <c r="G184" s="49"/>
      <c r="H184" s="49"/>
      <c r="I184" s="49"/>
      <c r="J184" s="49"/>
      <c r="K184" s="49"/>
      <c r="L184" s="49"/>
      <c r="M184" s="49"/>
      <c r="N184" s="49"/>
      <c r="O184" s="49"/>
      <c r="P184" s="49"/>
      <c r="Q184" s="49"/>
      <c r="R184" s="49"/>
      <c r="S184" s="49"/>
      <c r="T184" s="49"/>
      <c r="U184" s="49"/>
      <c r="V184" s="49"/>
      <c r="W184" s="49"/>
      <c r="X184" s="49"/>
    </row>
    <row r="185" spans="7:24" x14ac:dyDescent="0.3">
      <c r="G185" s="49"/>
      <c r="H185" s="49"/>
      <c r="I185" s="49"/>
      <c r="J185" s="49"/>
      <c r="K185" s="49"/>
      <c r="L185" s="49"/>
      <c r="M185" s="49"/>
      <c r="N185" s="49"/>
      <c r="O185" s="49"/>
      <c r="P185" s="49"/>
      <c r="Q185" s="49"/>
      <c r="R185" s="49"/>
      <c r="S185" s="49"/>
      <c r="T185" s="49"/>
      <c r="U185" s="49"/>
      <c r="V185" s="49"/>
      <c r="W185" s="49"/>
      <c r="X185" s="49"/>
    </row>
    <row r="186" spans="7:24" x14ac:dyDescent="0.3">
      <c r="G186" s="49"/>
      <c r="H186" s="49"/>
      <c r="I186" s="49"/>
      <c r="J186" s="49"/>
      <c r="K186" s="49"/>
      <c r="L186" s="49"/>
      <c r="M186" s="49"/>
      <c r="N186" s="49"/>
      <c r="O186" s="49"/>
      <c r="P186" s="49"/>
      <c r="Q186" s="49"/>
      <c r="R186" s="49"/>
      <c r="S186" s="49"/>
      <c r="T186" s="49"/>
      <c r="U186" s="49"/>
      <c r="V186" s="49"/>
      <c r="W186" s="49"/>
      <c r="X186" s="49"/>
    </row>
    <row r="187" spans="7:24" x14ac:dyDescent="0.3">
      <c r="G187" s="49"/>
      <c r="H187" s="49"/>
      <c r="I187" s="49"/>
      <c r="J187" s="49"/>
      <c r="K187" s="49"/>
      <c r="L187" s="49"/>
      <c r="M187" s="49"/>
      <c r="N187" s="49"/>
      <c r="O187" s="49"/>
      <c r="P187" s="49"/>
      <c r="Q187" s="49"/>
      <c r="R187" s="49"/>
      <c r="S187" s="49"/>
      <c r="T187" s="49"/>
      <c r="U187" s="49"/>
      <c r="V187" s="49"/>
      <c r="W187" s="49"/>
      <c r="X187" s="49"/>
    </row>
    <row r="188" spans="7:24" x14ac:dyDescent="0.3">
      <c r="G188" s="49"/>
      <c r="H188" s="49"/>
      <c r="I188" s="49"/>
      <c r="J188" s="49"/>
      <c r="K188" s="49"/>
      <c r="L188" s="49"/>
      <c r="M188" s="49"/>
      <c r="N188" s="49"/>
      <c r="O188" s="49"/>
      <c r="P188" s="49"/>
      <c r="Q188" s="49"/>
      <c r="R188" s="49"/>
      <c r="S188" s="49"/>
      <c r="T188" s="49"/>
      <c r="U188" s="49"/>
      <c r="V188" s="49"/>
      <c r="W188" s="49"/>
      <c r="X188" s="49"/>
    </row>
    <row r="189" spans="7:24" x14ac:dyDescent="0.3">
      <c r="G189" s="49"/>
      <c r="H189" s="49"/>
      <c r="I189" s="49"/>
      <c r="J189" s="49"/>
      <c r="K189" s="49"/>
      <c r="L189" s="49"/>
      <c r="M189" s="49"/>
      <c r="N189" s="49"/>
      <c r="O189" s="49"/>
      <c r="P189" s="49"/>
      <c r="Q189" s="49"/>
      <c r="R189" s="49"/>
      <c r="S189" s="49"/>
      <c r="T189" s="49"/>
      <c r="U189" s="49"/>
      <c r="V189" s="49"/>
      <c r="W189" s="49"/>
      <c r="X189" s="49"/>
    </row>
    <row r="191" spans="7:24" x14ac:dyDescent="0.3">
      <c r="G191" s="50"/>
      <c r="H191" s="50"/>
      <c r="I191" s="50"/>
      <c r="J191" s="50"/>
      <c r="K191" s="50"/>
      <c r="L191" s="50"/>
      <c r="M191" s="50"/>
      <c r="N191" s="50"/>
      <c r="O191" s="50"/>
      <c r="P191" s="50"/>
      <c r="Q191" s="50"/>
      <c r="R191" s="50"/>
      <c r="S191" s="50"/>
      <c r="T191" s="50"/>
      <c r="U191" s="50"/>
      <c r="V191" s="50"/>
      <c r="W191" s="50"/>
      <c r="X191" s="50"/>
    </row>
    <row r="193" spans="7:24" x14ac:dyDescent="0.3">
      <c r="G193" s="39"/>
      <c r="H193" s="39"/>
      <c r="I193" s="39"/>
      <c r="J193" s="39"/>
      <c r="K193" s="39"/>
      <c r="L193" s="39"/>
      <c r="M193" s="39"/>
      <c r="N193" s="39"/>
      <c r="O193" s="39"/>
      <c r="P193" s="39"/>
      <c r="Q193" s="39"/>
      <c r="R193" s="39"/>
      <c r="S193" s="39"/>
      <c r="T193" s="39"/>
      <c r="U193" s="39"/>
      <c r="V193" s="39"/>
      <c r="W193" s="39"/>
      <c r="X193" s="39"/>
    </row>
    <row r="194" spans="7:24" x14ac:dyDescent="0.3">
      <c r="G194" s="49"/>
      <c r="H194" s="49"/>
      <c r="I194" s="49"/>
      <c r="J194" s="49"/>
      <c r="K194" s="49"/>
      <c r="L194" s="49"/>
      <c r="M194" s="49"/>
      <c r="N194" s="49"/>
      <c r="O194" s="49"/>
      <c r="P194" s="49"/>
      <c r="Q194" s="49"/>
      <c r="R194" s="49"/>
      <c r="S194" s="49"/>
      <c r="T194" s="49"/>
      <c r="U194" s="49"/>
      <c r="V194" s="49"/>
      <c r="W194" s="49"/>
      <c r="X194" s="49"/>
    </row>
    <row r="195" spans="7:24" x14ac:dyDescent="0.3">
      <c r="G195" s="49"/>
      <c r="H195" s="49"/>
      <c r="I195" s="49"/>
      <c r="J195" s="49"/>
      <c r="K195" s="49"/>
      <c r="L195" s="49"/>
      <c r="M195" s="49"/>
      <c r="N195" s="49"/>
      <c r="O195" s="49"/>
      <c r="P195" s="49"/>
      <c r="Q195" s="49"/>
      <c r="R195" s="49"/>
      <c r="S195" s="49"/>
      <c r="T195" s="49"/>
      <c r="U195" s="49"/>
      <c r="V195" s="49"/>
      <c r="W195" s="49"/>
      <c r="X195" s="49"/>
    </row>
    <row r="196" spans="7:24" x14ac:dyDescent="0.3">
      <c r="G196" s="49"/>
      <c r="H196" s="49"/>
      <c r="I196" s="49"/>
      <c r="J196" s="49"/>
      <c r="K196" s="49"/>
      <c r="L196" s="49"/>
      <c r="M196" s="49"/>
      <c r="N196" s="49"/>
      <c r="O196" s="49"/>
      <c r="P196" s="49"/>
      <c r="Q196" s="49"/>
      <c r="R196" s="49"/>
      <c r="S196" s="49"/>
      <c r="T196" s="49"/>
      <c r="U196" s="49"/>
      <c r="V196" s="49"/>
      <c r="W196" s="49"/>
      <c r="X196" s="49"/>
    </row>
    <row r="197" spans="7:24" x14ac:dyDescent="0.3">
      <c r="G197" s="49"/>
      <c r="H197" s="49"/>
      <c r="I197" s="49"/>
      <c r="J197" s="49"/>
      <c r="K197" s="49"/>
      <c r="L197" s="49"/>
      <c r="M197" s="49"/>
      <c r="N197" s="49"/>
      <c r="O197" s="49"/>
      <c r="P197" s="49"/>
      <c r="Q197" s="49"/>
      <c r="R197" s="49"/>
      <c r="S197" s="49"/>
      <c r="T197" s="49"/>
      <c r="U197" s="49"/>
      <c r="V197" s="49"/>
      <c r="W197" s="49"/>
      <c r="X197" s="49"/>
    </row>
    <row r="198" spans="7:24" x14ac:dyDescent="0.3">
      <c r="G198" s="49"/>
      <c r="H198" s="49"/>
      <c r="I198" s="49"/>
      <c r="J198" s="49"/>
      <c r="K198" s="49"/>
      <c r="L198" s="49"/>
      <c r="M198" s="49"/>
      <c r="N198" s="49"/>
      <c r="O198" s="49"/>
      <c r="P198" s="49"/>
      <c r="Q198" s="49"/>
      <c r="R198" s="49"/>
      <c r="S198" s="49"/>
      <c r="T198" s="49"/>
      <c r="U198" s="49"/>
      <c r="V198" s="49"/>
      <c r="W198" s="49"/>
      <c r="X198" s="49"/>
    </row>
    <row r="199" spans="7:24" x14ac:dyDescent="0.3">
      <c r="G199" s="49"/>
      <c r="H199" s="49"/>
      <c r="I199" s="49"/>
      <c r="J199" s="49"/>
      <c r="K199" s="49"/>
      <c r="L199" s="49"/>
      <c r="M199" s="49"/>
      <c r="N199" s="49"/>
      <c r="O199" s="49"/>
      <c r="P199" s="49"/>
      <c r="Q199" s="49"/>
      <c r="R199" s="49"/>
      <c r="S199" s="49"/>
      <c r="T199" s="49"/>
      <c r="U199" s="49"/>
      <c r="V199" s="49"/>
      <c r="W199" s="49"/>
      <c r="X199" s="49"/>
    </row>
    <row r="200" spans="7:24" x14ac:dyDescent="0.3">
      <c r="G200" s="49"/>
      <c r="H200" s="49"/>
      <c r="I200" s="49"/>
      <c r="J200" s="49"/>
      <c r="K200" s="49"/>
      <c r="L200" s="49"/>
      <c r="M200" s="49"/>
      <c r="N200" s="49"/>
      <c r="O200" s="49"/>
      <c r="P200" s="49"/>
      <c r="Q200" s="49"/>
      <c r="R200" s="49"/>
      <c r="S200" s="49"/>
      <c r="T200" s="49"/>
      <c r="U200" s="49"/>
      <c r="V200" s="49"/>
      <c r="W200" s="49"/>
      <c r="X200" s="49"/>
    </row>
    <row r="201" spans="7:24" x14ac:dyDescent="0.3">
      <c r="G201" s="49"/>
      <c r="H201" s="49"/>
      <c r="I201" s="49"/>
      <c r="J201" s="49"/>
      <c r="K201" s="49"/>
      <c r="L201" s="49"/>
      <c r="M201" s="49"/>
      <c r="N201" s="49"/>
      <c r="O201" s="49"/>
      <c r="P201" s="49"/>
      <c r="Q201" s="49"/>
      <c r="R201" s="49"/>
      <c r="S201" s="49"/>
      <c r="T201" s="49"/>
      <c r="U201" s="49"/>
      <c r="V201" s="49"/>
      <c r="W201" s="49"/>
      <c r="X201" s="49"/>
    </row>
    <row r="202" spans="7:24" x14ac:dyDescent="0.3">
      <c r="G202" s="49"/>
      <c r="H202" s="49"/>
      <c r="I202" s="49"/>
      <c r="J202" s="49"/>
      <c r="K202" s="49"/>
      <c r="L202" s="49"/>
      <c r="M202" s="49"/>
      <c r="N202" s="49"/>
      <c r="O202" s="49"/>
      <c r="P202" s="49"/>
      <c r="Q202" s="49"/>
      <c r="R202" s="49"/>
      <c r="S202" s="49"/>
      <c r="T202" s="49"/>
      <c r="U202" s="49"/>
      <c r="V202" s="49"/>
      <c r="W202" s="49"/>
      <c r="X202" s="49"/>
    </row>
    <row r="203" spans="7:24" x14ac:dyDescent="0.3">
      <c r="G203" s="49"/>
      <c r="H203" s="49"/>
      <c r="I203" s="49"/>
      <c r="J203" s="49"/>
      <c r="K203" s="49"/>
      <c r="L203" s="49"/>
      <c r="M203" s="49"/>
      <c r="N203" s="49"/>
      <c r="O203" s="49"/>
      <c r="P203" s="49"/>
      <c r="Q203" s="49"/>
      <c r="R203" s="49"/>
      <c r="S203" s="49"/>
      <c r="T203" s="49"/>
      <c r="U203" s="49"/>
      <c r="V203" s="49"/>
      <c r="W203" s="49"/>
      <c r="X203" s="49"/>
    </row>
    <row r="204" spans="7:24" x14ac:dyDescent="0.3">
      <c r="G204" s="49"/>
      <c r="H204" s="49"/>
      <c r="I204" s="49"/>
      <c r="J204" s="49"/>
      <c r="K204" s="49"/>
      <c r="L204" s="49"/>
      <c r="M204" s="49"/>
      <c r="N204" s="49"/>
      <c r="O204" s="49"/>
      <c r="P204" s="49"/>
      <c r="Q204" s="49"/>
      <c r="R204" s="49"/>
      <c r="S204" s="49"/>
      <c r="T204" s="49"/>
      <c r="U204" s="49"/>
      <c r="V204" s="49"/>
      <c r="W204" s="49"/>
      <c r="X204" s="49"/>
    </row>
    <row r="205" spans="7:24" x14ac:dyDescent="0.3">
      <c r="G205" s="49"/>
      <c r="H205" s="49"/>
      <c r="I205" s="49"/>
      <c r="J205" s="49"/>
      <c r="K205" s="49"/>
      <c r="L205" s="49"/>
      <c r="M205" s="49"/>
      <c r="N205" s="49"/>
      <c r="O205" s="49"/>
      <c r="P205" s="49"/>
      <c r="Q205" s="49"/>
      <c r="R205" s="49"/>
      <c r="S205" s="49"/>
      <c r="T205" s="49"/>
      <c r="U205" s="49"/>
      <c r="V205" s="49"/>
      <c r="W205" s="49"/>
      <c r="X205" s="49"/>
    </row>
    <row r="206" spans="7:24" x14ac:dyDescent="0.3">
      <c r="G206" s="49"/>
      <c r="H206" s="49"/>
      <c r="I206" s="49"/>
      <c r="J206" s="49"/>
      <c r="K206" s="49"/>
      <c r="L206" s="49"/>
      <c r="M206" s="49"/>
      <c r="N206" s="49"/>
      <c r="O206" s="49"/>
      <c r="P206" s="49"/>
      <c r="Q206" s="49"/>
      <c r="R206" s="49"/>
      <c r="S206" s="49"/>
      <c r="T206" s="49"/>
      <c r="U206" s="49"/>
      <c r="V206" s="49"/>
      <c r="W206" s="49"/>
      <c r="X206" s="49"/>
    </row>
    <row r="208" spans="7:24" x14ac:dyDescent="0.3">
      <c r="G208" s="50"/>
      <c r="H208" s="50"/>
      <c r="I208" s="50"/>
      <c r="J208" s="50"/>
      <c r="K208" s="50"/>
      <c r="L208" s="50"/>
      <c r="M208" s="50"/>
      <c r="N208" s="50"/>
      <c r="O208" s="50"/>
      <c r="P208" s="50"/>
      <c r="Q208" s="50"/>
      <c r="R208" s="50"/>
      <c r="S208" s="50"/>
      <c r="T208" s="50"/>
      <c r="U208" s="50"/>
      <c r="V208" s="50"/>
      <c r="W208" s="50"/>
      <c r="X208" s="50"/>
    </row>
    <row r="209" spans="7:24" x14ac:dyDescent="0.3">
      <c r="G209" s="39"/>
      <c r="H209" s="39"/>
      <c r="I209" s="39"/>
      <c r="J209" s="39"/>
      <c r="K209" s="39"/>
      <c r="L209" s="39"/>
      <c r="M209" s="39"/>
      <c r="N209" s="39"/>
      <c r="O209" s="39"/>
      <c r="P209" s="39"/>
      <c r="Q209" s="39"/>
      <c r="R209" s="39"/>
      <c r="S209" s="39"/>
      <c r="T209" s="39"/>
      <c r="U209" s="39"/>
      <c r="V209" s="39"/>
      <c r="W209" s="39"/>
      <c r="X209" s="39"/>
    </row>
    <row r="210" spans="7:24" x14ac:dyDescent="0.3">
      <c r="G210" s="51"/>
      <c r="H210" s="51"/>
      <c r="I210" s="51"/>
      <c r="J210" s="51"/>
      <c r="K210" s="51"/>
      <c r="L210" s="51"/>
      <c r="M210" s="51"/>
      <c r="N210" s="51"/>
      <c r="O210" s="51"/>
      <c r="P210" s="51"/>
      <c r="Q210" s="51"/>
      <c r="R210" s="51"/>
      <c r="S210" s="51"/>
      <c r="T210" s="51"/>
      <c r="U210" s="51"/>
      <c r="V210" s="51"/>
      <c r="W210" s="51"/>
      <c r="X210" s="51"/>
    </row>
  </sheetData>
  <mergeCells count="67">
    <mergeCell ref="B13:C13"/>
    <mergeCell ref="W11:W12"/>
    <mergeCell ref="X11:X12"/>
    <mergeCell ref="H5:X5"/>
    <mergeCell ref="A6:Y6"/>
    <mergeCell ref="A7:Y7"/>
    <mergeCell ref="A8:Y8"/>
    <mergeCell ref="D10:X10"/>
    <mergeCell ref="P11:P12"/>
    <mergeCell ref="Q11:Q12"/>
    <mergeCell ref="Y10:Y12"/>
    <mergeCell ref="D11:D12"/>
    <mergeCell ref="O11:O12"/>
    <mergeCell ref="H11:H12"/>
    <mergeCell ref="I11:I12"/>
    <mergeCell ref="A10:A12"/>
    <mergeCell ref="E11:F11"/>
    <mergeCell ref="B10:C12"/>
    <mergeCell ref="B17:C17"/>
    <mergeCell ref="A14:Y14"/>
    <mergeCell ref="J11:J12"/>
    <mergeCell ref="R11:R12"/>
    <mergeCell ref="U11:U12"/>
    <mergeCell ref="T11:T12"/>
    <mergeCell ref="K11:K12"/>
    <mergeCell ref="L11:L12"/>
    <mergeCell ref="M11:M12"/>
    <mergeCell ref="N11:N12"/>
    <mergeCell ref="V11:V12"/>
    <mergeCell ref="S11:S12"/>
    <mergeCell ref="G11:G12"/>
    <mergeCell ref="B15:C15"/>
    <mergeCell ref="B16:C16"/>
    <mergeCell ref="B18:C18"/>
    <mergeCell ref="B19:C19"/>
    <mergeCell ref="B20:C20"/>
    <mergeCell ref="B21:C21"/>
    <mergeCell ref="B22:C22"/>
    <mergeCell ref="B23:C23"/>
    <mergeCell ref="B24:C24"/>
    <mergeCell ref="B25:C25"/>
    <mergeCell ref="B26:C26"/>
    <mergeCell ref="B27:B36"/>
    <mergeCell ref="B37:B44"/>
    <mergeCell ref="B45:B54"/>
    <mergeCell ref="B55:B62"/>
    <mergeCell ref="B63:B71"/>
    <mergeCell ref="B72:B79"/>
    <mergeCell ref="B87:C87"/>
    <mergeCell ref="B88:C88"/>
    <mergeCell ref="B89:C89"/>
    <mergeCell ref="B90:C90"/>
    <mergeCell ref="B92:C92"/>
    <mergeCell ref="A91:Y91"/>
    <mergeCell ref="B93:C93"/>
    <mergeCell ref="B154:C154"/>
    <mergeCell ref="B94:B103"/>
    <mergeCell ref="B104:B111"/>
    <mergeCell ref="B112:B121"/>
    <mergeCell ref="B122:B129"/>
    <mergeCell ref="B130:B138"/>
    <mergeCell ref="B139:B146"/>
    <mergeCell ref="B155:C155"/>
    <mergeCell ref="B156:C156"/>
    <mergeCell ref="B157:C157"/>
    <mergeCell ref="B158:C158"/>
    <mergeCell ref="B159:C159"/>
  </mergeCells>
  <phoneticPr fontId="13" type="noConversion"/>
  <pageMargins left="0.70866141732283472" right="0.51181102362204722" top="0.35433070866141736" bottom="0.55118110236220474" header="0.31496062992125984" footer="0.31496062992125984"/>
  <pageSetup paperSize="9" scale="39" fitToWidth="2" fitToHeight="0" orientation="landscape"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69"/>
  <sheetViews>
    <sheetView workbookViewId="0">
      <selection activeCell="E39" sqref="E39"/>
    </sheetView>
  </sheetViews>
  <sheetFormatPr defaultColWidth="18.42578125" defaultRowHeight="18.75" customHeight="1" x14ac:dyDescent="0.25"/>
  <cols>
    <col min="2" max="2" width="33.5703125" customWidth="1"/>
    <col min="3" max="3" width="83.28515625" customWidth="1"/>
  </cols>
  <sheetData>
    <row r="2" spans="1:10" ht="18.75" customHeight="1" thickBot="1" x14ac:dyDescent="0.3"/>
    <row r="3" spans="1:10" ht="18.75" customHeight="1" x14ac:dyDescent="0.25">
      <c r="A3" s="239" t="s">
        <v>215</v>
      </c>
      <c r="B3" s="241" t="s">
        <v>216</v>
      </c>
      <c r="C3" s="241" t="s">
        <v>272</v>
      </c>
      <c r="D3" s="239" t="s">
        <v>43</v>
      </c>
      <c r="E3" s="239" t="s">
        <v>217</v>
      </c>
      <c r="F3" s="245" t="s">
        <v>218</v>
      </c>
      <c r="G3" s="246"/>
      <c r="H3" s="247"/>
      <c r="I3" s="238"/>
    </row>
    <row r="4" spans="1:10" ht="18.75" customHeight="1" thickBot="1" x14ac:dyDescent="0.3">
      <c r="A4" s="244"/>
      <c r="B4" s="242"/>
      <c r="C4" s="242"/>
      <c r="D4" s="244"/>
      <c r="E4" s="244"/>
      <c r="F4" s="248" t="s">
        <v>219</v>
      </c>
      <c r="G4" s="249"/>
      <c r="H4" s="250"/>
      <c r="I4" s="238"/>
    </row>
    <row r="5" spans="1:10" ht="18.75" customHeight="1" x14ac:dyDescent="0.25">
      <c r="A5" s="244"/>
      <c r="B5" s="242"/>
      <c r="C5" s="242"/>
      <c r="D5" s="244"/>
      <c r="E5" s="244"/>
      <c r="F5" s="239" t="s">
        <v>220</v>
      </c>
      <c r="G5" s="239" t="s">
        <v>221</v>
      </c>
      <c r="H5" s="239" t="s">
        <v>222</v>
      </c>
      <c r="I5" s="2"/>
    </row>
    <row r="6" spans="1:10" ht="18.75" customHeight="1" thickBot="1" x14ac:dyDescent="0.3">
      <c r="A6" s="240"/>
      <c r="B6" s="243"/>
      <c r="C6" s="243"/>
      <c r="D6" s="240"/>
      <c r="E6" s="240"/>
      <c r="F6" s="240"/>
      <c r="G6" s="240"/>
      <c r="H6" s="240"/>
      <c r="I6" s="2"/>
    </row>
    <row r="7" spans="1:10" ht="18.75" customHeight="1" thickBot="1" x14ac:dyDescent="0.3">
      <c r="A7" s="252">
        <v>1</v>
      </c>
      <c r="B7" s="252" t="s">
        <v>267</v>
      </c>
      <c r="C7" s="4" t="s">
        <v>223</v>
      </c>
      <c r="D7" s="7">
        <v>2021</v>
      </c>
      <c r="E7" s="8">
        <v>2021</v>
      </c>
      <c r="F7" s="3">
        <f t="shared" ref="F7:F59" si="0">H7/1.2</f>
        <v>391.49166666666667</v>
      </c>
      <c r="G7" s="3">
        <f>H7-F7</f>
        <v>78.298333333333346</v>
      </c>
      <c r="H7" s="11">
        <v>469.79</v>
      </c>
      <c r="I7" s="2">
        <f>F7*0.2</f>
        <v>78.298333333333346</v>
      </c>
      <c r="J7" s="1">
        <f>G7-I7</f>
        <v>0</v>
      </c>
    </row>
    <row r="8" spans="1:10" ht="18.75" customHeight="1" thickBot="1" x14ac:dyDescent="0.3">
      <c r="A8" s="253"/>
      <c r="B8" s="253"/>
      <c r="C8" s="4" t="s">
        <v>224</v>
      </c>
      <c r="D8" s="8">
        <v>2021</v>
      </c>
      <c r="E8" s="8">
        <v>2021</v>
      </c>
      <c r="F8" s="3">
        <f t="shared" si="0"/>
        <v>608.1</v>
      </c>
      <c r="G8" s="3">
        <f t="shared" ref="G8:G66" si="1">H8-F8</f>
        <v>121.62</v>
      </c>
      <c r="H8" s="12">
        <v>729.72</v>
      </c>
      <c r="I8" s="2">
        <f t="shared" ref="I8:I59" si="2">F8*0.2</f>
        <v>121.62</v>
      </c>
      <c r="J8" s="1">
        <f t="shared" ref="J8:J59" si="3">G8-I8</f>
        <v>0</v>
      </c>
    </row>
    <row r="9" spans="1:10" ht="18.75" customHeight="1" thickBot="1" x14ac:dyDescent="0.3">
      <c r="A9" s="253"/>
      <c r="B9" s="253"/>
      <c r="C9" s="5" t="s">
        <v>225</v>
      </c>
      <c r="D9" s="8">
        <v>2021</v>
      </c>
      <c r="E9" s="8">
        <v>2021</v>
      </c>
      <c r="F9" s="3">
        <f t="shared" si="0"/>
        <v>161.45833333333334</v>
      </c>
      <c r="G9" s="3">
        <f t="shared" si="1"/>
        <v>32.291666666666657</v>
      </c>
      <c r="H9" s="12">
        <v>193.75</v>
      </c>
      <c r="I9" s="2">
        <f t="shared" si="2"/>
        <v>32.291666666666671</v>
      </c>
      <c r="J9" s="1">
        <f t="shared" si="3"/>
        <v>0</v>
      </c>
    </row>
    <row r="10" spans="1:10" ht="18.75" customHeight="1" thickBot="1" x14ac:dyDescent="0.3">
      <c r="A10" s="253"/>
      <c r="B10" s="253"/>
      <c r="C10" s="5" t="s">
        <v>226</v>
      </c>
      <c r="D10" s="8">
        <v>2021</v>
      </c>
      <c r="E10" s="8">
        <v>2021</v>
      </c>
      <c r="F10" s="3">
        <f t="shared" si="0"/>
        <v>63.900000000000006</v>
      </c>
      <c r="G10" s="3">
        <f t="shared" si="1"/>
        <v>12.780000000000001</v>
      </c>
      <c r="H10" s="12">
        <v>76.680000000000007</v>
      </c>
      <c r="I10" s="2">
        <f t="shared" si="2"/>
        <v>12.780000000000001</v>
      </c>
      <c r="J10" s="1">
        <f t="shared" si="3"/>
        <v>0</v>
      </c>
    </row>
    <row r="11" spans="1:10" ht="18.75" customHeight="1" thickBot="1" x14ac:dyDescent="0.3">
      <c r="A11" s="253"/>
      <c r="B11" s="253"/>
      <c r="C11" s="5" t="s">
        <v>227</v>
      </c>
      <c r="D11" s="8">
        <v>2021</v>
      </c>
      <c r="E11" s="8">
        <v>2021</v>
      </c>
      <c r="F11" s="3">
        <f t="shared" si="0"/>
        <v>871.88333333333333</v>
      </c>
      <c r="G11" s="3">
        <f t="shared" si="1"/>
        <v>174.37666666666667</v>
      </c>
      <c r="H11" s="12">
        <v>1046.26</v>
      </c>
      <c r="I11" s="2">
        <f t="shared" si="2"/>
        <v>174.37666666666667</v>
      </c>
      <c r="J11" s="1">
        <f t="shared" si="3"/>
        <v>0</v>
      </c>
    </row>
    <row r="12" spans="1:10" ht="18.75" customHeight="1" thickBot="1" x14ac:dyDescent="0.3">
      <c r="A12" s="253"/>
      <c r="B12" s="253"/>
      <c r="C12" s="5" t="s">
        <v>228</v>
      </c>
      <c r="D12" s="8">
        <v>2021</v>
      </c>
      <c r="E12" s="8">
        <v>2021</v>
      </c>
      <c r="F12" s="3">
        <f t="shared" si="0"/>
        <v>2500.5083333333337</v>
      </c>
      <c r="G12" s="3">
        <f t="shared" si="1"/>
        <v>500.10166666666646</v>
      </c>
      <c r="H12" s="12">
        <v>3000.61</v>
      </c>
      <c r="I12" s="2">
        <f t="shared" si="2"/>
        <v>500.10166666666674</v>
      </c>
      <c r="J12" s="1">
        <f t="shared" si="3"/>
        <v>0</v>
      </c>
    </row>
    <row r="13" spans="1:10" ht="18.75" customHeight="1" thickBot="1" x14ac:dyDescent="0.3">
      <c r="A13" s="253"/>
      <c r="B13" s="253"/>
      <c r="C13" s="5" t="s">
        <v>229</v>
      </c>
      <c r="D13" s="8">
        <v>2021</v>
      </c>
      <c r="E13" s="8">
        <v>2021</v>
      </c>
      <c r="F13" s="3">
        <f t="shared" si="0"/>
        <v>2324.4333333333334</v>
      </c>
      <c r="G13" s="3">
        <f t="shared" si="1"/>
        <v>464.88666666666677</v>
      </c>
      <c r="H13" s="12">
        <v>2789.32</v>
      </c>
      <c r="I13" s="2">
        <f t="shared" si="2"/>
        <v>464.88666666666671</v>
      </c>
      <c r="J13" s="1">
        <f t="shared" si="3"/>
        <v>0</v>
      </c>
    </row>
    <row r="14" spans="1:10" ht="18.75" customHeight="1" thickBot="1" x14ac:dyDescent="0.3">
      <c r="A14" s="253"/>
      <c r="B14" s="253"/>
      <c r="C14" s="5" t="s">
        <v>230</v>
      </c>
      <c r="D14" s="8">
        <v>2021</v>
      </c>
      <c r="E14" s="8">
        <v>2021</v>
      </c>
      <c r="F14" s="3">
        <f t="shared" si="0"/>
        <v>1049.8333333333333</v>
      </c>
      <c r="G14" s="3">
        <f t="shared" si="1"/>
        <v>209.9666666666667</v>
      </c>
      <c r="H14" s="12">
        <v>1259.8</v>
      </c>
      <c r="I14" s="2">
        <f t="shared" si="2"/>
        <v>209.96666666666667</v>
      </c>
      <c r="J14" s="1">
        <f t="shared" si="3"/>
        <v>0</v>
      </c>
    </row>
    <row r="15" spans="1:10" ht="18.75" customHeight="1" thickBot="1" x14ac:dyDescent="0.3">
      <c r="A15" s="253"/>
      <c r="B15" s="253"/>
      <c r="C15" s="5" t="s">
        <v>231</v>
      </c>
      <c r="D15" s="8">
        <v>2021</v>
      </c>
      <c r="E15" s="8">
        <v>2021</v>
      </c>
      <c r="F15" s="3">
        <f t="shared" si="0"/>
        <v>257.89166666666671</v>
      </c>
      <c r="G15" s="3">
        <f t="shared" si="1"/>
        <v>51.578333333333319</v>
      </c>
      <c r="H15" s="12">
        <v>309.47000000000003</v>
      </c>
      <c r="I15" s="2">
        <f t="shared" si="2"/>
        <v>51.578333333333347</v>
      </c>
      <c r="J15" s="1">
        <f t="shared" si="3"/>
        <v>0</v>
      </c>
    </row>
    <row r="16" spans="1:10" ht="18.75" customHeight="1" thickBot="1" x14ac:dyDescent="0.3">
      <c r="A16" s="254"/>
      <c r="B16" s="254"/>
      <c r="C16" s="5" t="s">
        <v>232</v>
      </c>
      <c r="D16" s="8">
        <v>2021</v>
      </c>
      <c r="E16" s="8">
        <v>2021</v>
      </c>
      <c r="F16" s="3">
        <f t="shared" si="0"/>
        <v>195.14166666666665</v>
      </c>
      <c r="G16" s="3">
        <f t="shared" si="1"/>
        <v>39.028333333333336</v>
      </c>
      <c r="H16" s="12">
        <v>234.17</v>
      </c>
      <c r="I16" s="2">
        <f t="shared" si="2"/>
        <v>39.028333333333336</v>
      </c>
      <c r="J16" s="1">
        <f t="shared" si="3"/>
        <v>0</v>
      </c>
    </row>
    <row r="17" spans="1:10" ht="18.75" customHeight="1" thickBot="1" x14ac:dyDescent="0.3">
      <c r="A17" s="255">
        <v>2</v>
      </c>
      <c r="B17" s="261" t="s">
        <v>268</v>
      </c>
      <c r="C17" s="4" t="s">
        <v>223</v>
      </c>
      <c r="D17" s="7">
        <v>2021</v>
      </c>
      <c r="E17" s="8">
        <v>2021</v>
      </c>
      <c r="F17" s="3">
        <f t="shared" si="0"/>
        <v>453.38333333333333</v>
      </c>
      <c r="G17" s="3">
        <f t="shared" si="1"/>
        <v>90.67666666666662</v>
      </c>
      <c r="H17" s="12">
        <v>544.05999999999995</v>
      </c>
      <c r="I17" s="2">
        <f t="shared" si="2"/>
        <v>90.676666666666677</v>
      </c>
      <c r="J17" s="1">
        <f t="shared" si="3"/>
        <v>0</v>
      </c>
    </row>
    <row r="18" spans="1:10" ht="18.75" customHeight="1" thickBot="1" x14ac:dyDescent="0.3">
      <c r="A18" s="256"/>
      <c r="B18" s="262"/>
      <c r="C18" s="4" t="s">
        <v>233</v>
      </c>
      <c r="D18" s="8">
        <v>2021</v>
      </c>
      <c r="E18" s="8">
        <v>2021</v>
      </c>
      <c r="F18" s="3">
        <f t="shared" si="0"/>
        <v>1433.4833333333333</v>
      </c>
      <c r="G18" s="3">
        <f t="shared" si="1"/>
        <v>286.69666666666672</v>
      </c>
      <c r="H18" s="12">
        <v>1720.18</v>
      </c>
      <c r="I18" s="2">
        <f t="shared" si="2"/>
        <v>286.69666666666666</v>
      </c>
      <c r="J18" s="1">
        <f t="shared" si="3"/>
        <v>0</v>
      </c>
    </row>
    <row r="19" spans="1:10" ht="18.75" customHeight="1" thickBot="1" x14ac:dyDescent="0.3">
      <c r="A19" s="256"/>
      <c r="B19" s="262"/>
      <c r="C19" s="4" t="s">
        <v>225</v>
      </c>
      <c r="D19" s="8">
        <v>2021</v>
      </c>
      <c r="E19" s="8">
        <v>2021</v>
      </c>
      <c r="F19" s="3">
        <f t="shared" si="0"/>
        <v>167.5916666666667</v>
      </c>
      <c r="G19" s="3">
        <f t="shared" si="1"/>
        <v>33.518333333333317</v>
      </c>
      <c r="H19" s="12">
        <v>201.11</v>
      </c>
      <c r="I19" s="2">
        <f t="shared" si="2"/>
        <v>33.518333333333338</v>
      </c>
      <c r="J19" s="1">
        <f t="shared" si="3"/>
        <v>0</v>
      </c>
    </row>
    <row r="20" spans="1:10" ht="18.75" customHeight="1" thickBot="1" x14ac:dyDescent="0.3">
      <c r="A20" s="256"/>
      <c r="B20" s="262"/>
      <c r="C20" s="5" t="s">
        <v>234</v>
      </c>
      <c r="D20" s="8">
        <v>2021</v>
      </c>
      <c r="E20" s="8">
        <v>2021</v>
      </c>
      <c r="F20" s="3">
        <f t="shared" si="0"/>
        <v>911.26666666666665</v>
      </c>
      <c r="G20" s="3">
        <f t="shared" si="1"/>
        <v>182.25333333333333</v>
      </c>
      <c r="H20" s="12">
        <v>1093.52</v>
      </c>
      <c r="I20" s="2">
        <f t="shared" si="2"/>
        <v>182.25333333333333</v>
      </c>
      <c r="J20" s="1">
        <f t="shared" si="3"/>
        <v>0</v>
      </c>
    </row>
    <row r="21" spans="1:10" ht="18.75" customHeight="1" thickBot="1" x14ac:dyDescent="0.3">
      <c r="A21" s="256"/>
      <c r="B21" s="262"/>
      <c r="C21" s="4" t="s">
        <v>235</v>
      </c>
      <c r="D21" s="8">
        <v>2021</v>
      </c>
      <c r="E21" s="8">
        <v>2021</v>
      </c>
      <c r="F21" s="3">
        <f t="shared" si="0"/>
        <v>1460.05</v>
      </c>
      <c r="G21" s="3">
        <f t="shared" si="1"/>
        <v>292.01</v>
      </c>
      <c r="H21" s="12">
        <v>1752.06</v>
      </c>
      <c r="I21" s="2">
        <f t="shared" si="2"/>
        <v>292.01</v>
      </c>
      <c r="J21" s="1">
        <f t="shared" si="3"/>
        <v>0</v>
      </c>
    </row>
    <row r="22" spans="1:10" ht="18.75" customHeight="1" thickBot="1" x14ac:dyDescent="0.3">
      <c r="A22" s="256"/>
      <c r="B22" s="262"/>
      <c r="C22" s="4" t="s">
        <v>236</v>
      </c>
      <c r="D22" s="8">
        <v>2021</v>
      </c>
      <c r="E22" s="8">
        <v>2021</v>
      </c>
      <c r="F22" s="3">
        <f t="shared" si="0"/>
        <v>1606.05</v>
      </c>
      <c r="G22" s="3">
        <f t="shared" si="1"/>
        <v>321.21000000000004</v>
      </c>
      <c r="H22" s="12">
        <v>1927.26</v>
      </c>
      <c r="I22" s="2">
        <f t="shared" si="2"/>
        <v>321.21000000000004</v>
      </c>
      <c r="J22" s="1">
        <f t="shared" si="3"/>
        <v>0</v>
      </c>
    </row>
    <row r="23" spans="1:10" ht="18.75" customHeight="1" thickBot="1" x14ac:dyDescent="0.3">
      <c r="A23" s="256"/>
      <c r="B23" s="262"/>
      <c r="C23" s="5" t="s">
        <v>231</v>
      </c>
      <c r="D23" s="8">
        <v>2021</v>
      </c>
      <c r="E23" s="8">
        <v>2021</v>
      </c>
      <c r="F23" s="3">
        <f t="shared" si="0"/>
        <v>585.07500000000005</v>
      </c>
      <c r="G23" s="3">
        <f t="shared" si="1"/>
        <v>117.01499999999999</v>
      </c>
      <c r="H23" s="12">
        <v>702.09</v>
      </c>
      <c r="I23" s="2">
        <f t="shared" si="2"/>
        <v>117.01500000000001</v>
      </c>
      <c r="J23" s="1">
        <f t="shared" si="3"/>
        <v>0</v>
      </c>
    </row>
    <row r="24" spans="1:10" ht="18.75" customHeight="1" thickBot="1" x14ac:dyDescent="0.3">
      <c r="A24" s="257"/>
      <c r="B24" s="263"/>
      <c r="C24" s="5" t="s">
        <v>232</v>
      </c>
      <c r="D24" s="8">
        <v>2021</v>
      </c>
      <c r="E24" s="8">
        <v>2021</v>
      </c>
      <c r="F24" s="3">
        <f t="shared" si="0"/>
        <v>405.49166666666667</v>
      </c>
      <c r="G24" s="3">
        <f t="shared" si="1"/>
        <v>81.098333333333301</v>
      </c>
      <c r="H24" s="12">
        <v>486.59</v>
      </c>
      <c r="I24" s="2">
        <f t="shared" si="2"/>
        <v>81.098333333333343</v>
      </c>
      <c r="J24" s="1">
        <f t="shared" si="3"/>
        <v>0</v>
      </c>
    </row>
    <row r="25" spans="1:10" ht="18.75" customHeight="1" thickBot="1" x14ac:dyDescent="0.3">
      <c r="A25" s="258">
        <v>3</v>
      </c>
      <c r="B25" s="264" t="s">
        <v>269</v>
      </c>
      <c r="C25" s="4" t="s">
        <v>237</v>
      </c>
      <c r="D25" s="9">
        <v>2022</v>
      </c>
      <c r="E25" s="8">
        <v>2022</v>
      </c>
      <c r="F25" s="3">
        <f t="shared" si="0"/>
        <v>107.38333333333335</v>
      </c>
      <c r="G25" s="3">
        <f t="shared" si="1"/>
        <v>21.476666666666659</v>
      </c>
      <c r="H25" s="12">
        <v>128.86000000000001</v>
      </c>
      <c r="I25" s="2">
        <f t="shared" si="2"/>
        <v>21.476666666666674</v>
      </c>
      <c r="J25" s="1">
        <f t="shared" si="3"/>
        <v>0</v>
      </c>
    </row>
    <row r="26" spans="1:10" ht="18.75" customHeight="1" thickBot="1" x14ac:dyDescent="0.3">
      <c r="A26" s="259"/>
      <c r="B26" s="265"/>
      <c r="C26" s="4" t="s">
        <v>238</v>
      </c>
      <c r="D26" s="9">
        <v>2022</v>
      </c>
      <c r="E26" s="8">
        <v>2022</v>
      </c>
      <c r="F26" s="3">
        <f t="shared" si="0"/>
        <v>1584.0250000000001</v>
      </c>
      <c r="G26" s="3">
        <f t="shared" si="1"/>
        <v>316.80499999999984</v>
      </c>
      <c r="H26" s="12">
        <v>1900.83</v>
      </c>
      <c r="I26" s="2">
        <f t="shared" si="2"/>
        <v>316.80500000000006</v>
      </c>
      <c r="J26" s="1">
        <f t="shared" si="3"/>
        <v>0</v>
      </c>
    </row>
    <row r="27" spans="1:10" ht="18.75" customHeight="1" thickBot="1" x14ac:dyDescent="0.3">
      <c r="A27" s="259"/>
      <c r="B27" s="265"/>
      <c r="C27" s="4" t="s">
        <v>239</v>
      </c>
      <c r="D27" s="9">
        <v>2022</v>
      </c>
      <c r="E27" s="8">
        <v>2022</v>
      </c>
      <c r="F27" s="3">
        <f t="shared" si="0"/>
        <v>707.18333333333339</v>
      </c>
      <c r="G27" s="3">
        <f t="shared" si="1"/>
        <v>141.43666666666661</v>
      </c>
      <c r="H27" s="12">
        <v>848.62</v>
      </c>
      <c r="I27" s="2">
        <f t="shared" si="2"/>
        <v>141.4366666666667</v>
      </c>
      <c r="J27" s="1">
        <f t="shared" si="3"/>
        <v>0</v>
      </c>
    </row>
    <row r="28" spans="1:10" ht="18.75" customHeight="1" thickBot="1" x14ac:dyDescent="0.3">
      <c r="A28" s="259"/>
      <c r="B28" s="265"/>
      <c r="C28" s="4" t="s">
        <v>240</v>
      </c>
      <c r="D28" s="9">
        <v>2022</v>
      </c>
      <c r="E28" s="8">
        <v>2022</v>
      </c>
      <c r="F28" s="3">
        <f t="shared" si="0"/>
        <v>13.625000000000002</v>
      </c>
      <c r="G28" s="3">
        <f t="shared" si="1"/>
        <v>2.7249999999999996</v>
      </c>
      <c r="H28" s="12">
        <v>16.350000000000001</v>
      </c>
      <c r="I28" s="2">
        <f t="shared" si="2"/>
        <v>2.7250000000000005</v>
      </c>
      <c r="J28" s="1">
        <f t="shared" si="3"/>
        <v>0</v>
      </c>
    </row>
    <row r="29" spans="1:10" ht="18.75" customHeight="1" thickBot="1" x14ac:dyDescent="0.3">
      <c r="A29" s="259"/>
      <c r="B29" s="265"/>
      <c r="C29" s="4" t="s">
        <v>241</v>
      </c>
      <c r="D29" s="9">
        <v>2022</v>
      </c>
      <c r="E29" s="8">
        <v>2022</v>
      </c>
      <c r="F29" s="3">
        <f t="shared" si="0"/>
        <v>323.91666666666669</v>
      </c>
      <c r="G29" s="3">
        <f t="shared" si="1"/>
        <v>64.783333333333303</v>
      </c>
      <c r="H29" s="12">
        <v>388.7</v>
      </c>
      <c r="I29" s="2">
        <f t="shared" si="2"/>
        <v>64.783333333333346</v>
      </c>
      <c r="J29" s="1">
        <f t="shared" si="3"/>
        <v>0</v>
      </c>
    </row>
    <row r="30" spans="1:10" ht="18.75" customHeight="1" thickBot="1" x14ac:dyDescent="0.3">
      <c r="A30" s="259"/>
      <c r="B30" s="265"/>
      <c r="C30" s="4" t="s">
        <v>242</v>
      </c>
      <c r="D30" s="9">
        <v>2022</v>
      </c>
      <c r="E30" s="8">
        <v>2022</v>
      </c>
      <c r="F30" s="3">
        <f t="shared" si="0"/>
        <v>870.94166666666683</v>
      </c>
      <c r="G30" s="3">
        <f t="shared" si="1"/>
        <v>174.18833333333328</v>
      </c>
      <c r="H30" s="12">
        <v>1045.1300000000001</v>
      </c>
      <c r="I30" s="2">
        <f t="shared" si="2"/>
        <v>174.18833333333339</v>
      </c>
      <c r="J30" s="1">
        <f t="shared" si="3"/>
        <v>0</v>
      </c>
    </row>
    <row r="31" spans="1:10" ht="18.75" customHeight="1" thickBot="1" x14ac:dyDescent="0.3">
      <c r="A31" s="259"/>
      <c r="B31" s="265"/>
      <c r="C31" s="6" t="s">
        <v>243</v>
      </c>
      <c r="D31" s="9">
        <v>2022</v>
      </c>
      <c r="E31" s="8">
        <v>2022</v>
      </c>
      <c r="F31" s="3">
        <f t="shared" si="0"/>
        <v>375.2833333333333</v>
      </c>
      <c r="G31" s="3">
        <f t="shared" si="1"/>
        <v>75.056666666666672</v>
      </c>
      <c r="H31" s="12">
        <v>450.34</v>
      </c>
      <c r="I31" s="2">
        <f t="shared" si="2"/>
        <v>75.056666666666658</v>
      </c>
      <c r="J31" s="1">
        <f t="shared" si="3"/>
        <v>0</v>
      </c>
    </row>
    <row r="32" spans="1:10" ht="18.75" customHeight="1" thickBot="1" x14ac:dyDescent="0.3">
      <c r="A32" s="259"/>
      <c r="B32" s="265"/>
      <c r="C32" s="6" t="s">
        <v>244</v>
      </c>
      <c r="D32" s="9">
        <v>2022</v>
      </c>
      <c r="E32" s="8">
        <v>2022</v>
      </c>
      <c r="F32" s="3">
        <f t="shared" si="0"/>
        <v>337.94166666666666</v>
      </c>
      <c r="G32" s="3">
        <f t="shared" si="1"/>
        <v>67.58833333333331</v>
      </c>
      <c r="H32" s="12">
        <v>405.53</v>
      </c>
      <c r="I32" s="2">
        <f t="shared" si="2"/>
        <v>67.588333333333338</v>
      </c>
      <c r="J32" s="1">
        <f t="shared" si="3"/>
        <v>0</v>
      </c>
    </row>
    <row r="33" spans="1:10" ht="18.75" customHeight="1" thickBot="1" x14ac:dyDescent="0.3">
      <c r="A33" s="259"/>
      <c r="B33" s="265"/>
      <c r="C33" s="6" t="s">
        <v>245</v>
      </c>
      <c r="D33" s="9">
        <v>2022</v>
      </c>
      <c r="E33" s="8">
        <v>2022</v>
      </c>
      <c r="F33" s="3">
        <f t="shared" si="0"/>
        <v>322.14999999999998</v>
      </c>
      <c r="G33" s="3">
        <f t="shared" si="1"/>
        <v>64.430000000000007</v>
      </c>
      <c r="H33" s="12">
        <v>386.58</v>
      </c>
      <c r="I33" s="2">
        <f t="shared" si="2"/>
        <v>64.429999999999993</v>
      </c>
      <c r="J33" s="1">
        <f t="shared" si="3"/>
        <v>0</v>
      </c>
    </row>
    <row r="34" spans="1:10" ht="18.75" customHeight="1" thickBot="1" x14ac:dyDescent="0.3">
      <c r="A34" s="259"/>
      <c r="B34" s="265"/>
      <c r="C34" s="6" t="s">
        <v>246</v>
      </c>
      <c r="D34" s="9">
        <v>2022</v>
      </c>
      <c r="E34" s="8">
        <v>2022</v>
      </c>
      <c r="F34" s="3">
        <f t="shared" si="0"/>
        <v>291.12500000000006</v>
      </c>
      <c r="G34" s="3">
        <f t="shared" si="1"/>
        <v>58.224999999999966</v>
      </c>
      <c r="H34" s="12">
        <v>349.35</v>
      </c>
      <c r="I34" s="2">
        <f t="shared" si="2"/>
        <v>58.225000000000016</v>
      </c>
      <c r="J34" s="1">
        <f t="shared" si="3"/>
        <v>0</v>
      </c>
    </row>
    <row r="35" spans="1:10" ht="18.75" customHeight="1" thickBot="1" x14ac:dyDescent="0.3">
      <c r="A35" s="260">
        <v>4</v>
      </c>
      <c r="B35" s="251" t="s">
        <v>266</v>
      </c>
      <c r="C35" s="6" t="s">
        <v>247</v>
      </c>
      <c r="D35" s="9">
        <v>2022</v>
      </c>
      <c r="E35" s="8">
        <v>2022</v>
      </c>
      <c r="F35" s="3">
        <f t="shared" si="0"/>
        <v>2127.6666666666665</v>
      </c>
      <c r="G35" s="3">
        <f t="shared" si="1"/>
        <v>425.5333333333333</v>
      </c>
      <c r="H35" s="12">
        <v>2553.1999999999998</v>
      </c>
      <c r="I35" s="2">
        <f t="shared" si="2"/>
        <v>425.5333333333333</v>
      </c>
      <c r="J35" s="1">
        <f t="shared" si="3"/>
        <v>0</v>
      </c>
    </row>
    <row r="36" spans="1:10" ht="18.75" customHeight="1" thickBot="1" x14ac:dyDescent="0.3">
      <c r="A36" s="260"/>
      <c r="B36" s="251"/>
      <c r="C36" s="6" t="s">
        <v>248</v>
      </c>
      <c r="D36" s="9">
        <v>2022</v>
      </c>
      <c r="E36" s="8">
        <v>2022</v>
      </c>
      <c r="F36" s="3">
        <f t="shared" si="0"/>
        <v>375.8416666666667</v>
      </c>
      <c r="G36" s="3">
        <f t="shared" si="1"/>
        <v>75.168333333333294</v>
      </c>
      <c r="H36" s="12">
        <v>451.01</v>
      </c>
      <c r="I36" s="2">
        <f t="shared" si="2"/>
        <v>75.168333333333337</v>
      </c>
      <c r="J36" s="1">
        <f t="shared" si="3"/>
        <v>0</v>
      </c>
    </row>
    <row r="37" spans="1:10" ht="18.75" customHeight="1" thickBot="1" x14ac:dyDescent="0.3">
      <c r="A37" s="260"/>
      <c r="B37" s="251"/>
      <c r="C37" s="6" t="s">
        <v>249</v>
      </c>
      <c r="D37" s="8">
        <v>2022</v>
      </c>
      <c r="E37" s="8">
        <v>2022</v>
      </c>
      <c r="F37" s="3">
        <f t="shared" si="0"/>
        <v>241.4</v>
      </c>
      <c r="G37" s="3">
        <f t="shared" si="1"/>
        <v>48.28</v>
      </c>
      <c r="H37" s="12">
        <v>289.68</v>
      </c>
      <c r="I37" s="2">
        <f t="shared" si="2"/>
        <v>48.28</v>
      </c>
      <c r="J37" s="1">
        <f t="shared" si="3"/>
        <v>0</v>
      </c>
    </row>
    <row r="38" spans="1:10" ht="18.75" customHeight="1" thickBot="1" x14ac:dyDescent="0.3">
      <c r="A38" s="260"/>
      <c r="B38" s="251"/>
      <c r="C38" s="6" t="s">
        <v>250</v>
      </c>
      <c r="D38" s="8">
        <v>2022</v>
      </c>
      <c r="E38" s="8">
        <v>2022</v>
      </c>
      <c r="F38" s="3">
        <f t="shared" si="0"/>
        <v>987.93333333333339</v>
      </c>
      <c r="G38" s="3">
        <f t="shared" si="1"/>
        <v>197.58666666666659</v>
      </c>
      <c r="H38" s="12">
        <v>1185.52</v>
      </c>
      <c r="I38" s="2">
        <f t="shared" si="2"/>
        <v>197.5866666666667</v>
      </c>
      <c r="J38" s="1">
        <f t="shared" si="3"/>
        <v>0</v>
      </c>
    </row>
    <row r="39" spans="1:10" ht="18.75" customHeight="1" thickBot="1" x14ac:dyDescent="0.3">
      <c r="A39" s="260"/>
      <c r="B39" s="251"/>
      <c r="C39" s="6" t="s">
        <v>243</v>
      </c>
      <c r="D39" s="8">
        <v>2022</v>
      </c>
      <c r="E39" s="8">
        <v>2022</v>
      </c>
      <c r="F39" s="3">
        <f t="shared" si="0"/>
        <v>392.875</v>
      </c>
      <c r="G39" s="3">
        <f t="shared" si="1"/>
        <v>78.574999999999989</v>
      </c>
      <c r="H39" s="12">
        <v>471.45</v>
      </c>
      <c r="I39" s="2">
        <f t="shared" si="2"/>
        <v>78.575000000000003</v>
      </c>
      <c r="J39" s="1">
        <f t="shared" si="3"/>
        <v>0</v>
      </c>
    </row>
    <row r="40" spans="1:10" ht="18.75" customHeight="1" thickBot="1" x14ac:dyDescent="0.3">
      <c r="A40" s="260"/>
      <c r="B40" s="251"/>
      <c r="C40" s="6" t="s">
        <v>244</v>
      </c>
      <c r="D40" s="8">
        <v>2022</v>
      </c>
      <c r="E40" s="8">
        <v>2022</v>
      </c>
      <c r="F40" s="3">
        <f t="shared" si="0"/>
        <v>373.94166666666672</v>
      </c>
      <c r="G40" s="3">
        <f t="shared" si="1"/>
        <v>74.788333333333298</v>
      </c>
      <c r="H40" s="12">
        <v>448.73</v>
      </c>
      <c r="I40" s="2">
        <f t="shared" si="2"/>
        <v>74.788333333333341</v>
      </c>
      <c r="J40" s="1">
        <f t="shared" si="3"/>
        <v>0</v>
      </c>
    </row>
    <row r="41" spans="1:10" ht="18.75" customHeight="1" thickBot="1" x14ac:dyDescent="0.3">
      <c r="A41" s="260"/>
      <c r="B41" s="251"/>
      <c r="C41" s="6" t="s">
        <v>251</v>
      </c>
      <c r="D41" s="8">
        <v>2022</v>
      </c>
      <c r="E41" s="8">
        <v>2022</v>
      </c>
      <c r="F41" s="3">
        <f t="shared" si="0"/>
        <v>322.14999999999998</v>
      </c>
      <c r="G41" s="3">
        <f t="shared" si="1"/>
        <v>64.430000000000007</v>
      </c>
      <c r="H41" s="12">
        <v>386.58</v>
      </c>
      <c r="I41" s="2">
        <f t="shared" si="2"/>
        <v>64.429999999999993</v>
      </c>
      <c r="J41" s="1">
        <f t="shared" si="3"/>
        <v>0</v>
      </c>
    </row>
    <row r="42" spans="1:10" ht="18.75" customHeight="1" thickBot="1" x14ac:dyDescent="0.3">
      <c r="A42" s="260"/>
      <c r="B42" s="251"/>
      <c r="C42" s="6" t="s">
        <v>252</v>
      </c>
      <c r="D42" s="9">
        <v>2022</v>
      </c>
      <c r="E42" s="8">
        <v>2022</v>
      </c>
      <c r="F42" s="3">
        <f t="shared" si="0"/>
        <v>324.41666666666669</v>
      </c>
      <c r="G42" s="3">
        <f t="shared" si="1"/>
        <v>64.883333333333326</v>
      </c>
      <c r="H42" s="12">
        <v>389.3</v>
      </c>
      <c r="I42" s="2">
        <f t="shared" si="2"/>
        <v>64.88333333333334</v>
      </c>
      <c r="J42" s="1">
        <f t="shared" si="3"/>
        <v>0</v>
      </c>
    </row>
    <row r="43" spans="1:10" ht="18.75" customHeight="1" thickBot="1" x14ac:dyDescent="0.3">
      <c r="A43" s="260">
        <v>5</v>
      </c>
      <c r="B43" s="251" t="s">
        <v>270</v>
      </c>
      <c r="C43" s="6" t="s">
        <v>253</v>
      </c>
      <c r="D43" s="8">
        <v>2023</v>
      </c>
      <c r="E43" s="8">
        <v>2023</v>
      </c>
      <c r="F43" s="3">
        <f t="shared" si="0"/>
        <v>49.133333333333333</v>
      </c>
      <c r="G43" s="3">
        <f t="shared" si="1"/>
        <v>9.826666666666668</v>
      </c>
      <c r="H43" s="12">
        <v>58.96</v>
      </c>
      <c r="I43" s="2">
        <f t="shared" si="2"/>
        <v>9.826666666666668</v>
      </c>
      <c r="J43" s="1">
        <f t="shared" si="3"/>
        <v>0</v>
      </c>
    </row>
    <row r="44" spans="1:10" ht="18.75" customHeight="1" thickBot="1" x14ac:dyDescent="0.3">
      <c r="A44" s="260"/>
      <c r="B44" s="251"/>
      <c r="C44" s="6" t="s">
        <v>254</v>
      </c>
      <c r="D44" s="10">
        <v>2023</v>
      </c>
      <c r="E44" s="10">
        <v>2023</v>
      </c>
      <c r="F44" s="3">
        <f t="shared" si="0"/>
        <v>999.07500000000016</v>
      </c>
      <c r="G44" s="3">
        <f t="shared" si="1"/>
        <v>199.81499999999994</v>
      </c>
      <c r="H44" s="12">
        <v>1198.8900000000001</v>
      </c>
      <c r="I44" s="2">
        <f t="shared" si="2"/>
        <v>199.81500000000005</v>
      </c>
      <c r="J44" s="1">
        <f t="shared" si="3"/>
        <v>0</v>
      </c>
    </row>
    <row r="45" spans="1:10" ht="18.75" customHeight="1" thickBot="1" x14ac:dyDescent="0.3">
      <c r="A45" s="260"/>
      <c r="B45" s="251"/>
      <c r="C45" s="6" t="s">
        <v>255</v>
      </c>
      <c r="D45" s="10">
        <v>2023</v>
      </c>
      <c r="E45" s="10">
        <v>2023</v>
      </c>
      <c r="F45" s="3">
        <f t="shared" si="0"/>
        <v>556.5916666666667</v>
      </c>
      <c r="G45" s="3">
        <f t="shared" si="1"/>
        <v>111.31833333333327</v>
      </c>
      <c r="H45" s="12">
        <v>667.91</v>
      </c>
      <c r="I45" s="2">
        <f t="shared" si="2"/>
        <v>111.31833333333334</v>
      </c>
      <c r="J45" s="1">
        <f t="shared" si="3"/>
        <v>0</v>
      </c>
    </row>
    <row r="46" spans="1:10" ht="18.75" customHeight="1" thickBot="1" x14ac:dyDescent="0.3">
      <c r="A46" s="260"/>
      <c r="B46" s="251"/>
      <c r="C46" s="6" t="s">
        <v>256</v>
      </c>
      <c r="D46" s="8">
        <v>2023</v>
      </c>
      <c r="E46" s="8">
        <v>2023</v>
      </c>
      <c r="F46" s="3">
        <f t="shared" si="0"/>
        <v>1605.1</v>
      </c>
      <c r="G46" s="3">
        <f t="shared" si="1"/>
        <v>321.02</v>
      </c>
      <c r="H46" s="12">
        <v>1926.12</v>
      </c>
      <c r="I46" s="2">
        <f t="shared" si="2"/>
        <v>321.02</v>
      </c>
      <c r="J46" s="1">
        <f t="shared" si="3"/>
        <v>0</v>
      </c>
    </row>
    <row r="47" spans="1:10" ht="18.75" customHeight="1" thickBot="1" x14ac:dyDescent="0.3">
      <c r="A47" s="260"/>
      <c r="B47" s="251"/>
      <c r="C47" s="6" t="s">
        <v>257</v>
      </c>
      <c r="D47" s="10">
        <v>2023</v>
      </c>
      <c r="E47" s="10">
        <v>2023</v>
      </c>
      <c r="F47" s="3">
        <f t="shared" si="0"/>
        <v>54.341666666666661</v>
      </c>
      <c r="G47" s="3">
        <f t="shared" si="1"/>
        <v>10.868333333333332</v>
      </c>
      <c r="H47" s="12">
        <v>65.209999999999994</v>
      </c>
      <c r="I47" s="2">
        <f t="shared" si="2"/>
        <v>10.868333333333332</v>
      </c>
      <c r="J47" s="1">
        <f t="shared" si="3"/>
        <v>0</v>
      </c>
    </row>
    <row r="48" spans="1:10" ht="18.75" customHeight="1" thickBot="1" x14ac:dyDescent="0.3">
      <c r="A48" s="260"/>
      <c r="B48" s="251"/>
      <c r="C48" s="6" t="s">
        <v>258</v>
      </c>
      <c r="D48" s="10">
        <v>2023</v>
      </c>
      <c r="E48" s="10">
        <v>2023</v>
      </c>
      <c r="F48" s="3">
        <f t="shared" si="0"/>
        <v>102.04166666666667</v>
      </c>
      <c r="G48" s="3">
        <f t="shared" si="1"/>
        <v>20.408333333333331</v>
      </c>
      <c r="H48" s="12">
        <v>122.45</v>
      </c>
      <c r="I48" s="2">
        <f t="shared" si="2"/>
        <v>20.408333333333335</v>
      </c>
      <c r="J48" s="1">
        <f t="shared" si="3"/>
        <v>0</v>
      </c>
    </row>
    <row r="49" spans="1:10" ht="18.75" customHeight="1" thickBot="1" x14ac:dyDescent="0.3">
      <c r="A49" s="260"/>
      <c r="B49" s="251"/>
      <c r="C49" s="6" t="s">
        <v>259</v>
      </c>
      <c r="D49" s="10">
        <v>2023</v>
      </c>
      <c r="E49" s="10">
        <v>2023</v>
      </c>
      <c r="F49" s="3">
        <f t="shared" si="0"/>
        <v>26.641666666666666</v>
      </c>
      <c r="G49" s="3">
        <f t="shared" si="1"/>
        <v>5.3283333333333331</v>
      </c>
      <c r="H49" s="12">
        <v>31.97</v>
      </c>
      <c r="I49" s="2">
        <f t="shared" si="2"/>
        <v>5.3283333333333331</v>
      </c>
      <c r="J49" s="1">
        <f t="shared" si="3"/>
        <v>0</v>
      </c>
    </row>
    <row r="50" spans="1:10" ht="18.75" customHeight="1" thickBot="1" x14ac:dyDescent="0.3">
      <c r="A50" s="260"/>
      <c r="B50" s="251"/>
      <c r="C50" s="6" t="s">
        <v>260</v>
      </c>
      <c r="D50" s="10">
        <v>2023</v>
      </c>
      <c r="E50" s="10">
        <v>2023</v>
      </c>
      <c r="F50" s="3">
        <f t="shared" si="0"/>
        <v>743</v>
      </c>
      <c r="G50" s="3">
        <f t="shared" si="1"/>
        <v>148.60000000000002</v>
      </c>
      <c r="H50" s="12">
        <v>891.6</v>
      </c>
      <c r="I50" s="2">
        <f t="shared" si="2"/>
        <v>148.6</v>
      </c>
      <c r="J50" s="1">
        <f t="shared" si="3"/>
        <v>0</v>
      </c>
    </row>
    <row r="51" spans="1:10" ht="18.75" customHeight="1" thickBot="1" x14ac:dyDescent="0.3">
      <c r="A51" s="260"/>
      <c r="B51" s="251"/>
      <c r="C51" s="6" t="s">
        <v>261</v>
      </c>
      <c r="D51" s="8">
        <v>2023</v>
      </c>
      <c r="E51" s="8">
        <v>2023</v>
      </c>
      <c r="F51" s="3">
        <f t="shared" si="0"/>
        <v>658.375</v>
      </c>
      <c r="G51" s="3">
        <f t="shared" si="1"/>
        <v>131.67499999999995</v>
      </c>
      <c r="H51" s="12">
        <v>790.05</v>
      </c>
      <c r="I51" s="2">
        <f t="shared" si="2"/>
        <v>131.67500000000001</v>
      </c>
      <c r="J51" s="1">
        <f t="shared" si="3"/>
        <v>0</v>
      </c>
    </row>
    <row r="52" spans="1:10" ht="18.75" customHeight="1" thickBot="1" x14ac:dyDescent="0.3">
      <c r="A52" s="260">
        <v>6</v>
      </c>
      <c r="B52" s="251" t="s">
        <v>271</v>
      </c>
      <c r="C52" s="6" t="s">
        <v>262</v>
      </c>
      <c r="D52" s="8">
        <v>2023</v>
      </c>
      <c r="E52" s="8">
        <v>2023</v>
      </c>
      <c r="F52" s="3">
        <f t="shared" si="0"/>
        <v>2349.1333333333337</v>
      </c>
      <c r="G52" s="3">
        <f t="shared" si="1"/>
        <v>469.82666666666637</v>
      </c>
      <c r="H52" s="12">
        <v>2818.96</v>
      </c>
      <c r="I52" s="2">
        <f t="shared" si="2"/>
        <v>469.82666666666677</v>
      </c>
      <c r="J52" s="1">
        <f t="shared" si="3"/>
        <v>0</v>
      </c>
    </row>
    <row r="53" spans="1:10" ht="18.75" customHeight="1" thickBot="1" x14ac:dyDescent="0.3">
      <c r="A53" s="260"/>
      <c r="B53" s="251"/>
      <c r="C53" s="6" t="s">
        <v>263</v>
      </c>
      <c r="D53" s="8">
        <v>2023</v>
      </c>
      <c r="E53" s="8">
        <v>2023</v>
      </c>
      <c r="F53" s="3">
        <f t="shared" si="0"/>
        <v>589.5916666666667</v>
      </c>
      <c r="G53" s="3">
        <f t="shared" si="1"/>
        <v>117.91833333333329</v>
      </c>
      <c r="H53" s="12">
        <v>707.51</v>
      </c>
      <c r="I53" s="2">
        <f t="shared" si="2"/>
        <v>117.91833333333335</v>
      </c>
      <c r="J53" s="1">
        <f t="shared" si="3"/>
        <v>0</v>
      </c>
    </row>
    <row r="54" spans="1:10" ht="18.75" customHeight="1" thickBot="1" x14ac:dyDescent="0.3">
      <c r="A54" s="260"/>
      <c r="B54" s="251"/>
      <c r="C54" s="4" t="s">
        <v>264</v>
      </c>
      <c r="D54" s="8">
        <v>2023</v>
      </c>
      <c r="E54" s="8">
        <v>2023</v>
      </c>
      <c r="F54" s="3">
        <f t="shared" si="0"/>
        <v>1605.0916666666667</v>
      </c>
      <c r="G54" s="3">
        <f t="shared" si="1"/>
        <v>321.0183333333332</v>
      </c>
      <c r="H54" s="12">
        <v>1926.11</v>
      </c>
      <c r="I54" s="2">
        <f t="shared" si="2"/>
        <v>321.01833333333337</v>
      </c>
      <c r="J54" s="1">
        <f t="shared" si="3"/>
        <v>0</v>
      </c>
    </row>
    <row r="55" spans="1:10" ht="18.75" customHeight="1" thickBot="1" x14ac:dyDescent="0.3">
      <c r="A55" s="260"/>
      <c r="B55" s="251"/>
      <c r="C55" s="4" t="s">
        <v>257</v>
      </c>
      <c r="D55" s="8">
        <v>2023</v>
      </c>
      <c r="E55" s="8">
        <v>2023</v>
      </c>
      <c r="F55" s="3">
        <f t="shared" si="0"/>
        <v>58.958333333333336</v>
      </c>
      <c r="G55" s="3">
        <f t="shared" si="1"/>
        <v>11.791666666666664</v>
      </c>
      <c r="H55" s="12">
        <v>70.75</v>
      </c>
      <c r="I55" s="2">
        <f t="shared" si="2"/>
        <v>11.791666666666668</v>
      </c>
      <c r="J55" s="1">
        <f t="shared" si="3"/>
        <v>0</v>
      </c>
    </row>
    <row r="56" spans="1:10" ht="18.75" customHeight="1" thickBot="1" x14ac:dyDescent="0.3">
      <c r="A56" s="260"/>
      <c r="B56" s="251"/>
      <c r="C56" s="4" t="s">
        <v>258</v>
      </c>
      <c r="D56" s="8">
        <v>2023</v>
      </c>
      <c r="E56" s="8">
        <v>2023</v>
      </c>
      <c r="F56" s="3">
        <f t="shared" si="0"/>
        <v>108.09166666666668</v>
      </c>
      <c r="G56" s="3">
        <f t="shared" si="1"/>
        <v>21.618333333333325</v>
      </c>
      <c r="H56" s="12">
        <v>129.71</v>
      </c>
      <c r="I56" s="2">
        <f t="shared" si="2"/>
        <v>21.618333333333339</v>
      </c>
      <c r="J56" s="1">
        <f t="shared" si="3"/>
        <v>0</v>
      </c>
    </row>
    <row r="57" spans="1:10" ht="18.75" customHeight="1" thickBot="1" x14ac:dyDescent="0.3">
      <c r="A57" s="260"/>
      <c r="B57" s="251"/>
      <c r="C57" s="4" t="s">
        <v>259</v>
      </c>
      <c r="D57" s="8">
        <v>2023</v>
      </c>
      <c r="E57" s="8">
        <v>2023</v>
      </c>
      <c r="F57" s="3">
        <f t="shared" si="0"/>
        <v>29.483333333333338</v>
      </c>
      <c r="G57" s="3">
        <f t="shared" si="1"/>
        <v>5.8966666666666647</v>
      </c>
      <c r="H57" s="12">
        <v>35.380000000000003</v>
      </c>
      <c r="I57" s="2">
        <f t="shared" si="2"/>
        <v>5.8966666666666683</v>
      </c>
      <c r="J57" s="1">
        <f t="shared" si="3"/>
        <v>0</v>
      </c>
    </row>
    <row r="58" spans="1:10" ht="18.75" customHeight="1" thickBot="1" x14ac:dyDescent="0.3">
      <c r="A58" s="260"/>
      <c r="B58" s="251"/>
      <c r="C58" s="4" t="s">
        <v>260</v>
      </c>
      <c r="D58" s="8">
        <v>2023</v>
      </c>
      <c r="E58" s="8">
        <v>2023</v>
      </c>
      <c r="F58" s="3">
        <f t="shared" si="0"/>
        <v>817.80000000000007</v>
      </c>
      <c r="G58" s="3">
        <f t="shared" si="1"/>
        <v>163.55999999999995</v>
      </c>
      <c r="H58" s="12">
        <v>981.36</v>
      </c>
      <c r="I58" s="2">
        <f t="shared" si="2"/>
        <v>163.56000000000003</v>
      </c>
      <c r="J58" s="1">
        <f t="shared" si="3"/>
        <v>0</v>
      </c>
    </row>
    <row r="59" spans="1:10" ht="18.75" customHeight="1" thickBot="1" x14ac:dyDescent="0.3">
      <c r="A59" s="260"/>
      <c r="B59" s="251"/>
      <c r="C59" s="4" t="s">
        <v>265</v>
      </c>
      <c r="D59" s="8">
        <v>2023</v>
      </c>
      <c r="E59" s="8">
        <v>2023</v>
      </c>
      <c r="F59" s="3">
        <f t="shared" si="0"/>
        <v>658.375</v>
      </c>
      <c r="G59" s="3">
        <f t="shared" si="1"/>
        <v>131.67499999999995</v>
      </c>
      <c r="H59" s="12">
        <v>790.05</v>
      </c>
      <c r="I59" s="2">
        <f t="shared" si="2"/>
        <v>131.67500000000001</v>
      </c>
      <c r="J59" s="1">
        <f t="shared" si="3"/>
        <v>0</v>
      </c>
    </row>
    <row r="60" spans="1:10" ht="63.75" customHeight="1" thickBot="1" x14ac:dyDescent="0.3">
      <c r="A60">
        <v>7</v>
      </c>
      <c r="B60" s="13" t="s">
        <v>274</v>
      </c>
      <c r="C60" s="13" t="s">
        <v>273</v>
      </c>
      <c r="D60" s="15">
        <v>2021</v>
      </c>
      <c r="E60" s="15">
        <v>2021</v>
      </c>
      <c r="F60" s="3">
        <f t="shared" ref="F60:F62" si="4">H60/1.2</f>
        <v>5151.439166666667</v>
      </c>
      <c r="G60" s="3">
        <f t="shared" si="1"/>
        <v>1030.2878333333329</v>
      </c>
      <c r="H60" s="20">
        <v>6181.7269999999999</v>
      </c>
      <c r="I60" s="2">
        <f t="shared" ref="I60:I63" si="5">F60*0.2</f>
        <v>1030.2878333333335</v>
      </c>
      <c r="J60" s="1">
        <f t="shared" ref="J60:J63" si="6">G60-I60</f>
        <v>0</v>
      </c>
    </row>
    <row r="61" spans="1:10" ht="66" customHeight="1" thickBot="1" x14ac:dyDescent="0.3">
      <c r="A61">
        <v>8</v>
      </c>
      <c r="B61" s="14" t="s">
        <v>275</v>
      </c>
      <c r="C61" s="13" t="s">
        <v>273</v>
      </c>
      <c r="D61" s="15">
        <v>2023</v>
      </c>
      <c r="E61" s="15">
        <v>2023</v>
      </c>
      <c r="F61" s="3">
        <f t="shared" si="4"/>
        <v>2832.2859166666667</v>
      </c>
      <c r="G61" s="3">
        <f t="shared" si="1"/>
        <v>566.45718333333343</v>
      </c>
      <c r="H61" s="20">
        <v>3398.7431000000001</v>
      </c>
      <c r="I61" s="2">
        <f t="shared" si="5"/>
        <v>566.45718333333332</v>
      </c>
      <c r="J61" s="1">
        <f t="shared" si="6"/>
        <v>0</v>
      </c>
    </row>
    <row r="62" spans="1:10" ht="49.5" customHeight="1" thickBot="1" x14ac:dyDescent="0.3">
      <c r="A62">
        <v>9</v>
      </c>
      <c r="B62" s="13" t="s">
        <v>276</v>
      </c>
      <c r="C62" s="13" t="s">
        <v>273</v>
      </c>
      <c r="D62" s="15">
        <v>2021</v>
      </c>
      <c r="E62" s="15">
        <v>2021</v>
      </c>
      <c r="F62" s="3">
        <f t="shared" si="4"/>
        <v>2579.6447499999999</v>
      </c>
      <c r="G62" s="3">
        <f t="shared" si="1"/>
        <v>515.92894999999999</v>
      </c>
      <c r="H62" s="20">
        <v>3095.5736999999999</v>
      </c>
      <c r="I62" s="2">
        <f t="shared" si="5"/>
        <v>515.92894999999999</v>
      </c>
      <c r="J62" s="1">
        <f t="shared" si="6"/>
        <v>0</v>
      </c>
    </row>
    <row r="63" spans="1:10" ht="45" customHeight="1" thickBot="1" x14ac:dyDescent="0.3">
      <c r="A63">
        <v>10</v>
      </c>
      <c r="B63" s="14" t="s">
        <v>277</v>
      </c>
      <c r="C63" s="13" t="s">
        <v>273</v>
      </c>
      <c r="D63" s="15">
        <v>2022</v>
      </c>
      <c r="E63" s="15">
        <v>2022</v>
      </c>
      <c r="F63" s="24">
        <v>2675.0920000000001</v>
      </c>
      <c r="G63" s="3">
        <f t="shared" si="1"/>
        <v>535.01789999999983</v>
      </c>
      <c r="H63" s="20">
        <v>3210.1098999999999</v>
      </c>
      <c r="I63" s="2">
        <f t="shared" si="5"/>
        <v>535.01840000000004</v>
      </c>
      <c r="J63" s="1">
        <f t="shared" si="6"/>
        <v>-5.0000000021555024E-4</v>
      </c>
    </row>
    <row r="64" spans="1:10" ht="66" customHeight="1" thickBot="1" x14ac:dyDescent="0.3">
      <c r="A64">
        <v>8</v>
      </c>
      <c r="B64" s="17" t="s">
        <v>278</v>
      </c>
      <c r="C64" s="16" t="s">
        <v>273</v>
      </c>
      <c r="D64" s="15">
        <v>2026</v>
      </c>
      <c r="E64" s="22">
        <v>46113</v>
      </c>
      <c r="F64" s="24">
        <v>2390.2440000000001</v>
      </c>
      <c r="G64" s="19">
        <f t="shared" si="1"/>
        <v>478.04830999999967</v>
      </c>
      <c r="H64" s="21">
        <v>2868.2923099999998</v>
      </c>
      <c r="I64" s="2">
        <f t="shared" ref="I64:I66" si="7">F64*0.2</f>
        <v>478.04880000000003</v>
      </c>
      <c r="J64" s="1">
        <f t="shared" ref="J64:J66" si="8">G64-I64</f>
        <v>-4.9000000035448465E-4</v>
      </c>
    </row>
    <row r="65" spans="1:10" ht="49.5" customHeight="1" thickBot="1" x14ac:dyDescent="0.3">
      <c r="A65">
        <v>9</v>
      </c>
      <c r="B65" s="18" t="s">
        <v>279</v>
      </c>
      <c r="C65" s="16" t="s">
        <v>273</v>
      </c>
      <c r="D65" s="15">
        <v>2026</v>
      </c>
      <c r="E65" s="22">
        <v>46082</v>
      </c>
      <c r="F65" s="24">
        <v>2250.0070000000001</v>
      </c>
      <c r="G65" s="3">
        <f t="shared" si="1"/>
        <v>450.00133000000005</v>
      </c>
      <c r="H65" s="20">
        <v>2700.0083300000001</v>
      </c>
      <c r="I65" s="2">
        <f t="shared" si="7"/>
        <v>450.00140000000005</v>
      </c>
      <c r="J65" s="1">
        <f t="shared" si="8"/>
        <v>-6.9999999993797246E-5</v>
      </c>
    </row>
    <row r="66" spans="1:10" ht="45" customHeight="1" thickBot="1" x14ac:dyDescent="0.3">
      <c r="A66">
        <v>10</v>
      </c>
      <c r="B66" s="18" t="s">
        <v>280</v>
      </c>
      <c r="C66" s="16" t="s">
        <v>273</v>
      </c>
      <c r="D66" s="15">
        <v>2027</v>
      </c>
      <c r="E66" s="22">
        <v>46631</v>
      </c>
      <c r="F66" s="24">
        <v>1617.961</v>
      </c>
      <c r="G66" s="19">
        <f t="shared" si="1"/>
        <v>323.59174000000007</v>
      </c>
      <c r="H66" s="21">
        <v>1941.5527400000001</v>
      </c>
      <c r="I66" s="2">
        <f t="shared" si="7"/>
        <v>323.59220000000005</v>
      </c>
      <c r="J66" s="1">
        <f t="shared" si="8"/>
        <v>-4.5999999997548002E-4</v>
      </c>
    </row>
    <row r="67" spans="1:10" ht="18.75" customHeight="1" x14ac:dyDescent="0.25">
      <c r="A67">
        <v>11</v>
      </c>
      <c r="F67" s="1">
        <f>SUM(F7:F66)</f>
        <v>56034.332166666682</v>
      </c>
      <c r="G67" s="1">
        <f t="shared" ref="G67:H67" si="9">SUM(G7:G66)</f>
        <v>11206.864913333331</v>
      </c>
      <c r="H67" s="1">
        <f t="shared" si="9"/>
        <v>67241.197079999998</v>
      </c>
      <c r="I67" s="1">
        <f>SUM(I7:I66)</f>
        <v>11206.866433333333</v>
      </c>
      <c r="J67" s="1">
        <f t="shared" ref="J67" si="10">SUM(J7:J66)</f>
        <v>-1.5200000005393122E-3</v>
      </c>
    </row>
    <row r="69" spans="1:10" ht="18.75" customHeight="1" x14ac:dyDescent="0.25">
      <c r="H69" s="23"/>
      <c r="I69" s="23"/>
      <c r="J69" s="23"/>
    </row>
  </sheetData>
  <mergeCells count="23">
    <mergeCell ref="B52:B59"/>
    <mergeCell ref="A3:A6"/>
    <mergeCell ref="A7:A16"/>
    <mergeCell ref="A17:A24"/>
    <mergeCell ref="A25:A34"/>
    <mergeCell ref="A35:A42"/>
    <mergeCell ref="A43:A51"/>
    <mergeCell ref="A52:A59"/>
    <mergeCell ref="B7:B16"/>
    <mergeCell ref="B17:B24"/>
    <mergeCell ref="B25:B34"/>
    <mergeCell ref="B35:B42"/>
    <mergeCell ref="B43:B51"/>
    <mergeCell ref="I3:I4"/>
    <mergeCell ref="F5:F6"/>
    <mergeCell ref="G5:G6"/>
    <mergeCell ref="H5:H6"/>
    <mergeCell ref="B3:B6"/>
    <mergeCell ref="C3:C6"/>
    <mergeCell ref="D3:D6"/>
    <mergeCell ref="E3:E6"/>
    <mergeCell ref="F3:H3"/>
    <mergeCell ref="F4:H4"/>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№1 ИП-ТС</vt:lpstr>
      <vt:lpstr>№2 ИП ТС</vt:lpstr>
      <vt:lpstr>№3 ИП-ТС</vt:lpstr>
      <vt:lpstr>№ 4 ИП ТС</vt:lpstr>
      <vt:lpstr>№5 ИП-ТС</vt:lpstr>
      <vt:lpstr>Лист4</vt:lpstr>
      <vt:lpstr>'№ 4 ИП ТС'!Заголовки_для_печати</vt:lpstr>
      <vt:lpstr>'№2 ИП ТС'!Заголовки_для_печати</vt:lpstr>
      <vt:lpstr>'№5 ИП-ТС'!Заголовки_для_печати</vt:lpstr>
      <vt:lpstr>'№1 ИП-ТС'!Область_печати</vt:lpstr>
      <vt:lpstr>'№2 ИП ТС'!Область_печати</vt:lpstr>
      <vt:lpstr>'№3 ИП-ТС'!Область_печати</vt:lpstr>
      <vt:lpstr>'№5 ИП-ТС'!Область_печати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Зуева Е В</cp:lastModifiedBy>
  <cp:lastPrinted>2025-09-30T15:01:37Z</cp:lastPrinted>
  <dcterms:created xsi:type="dcterms:W3CDTF">2024-11-15T11:57:21Z</dcterms:created>
  <dcterms:modified xsi:type="dcterms:W3CDTF">2025-09-30T15:19:40Z</dcterms:modified>
</cp:coreProperties>
</file>