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et-505-05\внешнийдиск\01 ПРАВЛЕНИЯ\ПОСТАНОВЛЕНИЯ\2026\2026.09.09 ИП Шорохов С.В. ИП\"/>
    </mc:Choice>
  </mc:AlternateContent>
  <bookViews>
    <workbookView xWindow="0" yWindow="0" windowWidth="19200" windowHeight="6456" tabRatio="596" activeTab="4"/>
  </bookViews>
  <sheets>
    <sheet name="№1 ИП-ТС" sheetId="7" r:id="rId1"/>
    <sheet name="№2 ИП ТС" sheetId="18" r:id="rId2"/>
    <sheet name="№3 ИП-ТС" sheetId="9" r:id="rId3"/>
    <sheet name="№ 4 ИП ТС" sheetId="19" r:id="rId4"/>
    <sheet name="№5 ИП-ТС" sheetId="11" r:id="rId5"/>
  </sheets>
  <definedNames>
    <definedName name="_xlnm.Print_Titles" localSheetId="1">'№2 ИП ТС'!$A:$E,'№2 ИП ТС'!$4:$14</definedName>
    <definedName name="_xlnm.Print_Titles" localSheetId="4">'№5 ИП-ТС'!$A:$B,'№5 ИП-ТС'!$1:$11</definedName>
    <definedName name="_xlnm.Print_Area" localSheetId="3">'№ 4 ИП ТС'!$A$1:$CH$19</definedName>
    <definedName name="_xlnm.Print_Area" localSheetId="0">'№1 ИП-ТС'!$A$1:$B$23</definedName>
    <definedName name="_xlnm.Print_Area" localSheetId="1">'№2 ИП ТС'!$A$1:$AR$45</definedName>
    <definedName name="_xlnm.Print_Area" localSheetId="2">'№3 ИП-ТС'!$A$1:$F$25</definedName>
    <definedName name="_xlnm.Print_Area" localSheetId="4">'№5 ИП-ТС'!$A$1:$T$43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H4" i="19" l="1"/>
  <c r="AR42" i="18" l="1"/>
  <c r="F28" i="9"/>
  <c r="N34" i="11"/>
  <c r="P34" i="11"/>
  <c r="S35" i="11"/>
  <c r="H36" i="11"/>
  <c r="Q34" i="11"/>
  <c r="O34" i="11"/>
  <c r="R34" i="11" l="1"/>
  <c r="I36" i="11"/>
  <c r="J36" i="11" l="1"/>
  <c r="S34" i="11"/>
  <c r="K36" i="11" l="1"/>
  <c r="L36" i="11" l="1"/>
  <c r="M36" i="11" l="1"/>
  <c r="N36" i="11" l="1"/>
  <c r="O36" i="11" l="1"/>
  <c r="P36" i="11" l="1"/>
  <c r="Q36" i="11" l="1"/>
  <c r="R36" i="11" l="1"/>
  <c r="S36" i="11" l="1"/>
  <c r="T36" i="11" l="1"/>
  <c r="T35" i="11" l="1"/>
  <c r="T34" i="11"/>
  <c r="AB18" i="19" l="1"/>
  <c r="AA18" i="19"/>
  <c r="E21" i="9"/>
  <c r="D21" i="9" s="1"/>
  <c r="G21" i="9"/>
  <c r="H21" i="9" s="1"/>
  <c r="I21" i="9" s="1"/>
  <c r="J21" i="9" s="1"/>
  <c r="K21" i="9" s="1"/>
  <c r="L21" i="9" s="1"/>
  <c r="M21" i="9" s="1"/>
  <c r="N21" i="9" s="1"/>
  <c r="E18" i="9"/>
  <c r="D18" i="9" s="1"/>
  <c r="G18" i="9"/>
  <c r="H18" i="9" s="1"/>
  <c r="I18" i="9" s="1"/>
  <c r="J18" i="9" s="1"/>
  <c r="K18" i="9" s="1"/>
  <c r="L18" i="9" s="1"/>
  <c r="M18" i="9" s="1"/>
  <c r="N18" i="9" s="1"/>
  <c r="E19" i="9"/>
  <c r="D19" i="9" s="1"/>
  <c r="G19" i="9"/>
  <c r="H19" i="9" s="1"/>
  <c r="I19" i="9" s="1"/>
  <c r="J19" i="9" s="1"/>
  <c r="K19" i="9" s="1"/>
  <c r="L19" i="9" s="1"/>
  <c r="M19" i="9" s="1"/>
  <c r="N19" i="9" s="1"/>
  <c r="G15" i="9"/>
  <c r="H15" i="9" s="1"/>
  <c r="I15" i="9" s="1"/>
  <c r="J15" i="9" s="1"/>
  <c r="K15" i="9" s="1"/>
  <c r="L15" i="9" s="1"/>
  <c r="M15" i="9" s="1"/>
  <c r="N15" i="9" s="1"/>
  <c r="O15" i="9" s="1"/>
  <c r="P15" i="9" s="1"/>
  <c r="Q15" i="9" s="1"/>
  <c r="R15" i="9" s="1"/>
  <c r="AP23" i="18"/>
  <c r="AL18" i="19" l="1"/>
  <c r="AH18" i="19"/>
  <c r="AD18" i="19"/>
  <c r="AI18" i="19"/>
  <c r="AE18" i="19"/>
  <c r="AK18" i="19"/>
  <c r="AG18" i="19"/>
  <c r="AC18" i="19"/>
  <c r="AJ18" i="19"/>
  <c r="AF18" i="19"/>
  <c r="O21" i="9"/>
  <c r="Q21" i="9" s="1"/>
  <c r="P21" i="9"/>
  <c r="P19" i="9"/>
  <c r="O19" i="9"/>
  <c r="Q19" i="9" s="1"/>
  <c r="O18" i="9"/>
  <c r="Q18" i="9" s="1"/>
  <c r="P18" i="9"/>
  <c r="I35" i="11" l="1"/>
  <c r="I34" i="11"/>
  <c r="H34" i="11"/>
  <c r="H35" i="11"/>
  <c r="G33" i="11"/>
  <c r="G32" i="11" s="1"/>
  <c r="G42" i="11" s="1"/>
  <c r="B34" i="11"/>
  <c r="A5" i="11"/>
  <c r="E20" i="9"/>
  <c r="D20" i="9" s="1"/>
  <c r="A8" i="19"/>
  <c r="A5" i="18"/>
  <c r="C48" i="18"/>
  <c r="E47" i="18"/>
  <c r="B47" i="18"/>
  <c r="A5" i="9"/>
  <c r="S32" i="18"/>
  <c r="U32" i="18"/>
  <c r="AE32" i="18"/>
  <c r="AF32" i="18"/>
  <c r="AG32" i="18"/>
  <c r="AI32" i="18"/>
  <c r="AJ32" i="18"/>
  <c r="AK32" i="18"/>
  <c r="AL32" i="18"/>
  <c r="AM32" i="18"/>
  <c r="AN32" i="18"/>
  <c r="AO32" i="18"/>
  <c r="AQ32" i="18"/>
  <c r="AR32" i="18"/>
  <c r="R24" i="18"/>
  <c r="S24" i="18"/>
  <c r="T24" i="18"/>
  <c r="U24" i="18"/>
  <c r="AC32" i="18"/>
  <c r="W32" i="18"/>
  <c r="V32" i="18"/>
  <c r="R32" i="18"/>
  <c r="AP27" i="18"/>
  <c r="AP28" i="18"/>
  <c r="AA32" i="18"/>
  <c r="Y32" i="18"/>
  <c r="AB32" i="18"/>
  <c r="Z32" i="18"/>
  <c r="X32" i="18"/>
  <c r="G20" i="9"/>
  <c r="H20" i="9" s="1"/>
  <c r="I20" i="9" s="1"/>
  <c r="J20" i="9" s="1"/>
  <c r="K20" i="9" s="1"/>
  <c r="L20" i="9" s="1"/>
  <c r="M20" i="9" s="1"/>
  <c r="N20" i="9" s="1"/>
  <c r="H11" i="11"/>
  <c r="I11" i="11" s="1"/>
  <c r="J11" i="11" s="1"/>
  <c r="K11" i="11" s="1"/>
  <c r="L11" i="11" s="1"/>
  <c r="M11" i="11" s="1"/>
  <c r="N11" i="11" s="1"/>
  <c r="O11" i="11" s="1"/>
  <c r="P11" i="11" s="1"/>
  <c r="Q11" i="11" s="1"/>
  <c r="R11" i="11" s="1"/>
  <c r="S11" i="11" s="1"/>
  <c r="E16" i="19"/>
  <c r="Q16" i="19" s="1"/>
  <c r="AC16" i="19" s="1"/>
  <c r="AO16" i="19" s="1"/>
  <c r="BA16" i="19" s="1"/>
  <c r="BM16" i="19" s="1"/>
  <c r="BY16" i="19" s="1"/>
  <c r="G14" i="9"/>
  <c r="AD31" i="18"/>
  <c r="AD32" i="18" s="1"/>
  <c r="P12" i="9"/>
  <c r="AD24" i="18"/>
  <c r="AE24" i="18"/>
  <c r="AC24" i="18"/>
  <c r="AB24" i="18"/>
  <c r="AA24" i="18"/>
  <c r="W13" i="18"/>
  <c r="X13" i="18" s="1"/>
  <c r="Y13" i="18" s="1"/>
  <c r="Z13" i="18" s="1"/>
  <c r="AA13" i="18" s="1"/>
  <c r="AB13" i="18" s="1"/>
  <c r="AC13" i="18" s="1"/>
  <c r="AD13" i="18" s="1"/>
  <c r="AE13" i="18" s="1"/>
  <c r="P37" i="11"/>
  <c r="Q37" i="11" s="1"/>
  <c r="P38" i="11"/>
  <c r="Q38" i="11" s="1"/>
  <c r="P39" i="11"/>
  <c r="Q39" i="11" s="1"/>
  <c r="R39" i="11" s="1"/>
  <c r="S39" i="11" s="1"/>
  <c r="G24" i="9"/>
  <c r="H24" i="9" s="1"/>
  <c r="I24" i="9" s="1"/>
  <c r="J24" i="9" s="1"/>
  <c r="K24" i="9" s="1"/>
  <c r="L24" i="9" s="1"/>
  <c r="M24" i="9" s="1"/>
  <c r="N24" i="9" s="1"/>
  <c r="G11" i="9"/>
  <c r="H11" i="9" s="1"/>
  <c r="I11" i="9" s="1"/>
  <c r="J11" i="9" s="1"/>
  <c r="K11" i="9" s="1"/>
  <c r="L11" i="9" s="1"/>
  <c r="M11" i="9" s="1"/>
  <c r="N11" i="9" s="1"/>
  <c r="O11" i="9" s="1"/>
  <c r="P11" i="9" s="1"/>
  <c r="Q11" i="9" s="1"/>
  <c r="F12" i="9"/>
  <c r="A21" i="9"/>
  <c r="A19" i="9"/>
  <c r="A15" i="9"/>
  <c r="H14" i="9"/>
  <c r="I14" i="9" s="1"/>
  <c r="J14" i="9" s="1"/>
  <c r="K14" i="9" s="1"/>
  <c r="L14" i="9" s="1"/>
  <c r="M14" i="9" s="1"/>
  <c r="N14" i="9" s="1"/>
  <c r="R12" i="9"/>
  <c r="Q12" i="9"/>
  <c r="O12" i="9"/>
  <c r="N12" i="9"/>
  <c r="M12" i="9"/>
  <c r="L12" i="9"/>
  <c r="K12" i="9"/>
  <c r="J12" i="9"/>
  <c r="I12" i="9"/>
  <c r="H12" i="9"/>
  <c r="G12" i="9"/>
  <c r="E12" i="9"/>
  <c r="D12" i="9"/>
  <c r="C12" i="9"/>
  <c r="B12" i="9"/>
  <c r="A12" i="9"/>
  <c r="V24" i="18"/>
  <c r="W24" i="18"/>
  <c r="X24" i="18"/>
  <c r="Y24" i="18"/>
  <c r="Z24" i="18"/>
  <c r="AF24" i="18"/>
  <c r="AG24" i="18"/>
  <c r="AI24" i="18"/>
  <c r="AJ24" i="18"/>
  <c r="AK24" i="18"/>
  <c r="AL24" i="18"/>
  <c r="AM24" i="18"/>
  <c r="AN24" i="18"/>
  <c r="AR24" i="18"/>
  <c r="Z16" i="19"/>
  <c r="AL16" i="19" s="1"/>
  <c r="AX16" i="19" s="1"/>
  <c r="BJ16" i="19" s="1"/>
  <c r="BV16" i="19" s="1"/>
  <c r="CH16" i="19" s="1"/>
  <c r="B17" i="19"/>
  <c r="C17" i="19" s="1"/>
  <c r="D17" i="19" s="1"/>
  <c r="E17" i="19" s="1"/>
  <c r="F17" i="19" s="1"/>
  <c r="G17" i="19" s="1"/>
  <c r="H17" i="19" s="1"/>
  <c r="I17" i="19" s="1"/>
  <c r="J17" i="19" s="1"/>
  <c r="K17" i="19" s="1"/>
  <c r="L17" i="19" s="1"/>
  <c r="M17" i="19" s="1"/>
  <c r="N17" i="19" s="1"/>
  <c r="P17" i="19" s="1"/>
  <c r="Q17" i="19" s="1"/>
  <c r="R17" i="19" s="1"/>
  <c r="S17" i="19" s="1"/>
  <c r="T17" i="19" s="1"/>
  <c r="U17" i="19" s="1"/>
  <c r="V17" i="19" s="1"/>
  <c r="W17" i="19" s="1"/>
  <c r="X17" i="19" s="1"/>
  <c r="Y17" i="19" s="1"/>
  <c r="Z17" i="19" s="1"/>
  <c r="AB17" i="19" s="1"/>
  <c r="AC17" i="19" s="1"/>
  <c r="AD17" i="19" s="1"/>
  <c r="AE17" i="19" s="1"/>
  <c r="AF17" i="19" s="1"/>
  <c r="AG17" i="19" s="1"/>
  <c r="AH17" i="19" s="1"/>
  <c r="AI17" i="19" s="1"/>
  <c r="AJ17" i="19" s="1"/>
  <c r="AK17" i="19" s="1"/>
  <c r="AL17" i="19" s="1"/>
  <c r="AN17" i="19" s="1"/>
  <c r="AO17" i="19" s="1"/>
  <c r="AP17" i="19" s="1"/>
  <c r="AQ17" i="19" s="1"/>
  <c r="AR17" i="19" s="1"/>
  <c r="AS17" i="19" s="1"/>
  <c r="AT17" i="19" s="1"/>
  <c r="AU17" i="19" s="1"/>
  <c r="AV17" i="19" s="1"/>
  <c r="AW17" i="19" s="1"/>
  <c r="AX17" i="19" s="1"/>
  <c r="AZ17" i="19" s="1"/>
  <c r="BA17" i="19" s="1"/>
  <c r="BB17" i="19" s="1"/>
  <c r="BC17" i="19" s="1"/>
  <c r="BD17" i="19" s="1"/>
  <c r="BE17" i="19" s="1"/>
  <c r="BF17" i="19" s="1"/>
  <c r="BG17" i="19" s="1"/>
  <c r="BH17" i="19" s="1"/>
  <c r="BI17" i="19" s="1"/>
  <c r="BJ17" i="19" s="1"/>
  <c r="BL17" i="19" s="1"/>
  <c r="BM17" i="19" s="1"/>
  <c r="BN17" i="19" s="1"/>
  <c r="BO17" i="19" s="1"/>
  <c r="BP17" i="19" s="1"/>
  <c r="BQ17" i="19" s="1"/>
  <c r="BR17" i="19" s="1"/>
  <c r="BS17" i="19" s="1"/>
  <c r="BT17" i="19" s="1"/>
  <c r="BU17" i="19" s="1"/>
  <c r="BV17" i="19" s="1"/>
  <c r="BX17" i="19" s="1"/>
  <c r="BY17" i="19" s="1"/>
  <c r="BZ17" i="19" s="1"/>
  <c r="CA17" i="19" s="1"/>
  <c r="CB17" i="19" s="1"/>
  <c r="CC17" i="19" s="1"/>
  <c r="CD17" i="19" s="1"/>
  <c r="CE17" i="19" s="1"/>
  <c r="CF17" i="19" s="1"/>
  <c r="CG17" i="19" s="1"/>
  <c r="CH17" i="19" s="1"/>
  <c r="P16" i="19"/>
  <c r="AB16" i="19" s="1"/>
  <c r="AN16" i="19" s="1"/>
  <c r="AZ16" i="19" s="1"/>
  <c r="BL16" i="19" s="1"/>
  <c r="BX16" i="19" s="1"/>
  <c r="BL15" i="19"/>
  <c r="E41" i="11"/>
  <c r="C41" i="11"/>
  <c r="C37" i="11"/>
  <c r="A12" i="11"/>
  <c r="C11" i="11"/>
  <c r="B11" i="11"/>
  <c r="A11" i="11"/>
  <c r="I9" i="11"/>
  <c r="J9" i="11" s="1"/>
  <c r="K9" i="11" s="1"/>
  <c r="L9" i="11" s="1"/>
  <c r="M9" i="11" s="1"/>
  <c r="N9" i="11" s="1"/>
  <c r="O9" i="11" s="1"/>
  <c r="P9" i="11" s="1"/>
  <c r="Q9" i="11" s="1"/>
  <c r="R9" i="11" s="1"/>
  <c r="S9" i="11" s="1"/>
  <c r="T31" i="18"/>
  <c r="T32" i="18" s="1"/>
  <c r="AP31" i="18"/>
  <c r="AR43" i="18" l="1"/>
  <c r="H33" i="11"/>
  <c r="H32" i="11" s="1"/>
  <c r="H42" i="11" s="1"/>
  <c r="J35" i="11"/>
  <c r="J34" i="11"/>
  <c r="F16" i="19"/>
  <c r="B35" i="11"/>
  <c r="B36" i="11"/>
  <c r="AO24" i="18"/>
  <c r="O20" i="9"/>
  <c r="Q20" i="9" s="1"/>
  <c r="R20" i="9" s="1"/>
  <c r="P20" i="9"/>
  <c r="R37" i="11"/>
  <c r="O14" i="9"/>
  <c r="Q14" i="9" s="1"/>
  <c r="R14" i="9" s="1"/>
  <c r="P14" i="9"/>
  <c r="O24" i="9"/>
  <c r="Q24" i="9" s="1"/>
  <c r="R24" i="9" s="1"/>
  <c r="P24" i="9"/>
  <c r="R38" i="11"/>
  <c r="S38" i="11" s="1"/>
  <c r="F39" i="11"/>
  <c r="CA18" i="19"/>
  <c r="K35" i="11" l="1"/>
  <c r="K34" i="11"/>
  <c r="G16" i="19"/>
  <c r="R16" i="19"/>
  <c r="AD16" i="19" s="1"/>
  <c r="AP16" i="19" s="1"/>
  <c r="BB16" i="19" s="1"/>
  <c r="BN16" i="19" s="1"/>
  <c r="BZ16" i="19" s="1"/>
  <c r="C34" i="11"/>
  <c r="C39" i="11"/>
  <c r="F38" i="11"/>
  <c r="BL18" i="19"/>
  <c r="S37" i="11"/>
  <c r="E39" i="11"/>
  <c r="C38" i="11"/>
  <c r="BY18" i="19"/>
  <c r="BO18" i="19"/>
  <c r="BM18" i="19"/>
  <c r="CB18" i="19"/>
  <c r="E38" i="11"/>
  <c r="L34" i="11" l="1"/>
  <c r="L35" i="11"/>
  <c r="S16" i="19"/>
  <c r="AE16" i="19" s="1"/>
  <c r="AQ16" i="19" s="1"/>
  <c r="BC16" i="19" s="1"/>
  <c r="BO16" i="19" s="1"/>
  <c r="CA16" i="19" s="1"/>
  <c r="H16" i="19"/>
  <c r="C35" i="11"/>
  <c r="AP32" i="18"/>
  <c r="AH32" i="18"/>
  <c r="BX18" i="19"/>
  <c r="CC18" i="19"/>
  <c r="BK18" i="19"/>
  <c r="BN18" i="19"/>
  <c r="BP18" i="19"/>
  <c r="M34" i="11" l="1"/>
  <c r="M35" i="11"/>
  <c r="T16" i="19"/>
  <c r="AF16" i="19" s="1"/>
  <c r="AR16" i="19" s="1"/>
  <c r="BD16" i="19" s="1"/>
  <c r="BP16" i="19" s="1"/>
  <c r="CB16" i="19" s="1"/>
  <c r="I16" i="19"/>
  <c r="AH24" i="18"/>
  <c r="AP24" i="18"/>
  <c r="BQ18" i="19"/>
  <c r="BZ18" i="19"/>
  <c r="CD18" i="19"/>
  <c r="BW18" i="19"/>
  <c r="N35" i="11" l="1"/>
  <c r="J16" i="19"/>
  <c r="U16" i="19"/>
  <c r="AG16" i="19" s="1"/>
  <c r="AS16" i="19" s="1"/>
  <c r="BE16" i="19" s="1"/>
  <c r="BQ16" i="19" s="1"/>
  <c r="CC16" i="19" s="1"/>
  <c r="CE18" i="19"/>
  <c r="BR18" i="19"/>
  <c r="O35" i="11" l="1"/>
  <c r="K16" i="19"/>
  <c r="V16" i="19"/>
  <c r="AH16" i="19" s="1"/>
  <c r="AT16" i="19" s="1"/>
  <c r="BF16" i="19" s="1"/>
  <c r="BR16" i="19" s="1"/>
  <c r="CD16" i="19" s="1"/>
  <c r="F37" i="11"/>
  <c r="BS18" i="19"/>
  <c r="CF18" i="19"/>
  <c r="P35" i="11" l="1"/>
  <c r="L16" i="19"/>
  <c r="W16" i="19"/>
  <c r="AI16" i="19" s="1"/>
  <c r="AU16" i="19" s="1"/>
  <c r="BG16" i="19" s="1"/>
  <c r="BS16" i="19" s="1"/>
  <c r="CE16" i="19" s="1"/>
  <c r="BT18" i="19"/>
  <c r="CG18" i="19"/>
  <c r="Q35" i="11" l="1"/>
  <c r="M16" i="19"/>
  <c r="Y16" i="19" s="1"/>
  <c r="AK16" i="19" s="1"/>
  <c r="AW16" i="19" s="1"/>
  <c r="BI16" i="19" s="1"/>
  <c r="BU16" i="19" s="1"/>
  <c r="CG16" i="19" s="1"/>
  <c r="X16" i="19"/>
  <c r="AJ16" i="19" s="1"/>
  <c r="AV16" i="19" s="1"/>
  <c r="BH16" i="19" s="1"/>
  <c r="BT16" i="19" s="1"/>
  <c r="CF16" i="19" s="1"/>
  <c r="CH18" i="19"/>
  <c r="BU18" i="19"/>
  <c r="R35" i="11" l="1"/>
  <c r="F35" i="11" s="1"/>
  <c r="D35" i="11" s="1"/>
  <c r="F34" i="11"/>
  <c r="D34" i="11" s="1"/>
  <c r="BV18" i="19"/>
  <c r="R21" i="9"/>
  <c r="R18" i="9" l="1"/>
  <c r="I33" i="11" l="1"/>
  <c r="I32" i="11" s="1"/>
  <c r="I42" i="11" l="1"/>
  <c r="C36" i="11" l="1"/>
  <c r="C33" i="11" l="1"/>
  <c r="J33" i="11" l="1"/>
  <c r="J32" i="11" s="1"/>
  <c r="J42" i="11" s="1"/>
  <c r="K33" i="11" l="1"/>
  <c r="K32" i="11" s="1"/>
  <c r="K42" i="11" s="1"/>
  <c r="L33" i="11" l="1"/>
  <c r="L32" i="11" s="1"/>
  <c r="L42" i="11" s="1"/>
  <c r="M33" i="11" l="1"/>
  <c r="M32" i="11" s="1"/>
  <c r="M42" i="11" s="1"/>
  <c r="N33" i="11" l="1"/>
  <c r="N32" i="11" s="1"/>
  <c r="E33" i="11"/>
  <c r="E32" i="11" s="1"/>
  <c r="E42" i="11" s="1"/>
  <c r="O33" i="11" l="1"/>
  <c r="O32" i="11" s="1"/>
  <c r="O42" i="11" s="1"/>
  <c r="N42" i="11"/>
  <c r="P33" i="11" l="1"/>
  <c r="P32" i="11" s="1"/>
  <c r="P42" i="11" s="1"/>
  <c r="Q33" i="11" l="1"/>
  <c r="Q32" i="11" s="1"/>
  <c r="Q42" i="11" s="1"/>
  <c r="R33" i="11" l="1"/>
  <c r="R32" i="11" s="1"/>
  <c r="F36" i="11" l="1"/>
  <c r="S33" i="11"/>
  <c r="S32" i="11" s="1"/>
  <c r="S42" i="11" s="1"/>
  <c r="R42" i="11"/>
  <c r="F32" i="11" l="1"/>
  <c r="F42" i="11" s="1"/>
  <c r="D36" i="11"/>
  <c r="D33" i="11" s="1"/>
  <c r="D32" i="11" s="1"/>
  <c r="F33" i="11"/>
  <c r="C32" i="11" l="1"/>
  <c r="C42" i="11" s="1"/>
  <c r="D42" i="11"/>
</calcChain>
</file>

<file path=xl/sharedStrings.xml><?xml version="1.0" encoding="utf-8"?>
<sst xmlns="http://schemas.openxmlformats.org/spreadsheetml/2006/main" count="658" uniqueCount="259">
  <si>
    <t>1</t>
  </si>
  <si>
    <t>-</t>
  </si>
  <si>
    <t>6.1</t>
  </si>
  <si>
    <t>%</t>
  </si>
  <si>
    <t>6.2</t>
  </si>
  <si>
    <t>6.3</t>
  </si>
  <si>
    <t>6.4</t>
  </si>
  <si>
    <t>7.1</t>
  </si>
  <si>
    <t>7.2</t>
  </si>
  <si>
    <t>7.3</t>
  </si>
  <si>
    <t>7.4</t>
  </si>
  <si>
    <t>№
п/п</t>
  </si>
  <si>
    <t>Всего:</t>
  </si>
  <si>
    <t>в том числе:</t>
  </si>
  <si>
    <t>1.1</t>
  </si>
  <si>
    <t>Наименование показателя</t>
  </si>
  <si>
    <t>Ед. изм.</t>
  </si>
  <si>
    <t>1.</t>
  </si>
  <si>
    <t>Инвестиционная программа</t>
  </si>
  <si>
    <t>Паспорт инвестиционной программы организации, осуществляющей</t>
  </si>
  <si>
    <t>регулируемые виды деятельности в сфере теплоснабжения</t>
  </si>
  <si>
    <t xml:space="preserve"> (наименование регулируемой организации)</t>
  </si>
  <si>
    <t>Наименование регулируемой организации, в отношении которой разрабатывается инвестиционная программа в сфере теплоснабжения</t>
  </si>
  <si>
    <t>Местонахождение регулируемой организации</t>
  </si>
  <si>
    <t>Сроки реализации инвестиционной программы</t>
  </si>
  <si>
    <t>Лицо, ответственное за разработку инвестиционной программы</t>
  </si>
  <si>
    <t>Контакты ответственных за разработку инвестиционной программы лиц</t>
  </si>
  <si>
    <t>Наименование исполнительного органа субъекта Российской Федерации или органа местного самоуправления, утвердившего инвестиционную программу</t>
  </si>
  <si>
    <t>Департамент энергетики и тарифов Ивановской области</t>
  </si>
  <si>
    <t>Местонахождение исполнительного органа субъекта Российской Федерации или органа местного самоуправления, утвердившего инвестиционную программу</t>
  </si>
  <si>
    <t>153022, г. Иваново ул. Велижская, 8</t>
  </si>
  <si>
    <t>Должностное лицо уполномоченного ответственного органа, утвердившее инвестиционную программу</t>
  </si>
  <si>
    <t>Контакты ответственных за утверждение инвестиционной программы лиц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</si>
  <si>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</si>
  <si>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</si>
  <si>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Должностное лицо уполномоченного ответственного органа, согласовавшее инвестиционную программу</t>
  </si>
  <si>
    <t>Контакты ответственных за согласование инвестиционной программы лиц</t>
  </si>
  <si>
    <t>N п/п</t>
  </si>
  <si>
    <t>Наименование мероприятий</t>
  </si>
  <si>
    <t>Кадастровый номер объекта (участка объекта)</t>
  </si>
  <si>
    <t>Вид объекта</t>
  </si>
  <si>
    <t>Описание и место расположения объекта</t>
  </si>
  <si>
    <t>Основные технические характеристики</t>
  </si>
  <si>
    <t>Год начала реализации</t>
  </si>
  <si>
    <t>Год окончания реализации</t>
  </si>
  <si>
    <t>Наименование и значение показателя</t>
  </si>
  <si>
    <t>Плановые расходы</t>
  </si>
  <si>
    <t>Остаток финансирования</t>
  </si>
  <si>
    <t>Амортизация (стр. 1.1 ФП)</t>
  </si>
  <si>
    <t>Прибыль, направленная на инвестиции (стр. 1.2 ФП)</t>
  </si>
  <si>
    <t>Средства, полученные за счет платы за подключение (стр. 1.3 ФП)</t>
  </si>
  <si>
    <t>Прочие собственные средства (стр. 1.4 ФП)</t>
  </si>
  <si>
    <t>Экономия расходов (стр. 1.5 ФП)</t>
  </si>
  <si>
    <t>Расходы на оплату лизинговых платежей по договору финансовой аренды (лизинга) (стр. 1.6 ФП)</t>
  </si>
  <si>
    <t>Иные собственные средства (стр. 2 ФП)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</si>
  <si>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 (стр. 4 ФП)</t>
  </si>
  <si>
    <t>Прочие источники финансирования (стр. 5 ФП)</t>
  </si>
  <si>
    <t>до реализации мероприятия</t>
  </si>
  <si>
    <t>после реализации мероприятия</t>
  </si>
  <si>
    <t>Тепловая сеть</t>
  </si>
  <si>
    <t>Тепловая нагрузка, Гкал/ч</t>
  </si>
  <si>
    <t>в результате реализации мероприятий инвестиционной программы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</si>
  <si>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 плату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</t>
  </si>
  <si>
    <t>Условный диаметр, мм</t>
  </si>
  <si>
    <t>Пропускная способность, т/ч</t>
  </si>
  <si>
    <t>Протяженность (в однотрубном исчислении), км</t>
  </si>
  <si>
    <t>Способ прокладки</t>
  </si>
  <si>
    <t>ПИР</t>
  </si>
  <si>
    <t>СМР</t>
  </si>
  <si>
    <t>6.5</t>
  </si>
  <si>
    <t>7.5</t>
  </si>
  <si>
    <t>10.1</t>
  </si>
  <si>
    <t>10.2</t>
  </si>
  <si>
    <t>10.3</t>
  </si>
  <si>
    <t>10.4</t>
  </si>
  <si>
    <t>10.7</t>
  </si>
  <si>
    <t>10.8</t>
  </si>
  <si>
    <t>10.9</t>
  </si>
  <si>
    <t>10.10</t>
  </si>
  <si>
    <t>10.11</t>
  </si>
  <si>
    <t>10.12</t>
  </si>
  <si>
    <t>10.13</t>
  </si>
  <si>
    <t>11.1</t>
  </si>
  <si>
    <t>11.2</t>
  </si>
  <si>
    <t>11.3</t>
  </si>
  <si>
    <t>11.4</t>
  </si>
  <si>
    <t>11.5.1</t>
  </si>
  <si>
    <t>11.5.2</t>
  </si>
  <si>
    <t>11.6</t>
  </si>
  <si>
    <t>11.7</t>
  </si>
  <si>
    <t>11.8</t>
  </si>
  <si>
    <t>11.9</t>
  </si>
  <si>
    <t>11.10</t>
  </si>
  <si>
    <t>Группа 1. Строительство, реконструкция или модернизация объектов в целях подключения потребителей:</t>
  </si>
  <si>
    <t>1.1. Строительство новых тепловых сетей в целях подключения потребителей</t>
  </si>
  <si>
    <t>1.1.1</t>
  </si>
  <si>
    <t>1.2. Строительство иных объектов системы централизованного теплоснабжения, за исключением тепловых сетей, в целях подключения потребителей</t>
  </si>
  <si>
    <t>1.3. Увеличение пропускной способности существующих тепловых сетей в целях подключения потребителей</t>
  </si>
  <si>
    <t>1.4. Увеличение мощности и производительности существующих объектов централизованного теплоснабжения, за исключением тепловых сетей, в целях подключения потребителей</t>
  </si>
  <si>
    <t>Всего по группе 1</t>
  </si>
  <si>
    <t>Группа 2. Строительство новых объектов системы централизованного теплоснабжения, не связанных с подключением новых потребителей, в том числе строительство новых тепловых сетей</t>
  </si>
  <si>
    <t>Всего по группе 2</t>
  </si>
  <si>
    <t>Группа 3. Реконструкция или модернизация существующих объектов централизованного теплоснабжения в целях снижения уровня износа существующих объектов системы централизованного теплоснабжения и (или) поставки энергии от разных источников</t>
  </si>
  <si>
    <t>3.1. Реконструкция или модернизация существующих тепловых сетей</t>
  </si>
  <si>
    <t>3.2. Реконструкция или модернизация существующих объектов системы централизованного теплоснабжения, за исключением тепловых сетей</t>
  </si>
  <si>
    <t>Всего по группе 3</t>
  </si>
  <si>
    <t>Группа 4. Мероприятия, направленные на снижение негативного воздействия на окружающую среду, достижение плановых значений показателей надежности и энергетической эффективности объектов теплоснабжения, повышение эффективности работы систем централизованного теплоснабжения</t>
  </si>
  <si>
    <t>Всего по группе 4</t>
  </si>
  <si>
    <t>Группа 5. Вывод из эксплуатации, консервация и демонтаж объектов системы централизованного теплоснабжения</t>
  </si>
  <si>
    <t>5.1. Вывод из эксплуатации, консервация и демонтаж тепловых сетей</t>
  </si>
  <si>
    <t>5.2. Вывод из эксплуатации, консервация и демонтаж иных объектов системы централизованного теплоснабжения, за исключением тепловых сетей</t>
  </si>
  <si>
    <t>Всего по группе 5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</si>
  <si>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 информационной инфраструктуры.</t>
  </si>
  <si>
    <t>Всего по группе 6</t>
  </si>
  <si>
    <t>ИТОГО по программе</t>
  </si>
  <si>
    <t>(наименование регулируемой организации)</t>
  </si>
  <si>
    <t>Плановые значения</t>
  </si>
  <si>
    <t>в т.ч. по годам реализации</t>
  </si>
  <si>
    <t>Удельный расход электрической энергии на транспортировку теплоносителя</t>
  </si>
  <si>
    <t>Объем присоединяемой тепловой нагрузки новых потребителей</t>
  </si>
  <si>
    <t>Гкал/ч</t>
  </si>
  <si>
    <t>Гкал в год</t>
  </si>
  <si>
    <t>% от полезного отпуска тепловой энергии</t>
  </si>
  <si>
    <t>тонн в год для воды</t>
  </si>
  <si>
    <t>куб. м для пара</t>
  </si>
  <si>
    <t>Производство тепловой энергии</t>
  </si>
  <si>
    <t>2.</t>
  </si>
  <si>
    <t>3.</t>
  </si>
  <si>
    <t>3.1.</t>
  </si>
  <si>
    <t>3.2.</t>
  </si>
  <si>
    <t>3.3.</t>
  </si>
  <si>
    <t>4.</t>
  </si>
  <si>
    <t>5.</t>
  </si>
  <si>
    <t xml:space="preserve">Показатели надежности и энергетической эффективности объектов централизованного теплоснабжения </t>
  </si>
  <si>
    <t>Наименование объекта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</si>
  <si>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</si>
  <si>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Текущее значение</t>
  </si>
  <si>
    <t>Плановое значение</t>
  </si>
  <si>
    <t>Источники финансирования</t>
  </si>
  <si>
    <t>Всего</t>
  </si>
  <si>
    <t>Собственные средства</t>
  </si>
  <si>
    <t>амортизационные отчисления с выделением результатов переоценки основных средств и нематериальных активов</t>
  </si>
  <si>
    <t>расходы на капитальные вложения (инвестиции), финансируемые за счет нормативной прибыли, учитываемой в необходимой валовой выручке</t>
  </si>
  <si>
    <t>достигнутая в результате реализации мероприятий инвестиционной программы</t>
  </si>
  <si>
    <t>плата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систем)</t>
  </si>
  <si>
    <t>расходы на уплату лизинговых платежей по договору финансовой аренды (лизинга)</t>
  </si>
  <si>
    <t>Иные собственные средства, за исключением средств, указанных в разделе 1</t>
  </si>
  <si>
    <t>Средства, привлеченные на возвратной основе</t>
  </si>
  <si>
    <t>кредиты</t>
  </si>
  <si>
    <t>Прочие источники финансирования</t>
  </si>
  <si>
    <t>Источники возврата вложенных средств</t>
  </si>
  <si>
    <t>Привлеченные средства на возвратной основе (стр 3 ФП)</t>
  </si>
  <si>
    <t>Финансовый план инвестиционной программы в сфере теплоснабжения</t>
  </si>
  <si>
    <t>По мероприятиям, согласно Формы № 2-ИП ТС</t>
  </si>
  <si>
    <t>в т.ч. по видам деятельности</t>
  </si>
  <si>
    <t>Передача тепловой энергии</t>
  </si>
  <si>
    <t>1.1.</t>
  </si>
  <si>
    <t>1.2.</t>
  </si>
  <si>
    <t>1.3.</t>
  </si>
  <si>
    <t>Экономия расходов</t>
  </si>
  <si>
    <t>1.3.1.</t>
  </si>
  <si>
    <t>1.3.2.</t>
  </si>
  <si>
    <t>связанная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энергосервесного договора (контракта) в размере, определенном по решению регулируемой организации</t>
  </si>
  <si>
    <t>1.4.</t>
  </si>
  <si>
    <t>1.5.</t>
  </si>
  <si>
    <t>Бюджетные средства по каждой системе ццентрализованного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</t>
  </si>
  <si>
    <t>амортизационные отчисления, в том числе:</t>
  </si>
  <si>
    <t>средства, полученные за счет платы за подключение</t>
  </si>
  <si>
    <t>прочие собственные средства, в т.ч. средства от эмиссии ценных бумаг</t>
  </si>
  <si>
    <t>Бюджетное финансирование</t>
  </si>
  <si>
    <t>Средства концедента</t>
  </si>
  <si>
    <t>прибыль, направленная на инвестиции</t>
  </si>
  <si>
    <t>Показатели, характеризующие снижение негативного воздействия на окружающую среду, определяемые в соответствии с законодательством РФ об охране окружающей среды:</t>
  </si>
  <si>
    <t>7.1.</t>
  </si>
  <si>
    <t>Содержание в уходящих газах СО</t>
  </si>
  <si>
    <t>7.2.</t>
  </si>
  <si>
    <t>7.3.</t>
  </si>
  <si>
    <t>Содержание в уходящих газах NOx</t>
  </si>
  <si>
    <t>в соответствии с законодательством РФ об охране окружающей среды</t>
  </si>
  <si>
    <t>Показатели надежности</t>
  </si>
  <si>
    <t>Показатели энергетической эффективности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</si>
  <si>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</si>
  <si>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Удельный расход топлива на производство единицы тепловой энергии, отпускаемой с коллекторов источников тепловой энергии, 
кг у.т./Гкал</t>
  </si>
  <si>
    <r>
      <t>Отношение величины технологических потерь тепловой энергии, теплоносителя к материальной характеристике тепловой сети, 
Гкал/м</t>
    </r>
    <r>
      <rPr>
        <vertAlign val="superscript"/>
        <sz val="9"/>
        <rFont val="Times New Roman"/>
        <family val="1"/>
        <charset val="204"/>
      </rPr>
      <t>2</t>
    </r>
  </si>
  <si>
    <r>
      <t>Отношение величины технологических потерь теплоносителя к материальной характеристике тепловой сети, 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/м</t>
    </r>
    <r>
      <rPr>
        <vertAlign val="superscript"/>
        <sz val="9"/>
        <rFont val="Times New Roman"/>
        <family val="1"/>
        <charset val="204"/>
      </rPr>
      <t>2</t>
    </r>
  </si>
  <si>
    <t>Величина технологических потерь при передаче тепловой энергии, теплоносителя по тепловым сетям, 
Гкал</t>
  </si>
  <si>
    <r>
      <t>Величина технологических потерь при передаче теплоносителя по тепловым сетям, 
м</t>
    </r>
    <r>
      <rPr>
        <vertAlign val="superscript"/>
        <sz val="9"/>
        <rFont val="Times New Roman"/>
        <family val="1"/>
        <charset val="204"/>
      </rPr>
      <t>3</t>
    </r>
  </si>
  <si>
    <t>2.1.</t>
  </si>
  <si>
    <t>3.2.2</t>
  </si>
  <si>
    <t>Расходы на реализацию инвестиционной программы (тыс. руб., без НДС) (с использованием прогнозных индексов цен)</t>
  </si>
  <si>
    <t xml:space="preserve">Расходы на реализацию мероприятий в прогнозных ценах, тыс. руб. без НДС </t>
  </si>
  <si>
    <t>Расшифровка источников финансирования инвестиционной программы, тыс. руб.  Без НДС</t>
  </si>
  <si>
    <t>2.2.</t>
  </si>
  <si>
    <t xml:space="preserve">Плановые значения показателей, достижение которых предусмотрено в результате реализации мероприятий инвестиционной программы </t>
  </si>
  <si>
    <t xml:space="preserve">Фактические значения </t>
  </si>
  <si>
    <t>кВт•ч/м3</t>
  </si>
  <si>
    <t>Удельный расход условного топлива на отпуск с коллекторов единицы тепловой энергии</t>
  </si>
  <si>
    <t>кг.у.т./Гкал</t>
  </si>
  <si>
    <t>Износ объектов системы теплоснабжения с выделением процента износа объектов, существующих на начало реализации Инвестиционной программы</t>
  </si>
  <si>
    <t>Потери тепловой энергии при передаче тепловой энергии по тепловым сетям</t>
  </si>
  <si>
    <t>Потери теплоносителя при передаче тепловой энергии по тепловым сетям</t>
  </si>
  <si>
    <r>
      <t>Содержание в уходящих газах СО</t>
    </r>
    <r>
      <rPr>
        <vertAlign val="subscript"/>
        <sz val="12"/>
        <rFont val="Times New Roman"/>
        <family val="1"/>
        <charset val="204"/>
      </rPr>
      <t>2</t>
    </r>
  </si>
  <si>
    <t xml:space="preserve">кг.у.т./м3 </t>
  </si>
  <si>
    <t>10.14</t>
  </si>
  <si>
    <t>10.15</t>
  </si>
  <si>
    <t>10.16</t>
  </si>
  <si>
    <t>10.17</t>
  </si>
  <si>
    <t>2037-2045</t>
  </si>
  <si>
    <t>займы организаций</t>
  </si>
  <si>
    <t>Форма N 5-ИП ТС</t>
  </si>
  <si>
    <t>3.1.1</t>
  </si>
  <si>
    <t>3.1.2</t>
  </si>
  <si>
    <t>прочие</t>
  </si>
  <si>
    <t>Профинансировано к 2027 году</t>
  </si>
  <si>
    <t>прочие привлеченные средства</t>
  </si>
  <si>
    <t>2037-2038</t>
  </si>
  <si>
    <t>Член Правительства Ивановской области -директор Департамента энергетики и тарифов Ивановской области Е.Н. Морева</t>
  </si>
  <si>
    <t>1.1.2</t>
  </si>
  <si>
    <t>1.1.3</t>
  </si>
  <si>
    <t>ИП Шорохов С.В.</t>
  </si>
  <si>
    <t>Индивидуальный предприниматель Шорохов Сергей Вадимович</t>
  </si>
  <si>
    <t>Ивановская область, г Родники, мкр. Южный, д. 24, кв. 23</t>
  </si>
  <si>
    <t>8-920-347-87-54</t>
  </si>
  <si>
    <t>det@ivreg.ru    +7 (4932) 93-85-93</t>
  </si>
  <si>
    <t>37:03:011003:841</t>
  </si>
  <si>
    <t>с. Новоселка</t>
  </si>
  <si>
    <t>37:03:011003:838</t>
  </si>
  <si>
    <t>Установка системы видеонаблюдения по периметру котельной с.Новоселка</t>
  </si>
  <si>
    <t>Установка основного ограждения по периметру котельной с. Новоселка</t>
  </si>
  <si>
    <t>БМК с.Новоселка</t>
  </si>
  <si>
    <t>В.Ю. Лаптев, Глава Гаврилово-Посадского муниципального района Ивановской области</t>
  </si>
  <si>
    <t>Администрация Гаврилово-Посадского муниципального района Ивановской области</t>
  </si>
  <si>
    <t>155000, Ивановская область, город Гаврилов Посад, улица Розы Люксембург, дом 3</t>
  </si>
  <si>
    <t>8 (49355) 2-12-60</t>
  </si>
  <si>
    <t>13</t>
  </si>
  <si>
    <t>на 2027 год</t>
  </si>
  <si>
    <t>5</t>
  </si>
  <si>
    <t>7</t>
  </si>
  <si>
    <t>9</t>
  </si>
  <si>
    <t>11</t>
  </si>
  <si>
    <t>15</t>
  </si>
  <si>
    <t>в сфере теплоснабжения на 2027 год</t>
  </si>
  <si>
    <t>2027 год</t>
  </si>
  <si>
    <t>Форма № 1-ИП ТС</t>
  </si>
  <si>
    <t xml:space="preserve">Приложение 2 к постановлению Департамента энергетики </t>
  </si>
  <si>
    <t>и тарифов Ивановской области от от 09.09.2026 № 29-ип(тс)/1</t>
  </si>
  <si>
    <t>Форма № 2-ИП ТС</t>
  </si>
  <si>
    <t>и тарифов Ивановской области от от 09.09.2026 № 29-ип(тс)/2</t>
  </si>
  <si>
    <t>Форма № 3-ИП ТС</t>
  </si>
  <si>
    <t xml:space="preserve">Приложение 4 к постановлению Департамента энергетики </t>
  </si>
  <si>
    <t>Форма № 4-ИП ТС</t>
  </si>
  <si>
    <t xml:space="preserve"> и тарифов Ивановской области от 09.09.2026 № 29/1</t>
  </si>
  <si>
    <t>Приложение 2/1 к протоколу Департамента энергетики</t>
  </si>
  <si>
    <t>Приложение 2/2 к протоколу Департамента энергетики</t>
  </si>
  <si>
    <t>Приложение 2/3 к постановлению Департамента энергетики</t>
  </si>
  <si>
    <t xml:space="preserve">Приложение 2/4 к постановлению Департамента энергетики </t>
  </si>
  <si>
    <t xml:space="preserve">Приложение 2/5 к постановлению Департамента энергетики </t>
  </si>
  <si>
    <t>и тарифов Ивановской области от 09.09.2026 № 29/1</t>
  </si>
  <si>
    <t>и тарифов Ивановской области от от 09.09.2026 № 29/1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</si>
</sst>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0.0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name val="Arial Cyr"/>
      <charset val="204"/>
    </font>
    <font>
      <vertAlign val="subscript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7.5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44444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0" borderId="0" xfId="0" applyFont="1" applyFill="1"/>
    <xf numFmtId="4" fontId="4" fillId="2" borderId="0" xfId="0" applyNumberFormat="1" applyFont="1" applyFill="1"/>
    <xf numFmtId="0" fontId="7" fillId="2" borderId="0" xfId="0" applyFont="1" applyFill="1"/>
    <xf numFmtId="0" fontId="6" fillId="0" borderId="1" xfId="0" applyFont="1" applyFill="1" applyBorder="1" applyAlignment="1">
      <alignment horizontal="center" vertical="center" textRotation="90" wrapText="1"/>
    </xf>
    <xf numFmtId="49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textRotation="90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center" vertical="center" textRotation="90"/>
    </xf>
    <xf numFmtId="165" fontId="6" fillId="0" borderId="0" xfId="0" applyNumberFormat="1" applyFont="1" applyFill="1" applyBorder="1" applyAlignment="1">
      <alignment horizontal="center" vertical="center" textRotation="90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horizontal="center" wrapText="1"/>
    </xf>
    <xf numFmtId="0" fontId="3" fillId="0" borderId="0" xfId="2" applyFont="1" applyAlignment="1">
      <alignment horizontal="right"/>
    </xf>
    <xf numFmtId="0" fontId="3" fillId="0" borderId="0" xfId="2" applyFont="1"/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0" fontId="3" fillId="0" borderId="1" xfId="5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7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/>
    <xf numFmtId="166" fontId="17" fillId="0" borderId="1" xfId="0" applyNumberFormat="1" applyFont="1" applyBorder="1"/>
    <xf numFmtId="0" fontId="17" fillId="2" borderId="1" xfId="0" applyFont="1" applyFill="1" applyBorder="1"/>
    <xf numFmtId="0" fontId="17" fillId="2" borderId="0" xfId="0" applyFont="1" applyFill="1"/>
    <xf numFmtId="0" fontId="3" fillId="0" borderId="0" xfId="0" applyFont="1" applyFill="1"/>
    <xf numFmtId="0" fontId="18" fillId="0" borderId="0" xfId="0" applyFont="1" applyFill="1"/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8" fillId="0" borderId="0" xfId="0" applyNumberFormat="1" applyFont="1" applyFill="1"/>
    <xf numFmtId="0" fontId="3" fillId="0" borderId="0" xfId="0" applyFont="1" applyFill="1" applyAlignment="1">
      <alignment horizontal="right"/>
    </xf>
    <xf numFmtId="0" fontId="21" fillId="0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horizontal="right"/>
    </xf>
    <xf numFmtId="0" fontId="18" fillId="2" borderId="0" xfId="0" applyFont="1" applyFill="1"/>
    <xf numFmtId="0" fontId="18" fillId="0" borderId="0" xfId="0" applyFont="1" applyAlignment="1"/>
    <xf numFmtId="0" fontId="3" fillId="2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2" borderId="1" xfId="0" applyFont="1" applyFill="1" applyBorder="1" applyAlignment="1">
      <alignment horizontal="left" vertical="center" wrapText="1" inden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0" fontId="23" fillId="2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/>
    <xf numFmtId="2" fontId="4" fillId="2" borderId="0" xfId="0" applyNumberFormat="1" applyFont="1" applyFill="1"/>
    <xf numFmtId="2" fontId="24" fillId="2" borderId="0" xfId="0" applyNumberFormat="1" applyFont="1" applyFill="1"/>
    <xf numFmtId="0" fontId="18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0" xfId="0" applyAlignment="1"/>
    <xf numFmtId="0" fontId="3" fillId="0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0" fillId="0" borderId="1" xfId="2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 vertical="center"/>
    </xf>
  </cellXfs>
  <cellStyles count="6">
    <cellStyle name="Обычный" xfId="0" builtinId="0"/>
    <cellStyle name="Обычный 10" xfId="1"/>
    <cellStyle name="Обычный 10 2 2" xfId="2"/>
    <cellStyle name="Обычный 2" xfId="3"/>
    <cellStyle name="Обычный 6" xfId="4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t@ivreg.ru%20%20%20%20+7%20(4932)%2093-85-9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25"/>
  <sheetViews>
    <sheetView view="pageBreakPreview" zoomScaleNormal="100" zoomScaleSheetLayoutView="100" workbookViewId="0">
      <selection activeCell="B1" sqref="B1:B2"/>
    </sheetView>
  </sheetViews>
  <sheetFormatPr defaultColWidth="9.109375" defaultRowHeight="15.6" x14ac:dyDescent="0.3"/>
  <cols>
    <col min="1" max="1" width="47.88671875" style="1" customWidth="1"/>
    <col min="2" max="2" width="55.109375" style="1" customWidth="1"/>
    <col min="3" max="16384" width="9.109375" style="1"/>
  </cols>
  <sheetData>
    <row r="1" spans="1:2" x14ac:dyDescent="0.3">
      <c r="B1" s="109" t="s">
        <v>252</v>
      </c>
    </row>
    <row r="2" spans="1:2" x14ac:dyDescent="0.3">
      <c r="B2" s="109" t="s">
        <v>251</v>
      </c>
    </row>
    <row r="3" spans="1:2" x14ac:dyDescent="0.3">
      <c r="B3" s="110" t="s">
        <v>243</v>
      </c>
    </row>
    <row r="5" spans="1:2" x14ac:dyDescent="0.3">
      <c r="A5" s="116" t="s">
        <v>19</v>
      </c>
      <c r="B5" s="116"/>
    </row>
    <row r="6" spans="1:2" x14ac:dyDescent="0.3">
      <c r="A6" s="116" t="s">
        <v>20</v>
      </c>
      <c r="B6" s="116"/>
    </row>
    <row r="7" spans="1:2" x14ac:dyDescent="0.3">
      <c r="A7" s="117" t="s">
        <v>219</v>
      </c>
      <c r="B7" s="117"/>
    </row>
    <row r="8" spans="1:2" x14ac:dyDescent="0.3">
      <c r="A8" s="114" t="s">
        <v>21</v>
      </c>
      <c r="B8" s="115"/>
    </row>
    <row r="10" spans="1:2" ht="62.4" x14ac:dyDescent="0.3">
      <c r="A10" s="2" t="s">
        <v>22</v>
      </c>
      <c r="B10" s="104" t="s">
        <v>220</v>
      </c>
    </row>
    <row r="11" spans="1:2" ht="31.2" x14ac:dyDescent="0.3">
      <c r="A11" s="2" t="s">
        <v>23</v>
      </c>
      <c r="B11" s="104" t="s">
        <v>221</v>
      </c>
    </row>
    <row r="12" spans="1:2" x14ac:dyDescent="0.3">
      <c r="A12" s="2" t="s">
        <v>24</v>
      </c>
      <c r="B12" s="104" t="s">
        <v>242</v>
      </c>
    </row>
    <row r="13" spans="1:2" ht="31.2" x14ac:dyDescent="0.3">
      <c r="A13" s="2" t="s">
        <v>25</v>
      </c>
      <c r="B13" s="104" t="s">
        <v>220</v>
      </c>
    </row>
    <row r="14" spans="1:2" ht="31.2" x14ac:dyDescent="0.3">
      <c r="A14" s="2" t="s">
        <v>26</v>
      </c>
      <c r="B14" s="104" t="s">
        <v>222</v>
      </c>
    </row>
    <row r="15" spans="1:2" ht="70.95" customHeight="1" x14ac:dyDescent="0.3">
      <c r="A15" s="2" t="s">
        <v>27</v>
      </c>
      <c r="B15" s="104" t="s">
        <v>28</v>
      </c>
    </row>
    <row r="16" spans="1:2" ht="78.75" customHeight="1" x14ac:dyDescent="0.3">
      <c r="A16" s="2" t="s">
        <v>29</v>
      </c>
      <c r="B16" s="104" t="s">
        <v>30</v>
      </c>
    </row>
    <row r="17" spans="1:2" ht="46.8" x14ac:dyDescent="0.3">
      <c r="A17" s="2" t="s">
        <v>31</v>
      </c>
      <c r="B17" s="104" t="s">
        <v>216</v>
      </c>
    </row>
    <row r="18" spans="1:2" ht="31.2" x14ac:dyDescent="0.3">
      <c r="A18" s="2" t="s">
        <v>32</v>
      </c>
      <c r="B18" s="104" t="s">
        <v>223</v>
      </c>
    </row>
    <row r="19" spans="1:2" ht="46.8" x14ac:dyDescent="0.3">
      <c r="A19" s="2" t="s">
        <v>33</v>
      </c>
      <c r="B19" s="104" t="s">
        <v>231</v>
      </c>
    </row>
    <row r="20" spans="1:2" ht="46.8" x14ac:dyDescent="0.3">
      <c r="A20" s="2" t="s">
        <v>34</v>
      </c>
      <c r="B20" s="104" t="s">
        <v>232</v>
      </c>
    </row>
    <row r="21" spans="1:2" ht="46.8" x14ac:dyDescent="0.3">
      <c r="A21" s="2" t="s">
        <v>35</v>
      </c>
      <c r="B21" s="104" t="s">
        <v>230</v>
      </c>
    </row>
    <row r="22" spans="1:2" ht="31.2" x14ac:dyDescent="0.3">
      <c r="A22" s="2" t="s">
        <v>36</v>
      </c>
      <c r="B22" s="104" t="s">
        <v>233</v>
      </c>
    </row>
    <row r="23" spans="1:2" x14ac:dyDescent="0.3">
      <c r="A23" s="3"/>
      <c r="B23" s="4"/>
    </row>
    <row r="24" spans="1:2" ht="33.75" customHeight="1" x14ac:dyDescent="0.3">
      <c r="A24" s="23"/>
      <c r="B24" s="24"/>
    </row>
    <row r="25" spans="1:2" ht="15.75" customHeight="1" x14ac:dyDescent="0.3">
      <c r="A25" s="25"/>
      <c r="B25" s="26"/>
    </row>
  </sheetData>
  <mergeCells count="4">
    <mergeCell ref="A8:B8"/>
    <mergeCell ref="A5:B5"/>
    <mergeCell ref="A6:B6"/>
    <mergeCell ref="A7:B7"/>
  </mergeCells>
  <phoneticPr fontId="16" type="noConversion"/>
  <hyperlinks>
    <hyperlink ref="B18" r:id="rId1"/>
  </hyperlinks>
  <pageMargins left="0.70866141732283472" right="0.70866141732283472" top="0.74803149606299213" bottom="0.74803149606299213" header="0.31496062992125984" footer="0.31496062992125984"/>
  <pageSetup paperSize="9" scale="84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T48"/>
  <sheetViews>
    <sheetView view="pageBreakPreview" topLeftCell="Q1" zoomScale="90" zoomScaleNormal="80" zoomScaleSheetLayoutView="90" workbookViewId="0">
      <selection activeCell="AR1" sqref="AR1"/>
    </sheetView>
  </sheetViews>
  <sheetFormatPr defaultColWidth="9.109375" defaultRowHeight="13.8" x14ac:dyDescent="0.3"/>
  <cols>
    <col min="1" max="1" width="9.109375" style="49"/>
    <col min="2" max="2" width="29.33203125" style="49" customWidth="1"/>
    <col min="3" max="3" width="18" style="49" customWidth="1"/>
    <col min="4" max="4" width="16.109375" style="49" customWidth="1"/>
    <col min="5" max="5" width="19.44140625" style="49" customWidth="1"/>
    <col min="6" max="17" width="9.109375" style="49"/>
    <col min="18" max="18" width="13" style="49" customWidth="1"/>
    <col min="19" max="19" width="9.109375" style="49"/>
    <col min="20" max="20" width="11.5546875" style="49" customWidth="1"/>
    <col min="21" max="21" width="12.5546875" style="59" customWidth="1"/>
    <col min="22" max="22" width="9.5546875" style="49" customWidth="1"/>
    <col min="23" max="23" width="9" style="49" hidden="1" customWidth="1"/>
    <col min="24" max="26" width="9.33203125" style="49" hidden="1" customWidth="1"/>
    <col min="27" max="27" width="0" style="49" hidden="1" customWidth="1"/>
    <col min="28" max="28" width="10.6640625" style="49" hidden="1" customWidth="1"/>
    <col min="29" max="29" width="11.88671875" style="49" hidden="1" customWidth="1"/>
    <col min="30" max="30" width="10.6640625" style="49" hidden="1" customWidth="1"/>
    <col min="31" max="32" width="8.44140625" style="49" hidden="1" customWidth="1"/>
    <col min="33" max="36" width="9.109375" style="49"/>
    <col min="37" max="37" width="11.5546875" style="49" customWidth="1"/>
    <col min="38" max="38" width="11.33203125" style="49" customWidth="1"/>
    <col min="39" max="39" width="11.5546875" style="49" customWidth="1"/>
    <col min="40" max="40" width="12.21875" style="49" customWidth="1"/>
    <col min="41" max="41" width="10.33203125" style="49" customWidth="1"/>
    <col min="42" max="42" width="11.88671875" style="49" customWidth="1"/>
    <col min="43" max="43" width="24" style="49" customWidth="1"/>
    <col min="44" max="44" width="11.109375" style="49" customWidth="1"/>
    <col min="45" max="45" width="11.44140625" style="49" customWidth="1"/>
    <col min="46" max="16384" width="9.109375" style="49"/>
  </cols>
  <sheetData>
    <row r="1" spans="1:46" ht="14.4" x14ac:dyDescent="0.3">
      <c r="M1" s="111"/>
      <c r="O1" s="113" t="s">
        <v>253</v>
      </c>
      <c r="P1" s="111"/>
      <c r="R1" s="111"/>
      <c r="V1" s="111"/>
      <c r="X1" s="111"/>
      <c r="Z1" s="111" t="s">
        <v>244</v>
      </c>
      <c r="AA1" s="111" t="s">
        <v>244</v>
      </c>
      <c r="AC1" s="111"/>
      <c r="AE1" s="111" t="s">
        <v>244</v>
      </c>
      <c r="AF1" s="111" t="s">
        <v>244</v>
      </c>
      <c r="AH1" s="111"/>
      <c r="AJ1" s="113" t="s">
        <v>253</v>
      </c>
      <c r="AK1" s="111"/>
      <c r="AM1" s="111"/>
      <c r="AO1" s="111"/>
      <c r="AR1" s="113" t="s">
        <v>253</v>
      </c>
      <c r="AT1" s="111"/>
    </row>
    <row r="2" spans="1:46" ht="14.4" x14ac:dyDescent="0.3">
      <c r="M2" s="111"/>
      <c r="O2" s="113" t="s">
        <v>251</v>
      </c>
      <c r="P2" s="111"/>
      <c r="R2" s="111"/>
      <c r="V2" s="111"/>
      <c r="X2" s="111"/>
      <c r="Z2" s="111" t="s">
        <v>247</v>
      </c>
      <c r="AA2" s="111" t="s">
        <v>247</v>
      </c>
      <c r="AC2" s="111"/>
      <c r="AE2" s="111" t="s">
        <v>247</v>
      </c>
      <c r="AF2" s="111" t="s">
        <v>247</v>
      </c>
      <c r="AH2" s="111"/>
      <c r="AJ2" s="113" t="s">
        <v>251</v>
      </c>
      <c r="AK2" s="111"/>
      <c r="AM2" s="111"/>
      <c r="AO2" s="111"/>
      <c r="AR2" s="113" t="s">
        <v>251</v>
      </c>
      <c r="AT2" s="111"/>
    </row>
    <row r="3" spans="1:46" x14ac:dyDescent="0.3">
      <c r="M3" s="111"/>
      <c r="O3" s="111" t="s">
        <v>246</v>
      </c>
      <c r="P3" s="111"/>
      <c r="R3" s="111"/>
      <c r="V3" s="111"/>
      <c r="X3" s="111"/>
      <c r="Z3" s="111" t="s">
        <v>246</v>
      </c>
      <c r="AA3" s="111" t="s">
        <v>246</v>
      </c>
      <c r="AC3" s="111"/>
      <c r="AE3" s="111" t="s">
        <v>246</v>
      </c>
      <c r="AF3" s="111" t="s">
        <v>246</v>
      </c>
      <c r="AH3" s="111"/>
      <c r="AJ3" s="111" t="s">
        <v>246</v>
      </c>
      <c r="AK3" s="111"/>
      <c r="AM3" s="111"/>
      <c r="AO3" s="111"/>
      <c r="AR3" s="111" t="s">
        <v>246</v>
      </c>
      <c r="AT3" s="111"/>
    </row>
    <row r="4" spans="1:46" x14ac:dyDescent="0.3">
      <c r="A4" s="126" t="s">
        <v>18</v>
      </c>
      <c r="B4" s="126"/>
      <c r="C4" s="126"/>
      <c r="D4" s="126"/>
      <c r="E4" s="126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5" spans="1:46" x14ac:dyDescent="0.3">
      <c r="A5" s="127" t="str">
        <f>'№1 ИП-ТС'!A7:B7</f>
        <v>ИП Шорохов С.В.</v>
      </c>
      <c r="B5" s="127"/>
      <c r="C5" s="127"/>
      <c r="D5" s="127"/>
      <c r="E5" s="127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</row>
    <row r="6" spans="1:46" x14ac:dyDescent="0.3">
      <c r="A6" s="128" t="s">
        <v>21</v>
      </c>
      <c r="B6" s="128"/>
      <c r="C6" s="128"/>
      <c r="D6" s="128"/>
      <c r="E6" s="12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46" x14ac:dyDescent="0.3">
      <c r="A7" s="129" t="s">
        <v>241</v>
      </c>
      <c r="B7" s="129"/>
      <c r="C7" s="129"/>
      <c r="D7" s="129"/>
      <c r="E7" s="129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</row>
    <row r="8" spans="1:46" x14ac:dyDescent="0.3">
      <c r="A8" s="9"/>
      <c r="B8" s="5"/>
      <c r="C8" s="5"/>
      <c r="D8" s="5"/>
      <c r="E8" s="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32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5"/>
      <c r="AK8" s="5"/>
      <c r="AL8" s="5"/>
      <c r="AM8" s="5"/>
      <c r="AN8" s="5"/>
      <c r="AO8" s="5"/>
      <c r="AP8" s="5"/>
      <c r="AQ8" s="5"/>
      <c r="AR8" s="5"/>
    </row>
    <row r="9" spans="1:46" x14ac:dyDescent="0.3">
      <c r="A9" s="118" t="s">
        <v>37</v>
      </c>
      <c r="B9" s="118" t="s">
        <v>38</v>
      </c>
      <c r="C9" s="118" t="s">
        <v>39</v>
      </c>
      <c r="D9" s="118" t="s">
        <v>40</v>
      </c>
      <c r="E9" s="118" t="s">
        <v>41</v>
      </c>
      <c r="F9" s="118" t="s">
        <v>42</v>
      </c>
      <c r="G9" s="118"/>
      <c r="H9" s="118"/>
      <c r="I9" s="118"/>
      <c r="J9" s="118"/>
      <c r="K9" s="118"/>
      <c r="L9" s="118"/>
      <c r="M9" s="118"/>
      <c r="N9" s="118"/>
      <c r="O9" s="118"/>
      <c r="P9" s="118" t="s">
        <v>43</v>
      </c>
      <c r="Q9" s="118" t="s">
        <v>44</v>
      </c>
      <c r="R9" s="118" t="s">
        <v>190</v>
      </c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 t="s">
        <v>191</v>
      </c>
      <c r="AI9" s="118"/>
      <c r="AJ9" s="118"/>
      <c r="AK9" s="118"/>
      <c r="AL9" s="118"/>
      <c r="AM9" s="118"/>
      <c r="AN9" s="118"/>
      <c r="AO9" s="118"/>
      <c r="AP9" s="118"/>
      <c r="AQ9" s="118"/>
      <c r="AR9" s="118"/>
    </row>
    <row r="10" spans="1:46" x14ac:dyDescent="0.3">
      <c r="A10" s="118"/>
      <c r="B10" s="118"/>
      <c r="C10" s="118"/>
      <c r="D10" s="118"/>
      <c r="E10" s="118"/>
      <c r="F10" s="118" t="s">
        <v>45</v>
      </c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 t="s">
        <v>46</v>
      </c>
      <c r="S10" s="118"/>
      <c r="T10" s="118"/>
      <c r="U10" s="124" t="s">
        <v>213</v>
      </c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 t="s">
        <v>47</v>
      </c>
      <c r="AH10" s="118" t="s">
        <v>48</v>
      </c>
      <c r="AI10" s="118" t="s">
        <v>49</v>
      </c>
      <c r="AJ10" s="118" t="s">
        <v>50</v>
      </c>
      <c r="AK10" s="118" t="s">
        <v>51</v>
      </c>
      <c r="AL10" s="118" t="s">
        <v>52</v>
      </c>
      <c r="AM10" s="118"/>
      <c r="AN10" s="118" t="s">
        <v>53</v>
      </c>
      <c r="AO10" s="118" t="s">
        <v>54</v>
      </c>
      <c r="AP10" s="118" t="s">
        <v>151</v>
      </c>
      <c r="AQ10" s="118" t="s">
        <v>55</v>
      </c>
      <c r="AR10" s="118" t="s">
        <v>56</v>
      </c>
    </row>
    <row r="11" spans="1:46" x14ac:dyDescent="0.3">
      <c r="A11" s="118"/>
      <c r="B11" s="118"/>
      <c r="C11" s="118"/>
      <c r="D11" s="118"/>
      <c r="E11" s="118"/>
      <c r="F11" s="118" t="s">
        <v>57</v>
      </c>
      <c r="G11" s="118"/>
      <c r="H11" s="118"/>
      <c r="I11" s="118"/>
      <c r="J11" s="118"/>
      <c r="K11" s="118" t="s">
        <v>58</v>
      </c>
      <c r="L11" s="118"/>
      <c r="M11" s="118"/>
      <c r="N11" s="118"/>
      <c r="O11" s="118"/>
      <c r="P11" s="118"/>
      <c r="Q11" s="118"/>
      <c r="R11" s="118"/>
      <c r="S11" s="118"/>
      <c r="T11" s="118"/>
      <c r="U11" s="124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</row>
    <row r="12" spans="1:46" x14ac:dyDescent="0.3">
      <c r="A12" s="118"/>
      <c r="B12" s="118"/>
      <c r="C12" s="118"/>
      <c r="D12" s="118"/>
      <c r="E12" s="118"/>
      <c r="F12" s="118" t="s">
        <v>59</v>
      </c>
      <c r="G12" s="118"/>
      <c r="H12" s="118"/>
      <c r="I12" s="118"/>
      <c r="J12" s="118" t="s">
        <v>60</v>
      </c>
      <c r="K12" s="118" t="s">
        <v>59</v>
      </c>
      <c r="L12" s="118"/>
      <c r="M12" s="118"/>
      <c r="N12" s="118"/>
      <c r="O12" s="118" t="s">
        <v>60</v>
      </c>
      <c r="P12" s="118"/>
      <c r="Q12" s="118"/>
      <c r="R12" s="118" t="s">
        <v>12</v>
      </c>
      <c r="S12" s="118" t="s">
        <v>13</v>
      </c>
      <c r="T12" s="118"/>
      <c r="U12" s="124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 t="s">
        <v>61</v>
      </c>
      <c r="AM12" s="118" t="s">
        <v>62</v>
      </c>
      <c r="AN12" s="118"/>
      <c r="AO12" s="118"/>
      <c r="AP12" s="118"/>
      <c r="AQ12" s="118"/>
      <c r="AR12" s="118"/>
    </row>
    <row r="13" spans="1:46" ht="90.6" customHeight="1" x14ac:dyDescent="0.3">
      <c r="A13" s="118"/>
      <c r="B13" s="118"/>
      <c r="C13" s="118"/>
      <c r="D13" s="118"/>
      <c r="E13" s="118"/>
      <c r="F13" s="100" t="s">
        <v>63</v>
      </c>
      <c r="G13" s="100" t="s">
        <v>64</v>
      </c>
      <c r="H13" s="100" t="s">
        <v>65</v>
      </c>
      <c r="I13" s="100" t="s">
        <v>66</v>
      </c>
      <c r="J13" s="118"/>
      <c r="K13" s="100" t="s">
        <v>63</v>
      </c>
      <c r="L13" s="100" t="s">
        <v>64</v>
      </c>
      <c r="M13" s="100" t="s">
        <v>65</v>
      </c>
      <c r="N13" s="100" t="s">
        <v>66</v>
      </c>
      <c r="O13" s="118"/>
      <c r="P13" s="118"/>
      <c r="Q13" s="118"/>
      <c r="R13" s="118"/>
      <c r="S13" s="100" t="s">
        <v>67</v>
      </c>
      <c r="T13" s="100" t="s">
        <v>68</v>
      </c>
      <c r="U13" s="124"/>
      <c r="V13" s="100">
        <v>2027</v>
      </c>
      <c r="W13" s="100">
        <f t="shared" ref="W13:AE13" si="0">V13+1</f>
        <v>2028</v>
      </c>
      <c r="X13" s="100">
        <f t="shared" si="0"/>
        <v>2029</v>
      </c>
      <c r="Y13" s="100">
        <f t="shared" si="0"/>
        <v>2030</v>
      </c>
      <c r="Z13" s="100">
        <f t="shared" si="0"/>
        <v>2031</v>
      </c>
      <c r="AA13" s="100">
        <f t="shared" si="0"/>
        <v>2032</v>
      </c>
      <c r="AB13" s="100">
        <f t="shared" si="0"/>
        <v>2033</v>
      </c>
      <c r="AC13" s="100">
        <f t="shared" si="0"/>
        <v>2034</v>
      </c>
      <c r="AD13" s="100">
        <f t="shared" si="0"/>
        <v>2035</v>
      </c>
      <c r="AE13" s="100">
        <f t="shared" si="0"/>
        <v>2036</v>
      </c>
      <c r="AF13" s="100" t="s">
        <v>215</v>
      </c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</row>
    <row r="14" spans="1:46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 t="s">
        <v>2</v>
      </c>
      <c r="G14" s="6" t="s">
        <v>4</v>
      </c>
      <c r="H14" s="6" t="s">
        <v>5</v>
      </c>
      <c r="I14" s="6" t="s">
        <v>6</v>
      </c>
      <c r="J14" s="6" t="s">
        <v>69</v>
      </c>
      <c r="K14" s="6" t="s">
        <v>7</v>
      </c>
      <c r="L14" s="6" t="s">
        <v>8</v>
      </c>
      <c r="M14" s="6" t="s">
        <v>9</v>
      </c>
      <c r="N14" s="6" t="s">
        <v>10</v>
      </c>
      <c r="O14" s="6" t="s">
        <v>70</v>
      </c>
      <c r="P14" s="6">
        <v>8</v>
      </c>
      <c r="Q14" s="6">
        <v>9</v>
      </c>
      <c r="R14" s="6" t="s">
        <v>71</v>
      </c>
      <c r="S14" s="6" t="s">
        <v>72</v>
      </c>
      <c r="T14" s="6" t="s">
        <v>73</v>
      </c>
      <c r="U14" s="33" t="s">
        <v>74</v>
      </c>
      <c r="V14" s="6" t="s">
        <v>75</v>
      </c>
      <c r="W14" s="6" t="s">
        <v>76</v>
      </c>
      <c r="X14" s="6" t="s">
        <v>77</v>
      </c>
      <c r="Y14" s="6" t="s">
        <v>78</v>
      </c>
      <c r="Z14" s="6" t="s">
        <v>79</v>
      </c>
      <c r="AA14" s="6" t="s">
        <v>80</v>
      </c>
      <c r="AB14" s="6" t="s">
        <v>81</v>
      </c>
      <c r="AC14" s="6" t="s">
        <v>203</v>
      </c>
      <c r="AD14" s="6" t="s">
        <v>204</v>
      </c>
      <c r="AE14" s="6" t="s">
        <v>205</v>
      </c>
      <c r="AF14" s="6" t="s">
        <v>206</v>
      </c>
      <c r="AG14" s="6" t="s">
        <v>76</v>
      </c>
      <c r="AH14" s="6" t="s">
        <v>82</v>
      </c>
      <c r="AI14" s="6" t="s">
        <v>83</v>
      </c>
      <c r="AJ14" s="6" t="s">
        <v>84</v>
      </c>
      <c r="AK14" s="6" t="s">
        <v>85</v>
      </c>
      <c r="AL14" s="6" t="s">
        <v>86</v>
      </c>
      <c r="AM14" s="6" t="s">
        <v>87</v>
      </c>
      <c r="AN14" s="6" t="s">
        <v>88</v>
      </c>
      <c r="AO14" s="6" t="s">
        <v>89</v>
      </c>
      <c r="AP14" s="6" t="s">
        <v>90</v>
      </c>
      <c r="AQ14" s="6" t="s">
        <v>91</v>
      </c>
      <c r="AR14" s="6" t="s">
        <v>92</v>
      </c>
    </row>
    <row r="15" spans="1:46" ht="14.4" x14ac:dyDescent="0.3">
      <c r="A15" s="120" t="s">
        <v>93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</row>
    <row r="16" spans="1:46" ht="12.75" customHeight="1" x14ac:dyDescent="0.3">
      <c r="A16" s="120" t="s">
        <v>94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</row>
    <row r="17" spans="1:44" ht="14.4" x14ac:dyDescent="0.3">
      <c r="A17" s="120" t="s">
        <v>96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</row>
    <row r="18" spans="1:44" ht="14.4" x14ac:dyDescent="0.3">
      <c r="A18" s="120" t="s">
        <v>97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</row>
    <row r="19" spans="1:44" ht="14.4" x14ac:dyDescent="0.3">
      <c r="A19" s="120" t="s">
        <v>98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5"/>
      <c r="AO19" s="125"/>
      <c r="AP19" s="125"/>
      <c r="AQ19" s="125"/>
      <c r="AR19" s="125"/>
    </row>
    <row r="20" spans="1:44" x14ac:dyDescent="0.3">
      <c r="A20" s="120" t="s">
        <v>99</v>
      </c>
      <c r="B20" s="120"/>
      <c r="C20" s="102" t="s">
        <v>1</v>
      </c>
      <c r="D20" s="102" t="s">
        <v>1</v>
      </c>
      <c r="E20" s="102" t="s">
        <v>1</v>
      </c>
      <c r="F20" s="102" t="s">
        <v>1</v>
      </c>
      <c r="G20" s="102" t="s">
        <v>1</v>
      </c>
      <c r="H20" s="102" t="s">
        <v>1</v>
      </c>
      <c r="I20" s="102" t="s">
        <v>1</v>
      </c>
      <c r="J20" s="102" t="s">
        <v>1</v>
      </c>
      <c r="K20" s="102" t="s">
        <v>1</v>
      </c>
      <c r="L20" s="102" t="s">
        <v>1</v>
      </c>
      <c r="M20" s="102" t="s">
        <v>1</v>
      </c>
      <c r="N20" s="102" t="s">
        <v>1</v>
      </c>
      <c r="O20" s="102" t="s">
        <v>1</v>
      </c>
      <c r="P20" s="102" t="s">
        <v>1</v>
      </c>
      <c r="Q20" s="102" t="s">
        <v>1</v>
      </c>
      <c r="R20" s="102" t="s">
        <v>1</v>
      </c>
      <c r="S20" s="102" t="s">
        <v>1</v>
      </c>
      <c r="T20" s="102" t="s">
        <v>1</v>
      </c>
      <c r="U20" s="102" t="s">
        <v>1</v>
      </c>
      <c r="V20" s="102" t="s">
        <v>1</v>
      </c>
      <c r="W20" s="102" t="s">
        <v>1</v>
      </c>
      <c r="X20" s="102" t="s">
        <v>1</v>
      </c>
      <c r="Y20" s="102" t="s">
        <v>1</v>
      </c>
      <c r="Z20" s="102" t="s">
        <v>1</v>
      </c>
      <c r="AA20" s="102" t="s">
        <v>1</v>
      </c>
      <c r="AB20" s="102" t="s">
        <v>1</v>
      </c>
      <c r="AC20" s="102" t="s">
        <v>1</v>
      </c>
      <c r="AD20" s="102" t="s">
        <v>1</v>
      </c>
      <c r="AE20" s="102" t="s">
        <v>1</v>
      </c>
      <c r="AF20" s="102" t="s">
        <v>1</v>
      </c>
      <c r="AG20" s="102" t="s">
        <v>1</v>
      </c>
      <c r="AH20" s="102" t="s">
        <v>1</v>
      </c>
      <c r="AI20" s="102" t="s">
        <v>1</v>
      </c>
      <c r="AJ20" s="102" t="s">
        <v>1</v>
      </c>
      <c r="AK20" s="102" t="s">
        <v>1</v>
      </c>
      <c r="AL20" s="102" t="s">
        <v>1</v>
      </c>
      <c r="AM20" s="102" t="s">
        <v>1</v>
      </c>
      <c r="AN20" s="102" t="s">
        <v>1</v>
      </c>
      <c r="AO20" s="102" t="s">
        <v>1</v>
      </c>
      <c r="AP20" s="102" t="s">
        <v>1</v>
      </c>
      <c r="AQ20" s="102" t="s">
        <v>1</v>
      </c>
      <c r="AR20" s="102" t="s">
        <v>1</v>
      </c>
    </row>
    <row r="21" spans="1:44" ht="14.4" x14ac:dyDescent="0.3">
      <c r="A21" s="120" t="s">
        <v>100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5"/>
      <c r="AO21" s="125"/>
      <c r="AP21" s="125"/>
      <c r="AQ21" s="125"/>
      <c r="AR21" s="125"/>
    </row>
    <row r="22" spans="1:44" ht="21" customHeight="1" x14ac:dyDescent="0.3">
      <c r="A22" s="50" t="s">
        <v>187</v>
      </c>
      <c r="B22" s="51"/>
      <c r="C22" s="100"/>
      <c r="D22" s="36"/>
      <c r="E22" s="44"/>
      <c r="F22" s="102"/>
      <c r="G22" s="102"/>
      <c r="H22" s="102"/>
      <c r="I22" s="102"/>
      <c r="J22" s="102"/>
      <c r="K22" s="102"/>
      <c r="L22" s="102"/>
      <c r="M22" s="102"/>
      <c r="N22" s="102"/>
      <c r="O22" s="100"/>
      <c r="P22" s="99"/>
      <c r="Q22" s="99"/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0</v>
      </c>
      <c r="AG22" s="53">
        <v>0</v>
      </c>
      <c r="AH22" s="53">
        <v>0</v>
      </c>
      <c r="AI22" s="53">
        <v>0</v>
      </c>
      <c r="AJ22" s="53">
        <v>0</v>
      </c>
      <c r="AK22" s="53">
        <v>0</v>
      </c>
      <c r="AL22" s="53">
        <v>0</v>
      </c>
      <c r="AM22" s="53">
        <v>0</v>
      </c>
      <c r="AN22" s="53">
        <v>0</v>
      </c>
      <c r="AO22" s="7">
        <v>0</v>
      </c>
      <c r="AP22" s="37">
        <v>0</v>
      </c>
      <c r="AQ22" s="7">
        <v>0</v>
      </c>
      <c r="AR22" s="53">
        <v>0</v>
      </c>
    </row>
    <row r="23" spans="1:44" ht="21" customHeight="1" x14ac:dyDescent="0.3">
      <c r="A23" s="50" t="s">
        <v>192</v>
      </c>
      <c r="B23" s="51"/>
      <c r="C23" s="100"/>
      <c r="D23" s="50"/>
      <c r="E23" s="48"/>
      <c r="F23" s="102"/>
      <c r="G23" s="102"/>
      <c r="H23" s="102"/>
      <c r="I23" s="102"/>
      <c r="J23" s="102"/>
      <c r="K23" s="102"/>
      <c r="L23" s="102"/>
      <c r="M23" s="102"/>
      <c r="N23" s="102"/>
      <c r="O23" s="100"/>
      <c r="P23" s="52"/>
      <c r="Q23" s="52"/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3">
        <v>0</v>
      </c>
      <c r="AE23" s="53">
        <v>0</v>
      </c>
      <c r="AF23" s="53">
        <v>0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7">
        <v>0</v>
      </c>
      <c r="AP23" s="37">
        <f>R23-AH23</f>
        <v>0</v>
      </c>
      <c r="AQ23" s="7">
        <v>0</v>
      </c>
      <c r="AR23" s="53">
        <v>0</v>
      </c>
    </row>
    <row r="24" spans="1:44" x14ac:dyDescent="0.3">
      <c r="A24" s="120" t="s">
        <v>101</v>
      </c>
      <c r="B24" s="120"/>
      <c r="C24" s="102" t="s">
        <v>1</v>
      </c>
      <c r="D24" s="102" t="s">
        <v>1</v>
      </c>
      <c r="E24" s="102" t="s">
        <v>1</v>
      </c>
      <c r="F24" s="102" t="s">
        <v>1</v>
      </c>
      <c r="G24" s="102" t="s">
        <v>1</v>
      </c>
      <c r="H24" s="102" t="s">
        <v>1</v>
      </c>
      <c r="I24" s="102" t="s">
        <v>1</v>
      </c>
      <c r="J24" s="102" t="s">
        <v>1</v>
      </c>
      <c r="K24" s="102" t="s">
        <v>1</v>
      </c>
      <c r="L24" s="102" t="s">
        <v>1</v>
      </c>
      <c r="M24" s="102" t="s">
        <v>1</v>
      </c>
      <c r="N24" s="102" t="s">
        <v>1</v>
      </c>
      <c r="O24" s="102" t="s">
        <v>1</v>
      </c>
      <c r="P24" s="102" t="s">
        <v>1</v>
      </c>
      <c r="Q24" s="102" t="s">
        <v>1</v>
      </c>
      <c r="R24" s="7">
        <f>R22+R23</f>
        <v>0</v>
      </c>
      <c r="S24" s="7">
        <f>S22+S23</f>
        <v>0</v>
      </c>
      <c r="T24" s="7">
        <f>T22+T23</f>
        <v>0</v>
      </c>
      <c r="U24" s="7">
        <f>U22+U23</f>
        <v>0</v>
      </c>
      <c r="V24" s="7">
        <f t="shared" ref="V24:AR24" si="1">V22+V23</f>
        <v>0</v>
      </c>
      <c r="W24" s="7">
        <f t="shared" si="1"/>
        <v>0</v>
      </c>
      <c r="X24" s="7">
        <f t="shared" si="1"/>
        <v>0</v>
      </c>
      <c r="Y24" s="7">
        <f t="shared" si="1"/>
        <v>0</v>
      </c>
      <c r="Z24" s="7">
        <f t="shared" si="1"/>
        <v>0</v>
      </c>
      <c r="AA24" s="7">
        <f t="shared" si="1"/>
        <v>0</v>
      </c>
      <c r="AB24" s="7">
        <f t="shared" si="1"/>
        <v>0</v>
      </c>
      <c r="AC24" s="7">
        <f t="shared" si="1"/>
        <v>0</v>
      </c>
      <c r="AD24" s="7">
        <f t="shared" si="1"/>
        <v>0</v>
      </c>
      <c r="AE24" s="7">
        <f t="shared" si="1"/>
        <v>0</v>
      </c>
      <c r="AF24" s="7">
        <f t="shared" si="1"/>
        <v>0</v>
      </c>
      <c r="AG24" s="7">
        <f t="shared" si="1"/>
        <v>0</v>
      </c>
      <c r="AH24" s="7">
        <f t="shared" si="1"/>
        <v>0</v>
      </c>
      <c r="AI24" s="7">
        <f t="shared" si="1"/>
        <v>0</v>
      </c>
      <c r="AJ24" s="7">
        <f t="shared" si="1"/>
        <v>0</v>
      </c>
      <c r="AK24" s="7">
        <f t="shared" si="1"/>
        <v>0</v>
      </c>
      <c r="AL24" s="7">
        <f t="shared" si="1"/>
        <v>0</v>
      </c>
      <c r="AM24" s="7">
        <f t="shared" si="1"/>
        <v>0</v>
      </c>
      <c r="AN24" s="7">
        <f t="shared" si="1"/>
        <v>0</v>
      </c>
      <c r="AO24" s="7">
        <f t="shared" si="1"/>
        <v>0</v>
      </c>
      <c r="AP24" s="7">
        <f t="shared" si="1"/>
        <v>0</v>
      </c>
      <c r="AQ24" s="7">
        <v>0</v>
      </c>
      <c r="AR24" s="7">
        <f t="shared" si="1"/>
        <v>0</v>
      </c>
    </row>
    <row r="25" spans="1:44" x14ac:dyDescent="0.3">
      <c r="A25" s="120" t="s">
        <v>102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</row>
    <row r="26" spans="1:44" ht="14.4" x14ac:dyDescent="0.3">
      <c r="A26" s="120" t="s">
        <v>103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</row>
    <row r="27" spans="1:44" x14ac:dyDescent="0.3">
      <c r="A27" s="31" t="s">
        <v>210</v>
      </c>
      <c r="B27" s="54"/>
      <c r="C27" s="100"/>
      <c r="D27" s="36"/>
      <c r="E27" s="44"/>
      <c r="F27" s="102"/>
      <c r="G27" s="102"/>
      <c r="H27" s="102"/>
      <c r="I27" s="102"/>
      <c r="J27" s="100"/>
      <c r="K27" s="102"/>
      <c r="L27" s="102"/>
      <c r="M27" s="102"/>
      <c r="N27" s="102"/>
      <c r="O27" s="102"/>
      <c r="P27" s="103"/>
      <c r="Q27" s="103"/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7">
        <f>R27-AQ27</f>
        <v>0</v>
      </c>
      <c r="AQ27" s="34">
        <v>0</v>
      </c>
      <c r="AR27" s="34">
        <v>0</v>
      </c>
    </row>
    <row r="28" spans="1:44" x14ac:dyDescent="0.3">
      <c r="A28" s="31" t="s">
        <v>211</v>
      </c>
      <c r="B28" s="54"/>
      <c r="C28" s="100"/>
      <c r="D28" s="36"/>
      <c r="E28" s="44"/>
      <c r="F28" s="102"/>
      <c r="G28" s="102"/>
      <c r="H28" s="102"/>
      <c r="I28" s="102"/>
      <c r="J28" s="100"/>
      <c r="K28" s="102"/>
      <c r="L28" s="102"/>
      <c r="M28" s="102"/>
      <c r="N28" s="102"/>
      <c r="O28" s="102"/>
      <c r="P28" s="103"/>
      <c r="Q28" s="103"/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7">
        <f>R28-AQ28</f>
        <v>0</v>
      </c>
      <c r="AQ28" s="34">
        <v>0</v>
      </c>
      <c r="AR28" s="34">
        <v>0</v>
      </c>
    </row>
    <row r="29" spans="1:44" x14ac:dyDescent="0.3">
      <c r="A29" s="120" t="s">
        <v>104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00"/>
      <c r="AI29" s="100"/>
      <c r="AJ29" s="101"/>
      <c r="AK29" s="101"/>
      <c r="AL29" s="101"/>
      <c r="AM29" s="101"/>
      <c r="AN29" s="101"/>
      <c r="AO29" s="101"/>
      <c r="AP29" s="101"/>
      <c r="AQ29" s="101"/>
      <c r="AR29" s="101"/>
    </row>
    <row r="30" spans="1:44" x14ac:dyDescent="0.3">
      <c r="A30" s="101"/>
      <c r="B30" s="54"/>
      <c r="C30" s="100"/>
      <c r="D30" s="36"/>
      <c r="E30" s="44"/>
      <c r="F30" s="102"/>
      <c r="G30" s="102"/>
      <c r="H30" s="102"/>
      <c r="I30" s="102"/>
      <c r="J30" s="100"/>
      <c r="K30" s="102"/>
      <c r="L30" s="102"/>
      <c r="M30" s="102"/>
      <c r="N30" s="102"/>
      <c r="O30" s="102"/>
      <c r="P30" s="103"/>
      <c r="Q30" s="103"/>
      <c r="R30" s="55"/>
      <c r="S30" s="7"/>
      <c r="T30" s="7"/>
      <c r="U30" s="34"/>
      <c r="V30" s="34"/>
      <c r="W30" s="34"/>
      <c r="X30" s="34"/>
      <c r="Y30" s="34"/>
      <c r="Z30" s="34"/>
      <c r="AA30" s="34"/>
      <c r="AB30" s="34"/>
      <c r="AC30" s="34"/>
      <c r="AD30" s="7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7"/>
      <c r="AQ30" s="34"/>
      <c r="AR30" s="34"/>
    </row>
    <row r="31" spans="1:44" x14ac:dyDescent="0.3">
      <c r="A31" s="101" t="s">
        <v>188</v>
      </c>
      <c r="B31" s="54"/>
      <c r="C31" s="100"/>
      <c r="D31" s="36"/>
      <c r="E31" s="44"/>
      <c r="F31" s="102"/>
      <c r="G31" s="102"/>
      <c r="H31" s="102"/>
      <c r="I31" s="102"/>
      <c r="J31" s="100"/>
      <c r="K31" s="102"/>
      <c r="L31" s="102"/>
      <c r="M31" s="102"/>
      <c r="N31" s="102"/>
      <c r="O31" s="102"/>
      <c r="P31" s="103"/>
      <c r="Q31" s="103"/>
      <c r="R31" s="55">
        <v>0</v>
      </c>
      <c r="S31" s="7">
        <v>0</v>
      </c>
      <c r="T31" s="7">
        <f>R31</f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7">
        <f>R31</f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7">
        <f>R31-AQ31</f>
        <v>0</v>
      </c>
      <c r="AQ31" s="34">
        <v>0</v>
      </c>
      <c r="AR31" s="34">
        <v>0</v>
      </c>
    </row>
    <row r="32" spans="1:44" x14ac:dyDescent="0.3">
      <c r="A32" s="120" t="s">
        <v>105</v>
      </c>
      <c r="B32" s="120"/>
      <c r="C32" s="102" t="s">
        <v>1</v>
      </c>
      <c r="D32" s="102" t="s">
        <v>1</v>
      </c>
      <c r="E32" s="102" t="s">
        <v>1</v>
      </c>
      <c r="F32" s="102" t="s">
        <v>1</v>
      </c>
      <c r="G32" s="102" t="s">
        <v>1</v>
      </c>
      <c r="H32" s="102" t="s">
        <v>1</v>
      </c>
      <c r="I32" s="102" t="s">
        <v>1</v>
      </c>
      <c r="J32" s="102" t="s">
        <v>1</v>
      </c>
      <c r="K32" s="102" t="s">
        <v>1</v>
      </c>
      <c r="L32" s="102" t="s">
        <v>1</v>
      </c>
      <c r="M32" s="102" t="s">
        <v>1</v>
      </c>
      <c r="N32" s="102" t="s">
        <v>1</v>
      </c>
      <c r="O32" s="102" t="s">
        <v>1</v>
      </c>
      <c r="P32" s="102" t="s">
        <v>1</v>
      </c>
      <c r="Q32" s="102" t="s">
        <v>1</v>
      </c>
      <c r="R32" s="7">
        <f t="shared" ref="R32:AR32" si="2">SUM(R27:R28)+R30+R31</f>
        <v>0</v>
      </c>
      <c r="S32" s="7">
        <f t="shared" si="2"/>
        <v>0</v>
      </c>
      <c r="T32" s="7">
        <f t="shared" si="2"/>
        <v>0</v>
      </c>
      <c r="U32" s="7">
        <f t="shared" si="2"/>
        <v>0</v>
      </c>
      <c r="V32" s="7">
        <f t="shared" si="2"/>
        <v>0</v>
      </c>
      <c r="W32" s="7">
        <f t="shared" si="2"/>
        <v>0</v>
      </c>
      <c r="X32" s="7">
        <f t="shared" si="2"/>
        <v>0</v>
      </c>
      <c r="Y32" s="7">
        <f t="shared" si="2"/>
        <v>0</v>
      </c>
      <c r="Z32" s="7">
        <f t="shared" si="2"/>
        <v>0</v>
      </c>
      <c r="AA32" s="7">
        <f t="shared" si="2"/>
        <v>0</v>
      </c>
      <c r="AB32" s="7">
        <f t="shared" si="2"/>
        <v>0</v>
      </c>
      <c r="AC32" s="7">
        <f t="shared" si="2"/>
        <v>0</v>
      </c>
      <c r="AD32" s="7">
        <f t="shared" si="2"/>
        <v>0</v>
      </c>
      <c r="AE32" s="7">
        <f t="shared" si="2"/>
        <v>0</v>
      </c>
      <c r="AF32" s="7">
        <f t="shared" si="2"/>
        <v>0</v>
      </c>
      <c r="AG32" s="7">
        <f t="shared" si="2"/>
        <v>0</v>
      </c>
      <c r="AH32" s="7">
        <f t="shared" si="2"/>
        <v>0</v>
      </c>
      <c r="AI32" s="7">
        <f t="shared" si="2"/>
        <v>0</v>
      </c>
      <c r="AJ32" s="7">
        <f t="shared" si="2"/>
        <v>0</v>
      </c>
      <c r="AK32" s="7">
        <f t="shared" si="2"/>
        <v>0</v>
      </c>
      <c r="AL32" s="7">
        <f t="shared" si="2"/>
        <v>0</v>
      </c>
      <c r="AM32" s="7">
        <f t="shared" si="2"/>
        <v>0</v>
      </c>
      <c r="AN32" s="7">
        <f t="shared" si="2"/>
        <v>0</v>
      </c>
      <c r="AO32" s="7">
        <f t="shared" si="2"/>
        <v>0</v>
      </c>
      <c r="AP32" s="7">
        <f t="shared" si="2"/>
        <v>0</v>
      </c>
      <c r="AQ32" s="7">
        <f t="shared" si="2"/>
        <v>0</v>
      </c>
      <c r="AR32" s="7">
        <f t="shared" si="2"/>
        <v>0</v>
      </c>
    </row>
    <row r="33" spans="1:44" x14ac:dyDescent="0.3">
      <c r="A33" s="120" t="s">
        <v>106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</row>
    <row r="34" spans="1:44" ht="13.95" hidden="1" customHeight="1" x14ac:dyDescent="0.3">
      <c r="A34" s="121" t="s">
        <v>107</v>
      </c>
      <c r="B34" s="122"/>
      <c r="C34" s="102" t="s">
        <v>1</v>
      </c>
      <c r="D34" s="102" t="s">
        <v>1</v>
      </c>
      <c r="E34" s="102" t="s">
        <v>1</v>
      </c>
      <c r="F34" s="102" t="s">
        <v>1</v>
      </c>
      <c r="G34" s="102" t="s">
        <v>1</v>
      </c>
      <c r="H34" s="102" t="s">
        <v>1</v>
      </c>
      <c r="I34" s="102" t="s">
        <v>1</v>
      </c>
      <c r="J34" s="102" t="s">
        <v>1</v>
      </c>
      <c r="K34" s="102" t="s">
        <v>1</v>
      </c>
      <c r="L34" s="102" t="s">
        <v>1</v>
      </c>
      <c r="M34" s="102" t="s">
        <v>1</v>
      </c>
      <c r="N34" s="102" t="s">
        <v>1</v>
      </c>
      <c r="O34" s="102" t="s">
        <v>1</v>
      </c>
      <c r="P34" s="102" t="s">
        <v>1</v>
      </c>
      <c r="Q34" s="102" t="s">
        <v>1</v>
      </c>
      <c r="R34" s="102" t="s">
        <v>1</v>
      </c>
      <c r="S34" s="102" t="s">
        <v>1</v>
      </c>
      <c r="T34" s="102" t="s">
        <v>1</v>
      </c>
      <c r="U34" s="102" t="s">
        <v>1</v>
      </c>
      <c r="V34" s="102" t="s">
        <v>1</v>
      </c>
      <c r="W34" s="102" t="s">
        <v>1</v>
      </c>
      <c r="X34" s="102" t="s">
        <v>1</v>
      </c>
      <c r="Y34" s="102" t="s">
        <v>1</v>
      </c>
      <c r="Z34" s="102" t="s">
        <v>1</v>
      </c>
      <c r="AA34" s="102" t="s">
        <v>1</v>
      </c>
      <c r="AB34" s="102" t="s">
        <v>1</v>
      </c>
      <c r="AC34" s="102" t="s">
        <v>1</v>
      </c>
      <c r="AD34" s="102" t="s">
        <v>1</v>
      </c>
      <c r="AE34" s="102" t="s">
        <v>1</v>
      </c>
      <c r="AF34" s="102" t="s">
        <v>1</v>
      </c>
      <c r="AG34" s="102" t="s">
        <v>1</v>
      </c>
      <c r="AH34" s="102" t="s">
        <v>1</v>
      </c>
      <c r="AI34" s="102" t="s">
        <v>1</v>
      </c>
      <c r="AJ34" s="102" t="s">
        <v>1</v>
      </c>
      <c r="AK34" s="102" t="s">
        <v>1</v>
      </c>
      <c r="AL34" s="102" t="s">
        <v>1</v>
      </c>
      <c r="AM34" s="102" t="s">
        <v>1</v>
      </c>
      <c r="AN34" s="102" t="s">
        <v>1</v>
      </c>
      <c r="AO34" s="102" t="s">
        <v>1</v>
      </c>
      <c r="AP34" s="102" t="s">
        <v>1</v>
      </c>
      <c r="AQ34" s="102" t="s">
        <v>1</v>
      </c>
      <c r="AR34" s="102" t="s">
        <v>1</v>
      </c>
    </row>
    <row r="35" spans="1:44" ht="14.4" hidden="1" customHeight="1" x14ac:dyDescent="0.3">
      <c r="A35" s="121" t="s">
        <v>108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2"/>
    </row>
    <row r="36" spans="1:44" ht="14.4" hidden="1" customHeight="1" x14ac:dyDescent="0.3">
      <c r="A36" s="121" t="s">
        <v>109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2"/>
    </row>
    <row r="37" spans="1:44" ht="14.4" hidden="1" customHeight="1" x14ac:dyDescent="0.3">
      <c r="A37" s="121" t="s">
        <v>110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2"/>
    </row>
    <row r="38" spans="1:44" ht="13.95" hidden="1" customHeight="1" x14ac:dyDescent="0.3">
      <c r="A38" s="121" t="s">
        <v>111</v>
      </c>
      <c r="B38" s="123"/>
      <c r="C38" s="122"/>
      <c r="D38" s="102" t="s">
        <v>1</v>
      </c>
      <c r="E38" s="102" t="s">
        <v>1</v>
      </c>
      <c r="F38" s="102" t="s">
        <v>1</v>
      </c>
      <c r="G38" s="102" t="s">
        <v>1</v>
      </c>
      <c r="H38" s="102" t="s">
        <v>1</v>
      </c>
      <c r="I38" s="102" t="s">
        <v>1</v>
      </c>
      <c r="J38" s="102" t="s">
        <v>1</v>
      </c>
      <c r="K38" s="102" t="s">
        <v>1</v>
      </c>
      <c r="L38" s="102" t="s">
        <v>1</v>
      </c>
      <c r="M38" s="102" t="s">
        <v>1</v>
      </c>
      <c r="N38" s="102" t="s">
        <v>1</v>
      </c>
      <c r="O38" s="102" t="s">
        <v>1</v>
      </c>
      <c r="P38" s="102" t="s">
        <v>1</v>
      </c>
      <c r="Q38" s="102" t="s">
        <v>1</v>
      </c>
      <c r="R38" s="102" t="s">
        <v>1</v>
      </c>
      <c r="S38" s="102" t="s">
        <v>1</v>
      </c>
      <c r="T38" s="102" t="s">
        <v>1</v>
      </c>
      <c r="U38" s="102" t="s">
        <v>1</v>
      </c>
      <c r="V38" s="102" t="s">
        <v>1</v>
      </c>
      <c r="W38" s="102" t="s">
        <v>1</v>
      </c>
      <c r="X38" s="102" t="s">
        <v>1</v>
      </c>
      <c r="Y38" s="102" t="s">
        <v>1</v>
      </c>
      <c r="Z38" s="102" t="s">
        <v>1</v>
      </c>
      <c r="AA38" s="102" t="s">
        <v>1</v>
      </c>
      <c r="AB38" s="102" t="s">
        <v>1</v>
      </c>
      <c r="AC38" s="102" t="s">
        <v>1</v>
      </c>
      <c r="AD38" s="102" t="s">
        <v>1</v>
      </c>
      <c r="AE38" s="102" t="s">
        <v>1</v>
      </c>
      <c r="AF38" s="102" t="s">
        <v>1</v>
      </c>
      <c r="AG38" s="102" t="s">
        <v>1</v>
      </c>
      <c r="AH38" s="102" t="s">
        <v>1</v>
      </c>
      <c r="AI38" s="102" t="s">
        <v>1</v>
      </c>
      <c r="AJ38" s="102" t="s">
        <v>1</v>
      </c>
      <c r="AK38" s="102" t="s">
        <v>1</v>
      </c>
      <c r="AL38" s="102" t="s">
        <v>1</v>
      </c>
      <c r="AM38" s="102" t="s">
        <v>1</v>
      </c>
      <c r="AN38" s="102" t="s">
        <v>1</v>
      </c>
      <c r="AO38" s="102" t="s">
        <v>1</v>
      </c>
      <c r="AP38" s="102" t="s">
        <v>1</v>
      </c>
      <c r="AQ38" s="102" t="s">
        <v>1</v>
      </c>
      <c r="AR38" s="102" t="s">
        <v>1</v>
      </c>
    </row>
    <row r="39" spans="1:44" ht="13.95" hidden="1" customHeight="1" x14ac:dyDescent="0.3">
      <c r="A39" s="121" t="s">
        <v>112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2"/>
    </row>
    <row r="40" spans="1:44" ht="43.2" customHeight="1" x14ac:dyDescent="0.3">
      <c r="A40" s="31" t="s">
        <v>2</v>
      </c>
      <c r="B40" s="101" t="s">
        <v>227</v>
      </c>
      <c r="C40" s="100" t="s">
        <v>224</v>
      </c>
      <c r="D40" s="101" t="s">
        <v>212</v>
      </c>
      <c r="E40" s="44" t="s">
        <v>225</v>
      </c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3">
        <v>2027</v>
      </c>
      <c r="Q40" s="103">
        <v>2027</v>
      </c>
      <c r="R40" s="55">
        <v>207.53330000000003</v>
      </c>
      <c r="S40" s="7">
        <v>0</v>
      </c>
      <c r="T40" s="7">
        <v>207.53330000000003</v>
      </c>
      <c r="U40" s="34">
        <v>0</v>
      </c>
      <c r="V40" s="34">
        <v>207.53330000000003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7">
        <v>0</v>
      </c>
      <c r="AE40" s="34">
        <v>0</v>
      </c>
      <c r="AF40" s="34">
        <v>0</v>
      </c>
      <c r="AG40" s="34">
        <v>0</v>
      </c>
      <c r="AH40" s="34">
        <v>207.53330000000003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7">
        <v>0</v>
      </c>
      <c r="AQ40" s="34">
        <v>0</v>
      </c>
      <c r="AR40" s="34">
        <v>0</v>
      </c>
    </row>
    <row r="41" spans="1:44" ht="39.6" x14ac:dyDescent="0.3">
      <c r="A41" s="31" t="s">
        <v>4</v>
      </c>
      <c r="B41" s="101" t="s">
        <v>228</v>
      </c>
      <c r="C41" s="100" t="s">
        <v>226</v>
      </c>
      <c r="D41" s="101" t="s">
        <v>212</v>
      </c>
      <c r="E41" s="44" t="s">
        <v>225</v>
      </c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3">
        <v>2027</v>
      </c>
      <c r="Q41" s="103">
        <v>2027</v>
      </c>
      <c r="R41" s="55">
        <v>337.67298240000002</v>
      </c>
      <c r="S41" s="7">
        <v>0</v>
      </c>
      <c r="T41" s="7">
        <v>337.67298240000002</v>
      </c>
      <c r="U41" s="34">
        <v>0</v>
      </c>
      <c r="V41" s="34">
        <v>337.67298240000002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7">
        <v>0</v>
      </c>
      <c r="AE41" s="34">
        <v>0</v>
      </c>
      <c r="AF41" s="34">
        <v>0</v>
      </c>
      <c r="AG41" s="34">
        <v>0</v>
      </c>
      <c r="AH41" s="34">
        <v>337.67298240000002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7">
        <v>0</v>
      </c>
      <c r="AQ41" s="34">
        <v>0</v>
      </c>
      <c r="AR41" s="34">
        <v>0</v>
      </c>
    </row>
    <row r="42" spans="1:44" x14ac:dyDescent="0.3">
      <c r="A42" s="120" t="s">
        <v>113</v>
      </c>
      <c r="B42" s="120"/>
      <c r="C42" s="102" t="s">
        <v>1</v>
      </c>
      <c r="D42" s="102" t="s">
        <v>1</v>
      </c>
      <c r="E42" s="102" t="s">
        <v>1</v>
      </c>
      <c r="F42" s="102" t="s">
        <v>1</v>
      </c>
      <c r="G42" s="102" t="s">
        <v>1</v>
      </c>
      <c r="H42" s="102" t="s">
        <v>1</v>
      </c>
      <c r="I42" s="102" t="s">
        <v>1</v>
      </c>
      <c r="J42" s="102" t="s">
        <v>1</v>
      </c>
      <c r="K42" s="102" t="s">
        <v>1</v>
      </c>
      <c r="L42" s="102" t="s">
        <v>1</v>
      </c>
      <c r="M42" s="102" t="s">
        <v>1</v>
      </c>
      <c r="N42" s="102" t="s">
        <v>1</v>
      </c>
      <c r="O42" s="102" t="s">
        <v>1</v>
      </c>
      <c r="P42" s="102" t="s">
        <v>1</v>
      </c>
      <c r="Q42" s="102" t="s">
        <v>1</v>
      </c>
      <c r="R42" s="7">
        <v>545.20628240000008</v>
      </c>
      <c r="S42" s="7">
        <v>0</v>
      </c>
      <c r="T42" s="7">
        <v>545.20628240000008</v>
      </c>
      <c r="U42" s="7">
        <v>0</v>
      </c>
      <c r="V42" s="7">
        <v>545.20628240000008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545.20628240000008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f>AR40+AR41</f>
        <v>0</v>
      </c>
    </row>
    <row r="43" spans="1:44" x14ac:dyDescent="0.3">
      <c r="A43" s="119" t="s">
        <v>114</v>
      </c>
      <c r="B43" s="119"/>
      <c r="C43" s="119"/>
      <c r="D43" s="119"/>
      <c r="E43" s="102" t="s">
        <v>1</v>
      </c>
      <c r="F43" s="102" t="s">
        <v>1</v>
      </c>
      <c r="G43" s="102" t="s">
        <v>1</v>
      </c>
      <c r="H43" s="102" t="s">
        <v>1</v>
      </c>
      <c r="I43" s="102" t="s">
        <v>1</v>
      </c>
      <c r="J43" s="102" t="s">
        <v>1</v>
      </c>
      <c r="K43" s="102" t="s">
        <v>1</v>
      </c>
      <c r="L43" s="102" t="s">
        <v>1</v>
      </c>
      <c r="M43" s="102" t="s">
        <v>1</v>
      </c>
      <c r="N43" s="102" t="s">
        <v>1</v>
      </c>
      <c r="O43" s="102" t="s">
        <v>1</v>
      </c>
      <c r="P43" s="102" t="s">
        <v>1</v>
      </c>
      <c r="Q43" s="102" t="s">
        <v>1</v>
      </c>
      <c r="R43" s="22">
        <v>545.20628240000008</v>
      </c>
      <c r="S43" s="22">
        <v>0</v>
      </c>
      <c r="T43" s="22">
        <v>545.20628240000008</v>
      </c>
      <c r="U43" s="22">
        <v>0</v>
      </c>
      <c r="V43" s="22">
        <v>545.20628240000008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545.20628240000008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f>AR24+AR32+AR42</f>
        <v>0</v>
      </c>
    </row>
    <row r="44" spans="1:44" x14ac:dyDescent="0.3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7"/>
      <c r="S44" s="56"/>
      <c r="T44" s="56"/>
      <c r="U44" s="58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</row>
    <row r="47" spans="1:44" x14ac:dyDescent="0.3">
      <c r="B47" s="49">
        <f>'№1 ИП-ТС'!A24</f>
        <v>0</v>
      </c>
      <c r="E47" s="49">
        <f>'№1 ИП-ТС'!B24</f>
        <v>0</v>
      </c>
    </row>
    <row r="48" spans="1:44" x14ac:dyDescent="0.3">
      <c r="C48" s="49">
        <f>'№1 ИП-ТС'!A25</f>
        <v>0</v>
      </c>
    </row>
  </sheetData>
  <mergeCells count="60">
    <mergeCell ref="D9:D13"/>
    <mergeCell ref="E9:E13"/>
    <mergeCell ref="F9:O9"/>
    <mergeCell ref="F12:I12"/>
    <mergeCell ref="A4:E4"/>
    <mergeCell ref="A5:E5"/>
    <mergeCell ref="A6:E6"/>
    <mergeCell ref="A7:E7"/>
    <mergeCell ref="B9:B13"/>
    <mergeCell ref="C9:C13"/>
    <mergeCell ref="K11:O11"/>
    <mergeCell ref="A9:A13"/>
    <mergeCell ref="J12:J13"/>
    <mergeCell ref="P9:P13"/>
    <mergeCell ref="AP10:AP13"/>
    <mergeCell ref="O12:O13"/>
    <mergeCell ref="AQ10:AQ13"/>
    <mergeCell ref="F10:O10"/>
    <mergeCell ref="R12:R13"/>
    <mergeCell ref="S12:T12"/>
    <mergeCell ref="Q9:Q13"/>
    <mergeCell ref="R9:AG9"/>
    <mergeCell ref="AH9:AR9"/>
    <mergeCell ref="AO10:AO13"/>
    <mergeCell ref="AI10:AI13"/>
    <mergeCell ref="AH10:AH13"/>
    <mergeCell ref="V10:AF12"/>
    <mergeCell ref="F11:J11"/>
    <mergeCell ref="K12:N12"/>
    <mergeCell ref="A26:AR26"/>
    <mergeCell ref="A15:AR15"/>
    <mergeCell ref="A25:AR25"/>
    <mergeCell ref="A17:AR17"/>
    <mergeCell ref="A16:AR16"/>
    <mergeCell ref="A19:AR19"/>
    <mergeCell ref="A20:B20"/>
    <mergeCell ref="A21:AR21"/>
    <mergeCell ref="A18:AR18"/>
    <mergeCell ref="A24:B24"/>
    <mergeCell ref="AL10:AM11"/>
    <mergeCell ref="AK10:AK13"/>
    <mergeCell ref="AL12:AL13"/>
    <mergeCell ref="AM12:AM13"/>
    <mergeCell ref="AJ10:AJ13"/>
    <mergeCell ref="AR10:AR13"/>
    <mergeCell ref="AG10:AG13"/>
    <mergeCell ref="R10:T11"/>
    <mergeCell ref="A43:D43"/>
    <mergeCell ref="A29:AG29"/>
    <mergeCell ref="A32:B32"/>
    <mergeCell ref="A33:AR33"/>
    <mergeCell ref="A34:B34"/>
    <mergeCell ref="A38:C38"/>
    <mergeCell ref="A39:AR39"/>
    <mergeCell ref="A42:B42"/>
    <mergeCell ref="A37:AR37"/>
    <mergeCell ref="A36:AR36"/>
    <mergeCell ref="A35:AR35"/>
    <mergeCell ref="U10:U13"/>
    <mergeCell ref="AN10:AN13"/>
  </mergeCells>
  <phoneticPr fontId="16" type="noConversion"/>
  <pageMargins left="0.70866141732283472" right="0.16" top="0.74803149606299213" bottom="0.74803149606299213" header="0.31496062992125984" footer="0.31496062992125984"/>
  <pageSetup paperSize="9" scale="70" fitToWidth="3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T42"/>
  <sheetViews>
    <sheetView view="pageBreakPreview" zoomScale="60" zoomScaleNormal="75" workbookViewId="0">
      <selection activeCell="F11" sqref="F11"/>
    </sheetView>
  </sheetViews>
  <sheetFormatPr defaultColWidth="9.109375" defaultRowHeight="14.4" x14ac:dyDescent="0.3"/>
  <cols>
    <col min="1" max="1" width="8.88671875" style="61" customWidth="1"/>
    <col min="2" max="2" width="52.44140625" style="61" customWidth="1"/>
    <col min="3" max="3" width="24.5546875" style="61" customWidth="1"/>
    <col min="4" max="4" width="14.5546875" style="61" customWidth="1"/>
    <col min="5" max="5" width="16.5546875" style="66" customWidth="1"/>
    <col min="6" max="6" width="31.88671875" style="66" customWidth="1"/>
    <col min="7" max="17" width="13.6640625" style="66" hidden="1" customWidth="1"/>
    <col min="18" max="18" width="56.33203125" style="61" hidden="1" customWidth="1"/>
    <col min="19" max="16384" width="9.109375" style="61"/>
  </cols>
  <sheetData>
    <row r="1" spans="1:20" ht="15.6" x14ac:dyDescent="0.3">
      <c r="A1" s="60"/>
      <c r="B1" s="60"/>
      <c r="C1" s="148" t="s">
        <v>254</v>
      </c>
      <c r="D1" s="148"/>
      <c r="E1" s="148"/>
      <c r="F1" s="148"/>
      <c r="G1" s="109"/>
      <c r="H1" s="109"/>
      <c r="I1" s="109"/>
      <c r="J1" s="60"/>
      <c r="K1" s="60"/>
      <c r="L1" s="60"/>
      <c r="M1" s="60"/>
      <c r="N1" s="60"/>
      <c r="O1" s="60"/>
      <c r="P1" s="60"/>
      <c r="Q1" s="60"/>
    </row>
    <row r="2" spans="1:20" ht="15.6" x14ac:dyDescent="0.3">
      <c r="A2" s="60"/>
      <c r="B2" s="60"/>
      <c r="C2" s="107"/>
      <c r="D2" s="148" t="s">
        <v>251</v>
      </c>
      <c r="E2" s="148"/>
      <c r="F2" s="148"/>
      <c r="G2" s="109"/>
      <c r="H2" s="109"/>
      <c r="I2" s="109"/>
      <c r="J2" s="60"/>
      <c r="K2" s="60"/>
      <c r="L2" s="60"/>
      <c r="M2" s="60"/>
      <c r="N2" s="60"/>
      <c r="O2" s="60"/>
      <c r="P2" s="60"/>
      <c r="Q2" s="60"/>
    </row>
    <row r="3" spans="1:20" ht="15.6" customHeight="1" x14ac:dyDescent="0.3">
      <c r="A3" s="60"/>
      <c r="B3" s="60"/>
      <c r="C3" s="107"/>
      <c r="D3" s="149" t="s">
        <v>248</v>
      </c>
      <c r="E3" s="149"/>
      <c r="F3" s="149"/>
      <c r="G3" s="149"/>
      <c r="H3" s="149"/>
      <c r="I3" s="149"/>
      <c r="J3" s="60"/>
      <c r="K3" s="60"/>
      <c r="L3" s="60"/>
      <c r="M3" s="60"/>
      <c r="N3" s="60"/>
      <c r="O3" s="60"/>
      <c r="P3" s="60"/>
      <c r="Q3" s="60"/>
    </row>
    <row r="4" spans="1:20" ht="15.6" x14ac:dyDescent="0.3">
      <c r="A4" s="130" t="s">
        <v>193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</row>
    <row r="5" spans="1:20" ht="15.6" x14ac:dyDescent="0.3">
      <c r="A5" s="130" t="str">
        <f>'№1 ИП-ТС'!A7:B7</f>
        <v>ИП Шорохов С.В.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</row>
    <row r="6" spans="1:20" ht="15.6" x14ac:dyDescent="0.3">
      <c r="A6" s="130" t="s">
        <v>241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</row>
    <row r="7" spans="1:20" ht="15.6" x14ac:dyDescent="0.3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20" ht="15" customHeight="1" x14ac:dyDescent="0.3">
      <c r="A8" s="131" t="s">
        <v>37</v>
      </c>
      <c r="B8" s="131" t="s">
        <v>15</v>
      </c>
      <c r="C8" s="131" t="s">
        <v>16</v>
      </c>
      <c r="D8" s="134" t="s">
        <v>194</v>
      </c>
      <c r="E8" s="134" t="s">
        <v>136</v>
      </c>
      <c r="F8" s="139" t="s">
        <v>116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1"/>
    </row>
    <row r="9" spans="1:20" ht="15" customHeight="1" x14ac:dyDescent="0.3">
      <c r="A9" s="131"/>
      <c r="B9" s="131"/>
      <c r="C9" s="131"/>
      <c r="D9" s="138"/>
      <c r="E9" s="138"/>
      <c r="F9" s="142" t="s">
        <v>117</v>
      </c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4"/>
    </row>
    <row r="10" spans="1:20" ht="41.25" customHeight="1" x14ac:dyDescent="0.3">
      <c r="A10" s="131"/>
      <c r="B10" s="131"/>
      <c r="C10" s="131"/>
      <c r="D10" s="138"/>
      <c r="E10" s="138"/>
      <c r="F10" s="145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7"/>
    </row>
    <row r="11" spans="1:20" ht="29.25" customHeight="1" x14ac:dyDescent="0.3">
      <c r="A11" s="131"/>
      <c r="B11" s="131"/>
      <c r="C11" s="131"/>
      <c r="D11" s="135"/>
      <c r="E11" s="135"/>
      <c r="F11" s="46">
        <v>2027</v>
      </c>
      <c r="G11" s="46">
        <f>F11+1</f>
        <v>2028</v>
      </c>
      <c r="H11" s="46">
        <f t="shared" ref="H11:O11" si="0">G11+1</f>
        <v>2029</v>
      </c>
      <c r="I11" s="46">
        <f t="shared" si="0"/>
        <v>2030</v>
      </c>
      <c r="J11" s="46">
        <f t="shared" si="0"/>
        <v>2031</v>
      </c>
      <c r="K11" s="46">
        <f t="shared" si="0"/>
        <v>2032</v>
      </c>
      <c r="L11" s="46">
        <f t="shared" si="0"/>
        <v>2033</v>
      </c>
      <c r="M11" s="46">
        <f t="shared" si="0"/>
        <v>2034</v>
      </c>
      <c r="N11" s="46">
        <f t="shared" si="0"/>
        <v>2035</v>
      </c>
      <c r="O11" s="46">
        <f t="shared" si="0"/>
        <v>2036</v>
      </c>
      <c r="P11" s="46">
        <f>O11+1</f>
        <v>2037</v>
      </c>
      <c r="Q11" s="46">
        <f>P11+1</f>
        <v>2038</v>
      </c>
      <c r="R11" s="46" t="s">
        <v>207</v>
      </c>
    </row>
    <row r="12" spans="1:20" ht="15.6" x14ac:dyDescent="0.3">
      <c r="A12" s="46">
        <f>COLUMN()</f>
        <v>1</v>
      </c>
      <c r="B12" s="46">
        <f>COLUMN()</f>
        <v>2</v>
      </c>
      <c r="C12" s="46">
        <f>COLUMN()</f>
        <v>3</v>
      </c>
      <c r="D12" s="46">
        <f>COLUMN()</f>
        <v>4</v>
      </c>
      <c r="E12" s="46">
        <f>COLUMN()</f>
        <v>5</v>
      </c>
      <c r="F12" s="46">
        <f>COLUMN()</f>
        <v>6</v>
      </c>
      <c r="G12" s="46">
        <f>COLUMN()</f>
        <v>7</v>
      </c>
      <c r="H12" s="46">
        <f>COLUMN()</f>
        <v>8</v>
      </c>
      <c r="I12" s="46">
        <f>COLUMN()</f>
        <v>9</v>
      </c>
      <c r="J12" s="46">
        <f>COLUMN()</f>
        <v>10</v>
      </c>
      <c r="K12" s="46">
        <f>COLUMN()</f>
        <v>11</v>
      </c>
      <c r="L12" s="46">
        <f>COLUMN()</f>
        <v>12</v>
      </c>
      <c r="M12" s="46">
        <f>COLUMN()</f>
        <v>13</v>
      </c>
      <c r="N12" s="46">
        <f>COLUMN()</f>
        <v>14</v>
      </c>
      <c r="O12" s="46">
        <f>COLUMN()</f>
        <v>15</v>
      </c>
      <c r="P12" s="46">
        <f>COLUMN()</f>
        <v>16</v>
      </c>
      <c r="Q12" s="46">
        <f>COLUMN()</f>
        <v>17</v>
      </c>
      <c r="R12" s="46">
        <f>COLUMN()</f>
        <v>18</v>
      </c>
    </row>
    <row r="13" spans="1:20" ht="31.2" x14ac:dyDescent="0.3">
      <c r="A13" s="46">
        <v>1</v>
      </c>
      <c r="B13" s="47" t="s">
        <v>118</v>
      </c>
      <c r="C13" s="46" t="s">
        <v>195</v>
      </c>
      <c r="D13" s="27" t="s">
        <v>1</v>
      </c>
      <c r="E13" s="27" t="s">
        <v>1</v>
      </c>
      <c r="F13" s="27" t="s">
        <v>1</v>
      </c>
      <c r="G13" s="27" t="s">
        <v>1</v>
      </c>
      <c r="H13" s="27" t="s">
        <v>1</v>
      </c>
      <c r="I13" s="27" t="s">
        <v>1</v>
      </c>
      <c r="J13" s="27" t="s">
        <v>1</v>
      </c>
      <c r="K13" s="27" t="s">
        <v>1</v>
      </c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  <c r="Q13" s="27" t="s">
        <v>1</v>
      </c>
      <c r="R13" s="62" t="s">
        <v>1</v>
      </c>
    </row>
    <row r="14" spans="1:20" ht="15.6" x14ac:dyDescent="0.3">
      <c r="A14" s="131">
        <v>2</v>
      </c>
      <c r="B14" s="132" t="s">
        <v>196</v>
      </c>
      <c r="C14" s="46" t="s">
        <v>197</v>
      </c>
      <c r="D14" s="27" t="s">
        <v>1</v>
      </c>
      <c r="E14" s="27" t="s">
        <v>1</v>
      </c>
      <c r="F14" s="27" t="s">
        <v>1</v>
      </c>
      <c r="G14" s="27" t="str">
        <f>F14</f>
        <v>-</v>
      </c>
      <c r="H14" s="27" t="str">
        <f>G14</f>
        <v>-</v>
      </c>
      <c r="I14" s="27" t="str">
        <f t="shared" ref="I14:O15" si="1">H14</f>
        <v>-</v>
      </c>
      <c r="J14" s="27" t="str">
        <f t="shared" si="1"/>
        <v>-</v>
      </c>
      <c r="K14" s="27" t="str">
        <f t="shared" si="1"/>
        <v>-</v>
      </c>
      <c r="L14" s="27" t="str">
        <f t="shared" si="1"/>
        <v>-</v>
      </c>
      <c r="M14" s="27" t="str">
        <f t="shared" si="1"/>
        <v>-</v>
      </c>
      <c r="N14" s="27" t="str">
        <f t="shared" si="1"/>
        <v>-</v>
      </c>
      <c r="O14" s="27" t="str">
        <f t="shared" si="1"/>
        <v>-</v>
      </c>
      <c r="P14" s="27" t="str">
        <f>N14</f>
        <v>-</v>
      </c>
      <c r="Q14" s="27" t="str">
        <f>O14</f>
        <v>-</v>
      </c>
      <c r="R14" s="63" t="str">
        <f>Q14</f>
        <v>-</v>
      </c>
    </row>
    <row r="15" spans="1:20" ht="15.6" x14ac:dyDescent="0.3">
      <c r="A15" s="131">
        <f>ROW()-15</f>
        <v>0</v>
      </c>
      <c r="B15" s="132"/>
      <c r="C15" s="46" t="s">
        <v>202</v>
      </c>
      <c r="D15" s="27" t="s">
        <v>1</v>
      </c>
      <c r="E15" s="27" t="s">
        <v>1</v>
      </c>
      <c r="F15" s="27" t="s">
        <v>1</v>
      </c>
      <c r="G15" s="27" t="str">
        <f>F15</f>
        <v>-</v>
      </c>
      <c r="H15" s="27" t="str">
        <f t="shared" ref="H15" si="2">G15</f>
        <v>-</v>
      </c>
      <c r="I15" s="27" t="str">
        <f t="shared" si="1"/>
        <v>-</v>
      </c>
      <c r="J15" s="27" t="str">
        <f t="shared" si="1"/>
        <v>-</v>
      </c>
      <c r="K15" s="27" t="str">
        <f t="shared" si="1"/>
        <v>-</v>
      </c>
      <c r="L15" s="27" t="str">
        <f t="shared" si="1"/>
        <v>-</v>
      </c>
      <c r="M15" s="27" t="str">
        <f t="shared" si="1"/>
        <v>-</v>
      </c>
      <c r="N15" s="27" t="str">
        <f t="shared" si="1"/>
        <v>-</v>
      </c>
      <c r="O15" s="27" t="str">
        <f t="shared" si="1"/>
        <v>-</v>
      </c>
      <c r="P15" s="27" t="str">
        <f t="shared" ref="P15:R15" si="3">O15</f>
        <v>-</v>
      </c>
      <c r="Q15" s="27" t="str">
        <f t="shared" si="3"/>
        <v>-</v>
      </c>
      <c r="R15" s="27" t="str">
        <f t="shared" si="3"/>
        <v>-</v>
      </c>
    </row>
    <row r="16" spans="1:20" ht="31.2" x14ac:dyDescent="0.3">
      <c r="A16" s="46">
        <v>3</v>
      </c>
      <c r="B16" s="45" t="s">
        <v>119</v>
      </c>
      <c r="C16" s="46" t="s">
        <v>120</v>
      </c>
      <c r="D16" s="27" t="s">
        <v>1</v>
      </c>
      <c r="E16" s="27" t="s">
        <v>1</v>
      </c>
      <c r="F16" s="27" t="s">
        <v>1</v>
      </c>
      <c r="G16" s="27" t="s">
        <v>1</v>
      </c>
      <c r="H16" s="27" t="s">
        <v>1</v>
      </c>
      <c r="I16" s="27" t="s">
        <v>1</v>
      </c>
      <c r="J16" s="27" t="s">
        <v>1</v>
      </c>
      <c r="K16" s="27" t="s">
        <v>1</v>
      </c>
      <c r="L16" s="27" t="s">
        <v>1</v>
      </c>
      <c r="M16" s="27" t="s">
        <v>1</v>
      </c>
      <c r="N16" s="27" t="s">
        <v>1</v>
      </c>
      <c r="O16" s="27" t="s">
        <v>1</v>
      </c>
      <c r="P16" s="27" t="s">
        <v>1</v>
      </c>
      <c r="Q16" s="27" t="s">
        <v>1</v>
      </c>
      <c r="R16" s="62" t="s">
        <v>1</v>
      </c>
      <c r="T16" s="64"/>
    </row>
    <row r="17" spans="1:18" ht="62.4" x14ac:dyDescent="0.3">
      <c r="A17" s="46">
        <v>4</v>
      </c>
      <c r="B17" s="47" t="s">
        <v>198</v>
      </c>
      <c r="C17" s="46" t="s">
        <v>3</v>
      </c>
      <c r="D17" s="28" t="s">
        <v>1</v>
      </c>
      <c r="E17" s="27" t="s">
        <v>1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  <c r="Q17" s="27" t="s">
        <v>1</v>
      </c>
      <c r="R17" s="62" t="s">
        <v>1</v>
      </c>
    </row>
    <row r="18" spans="1:18" ht="15.6" x14ac:dyDescent="0.3">
      <c r="A18" s="131">
        <v>5</v>
      </c>
      <c r="B18" s="133" t="s">
        <v>199</v>
      </c>
      <c r="C18" s="46" t="s">
        <v>121</v>
      </c>
      <c r="D18" s="29" t="str">
        <f t="shared" ref="D18:D19" si="4">E18</f>
        <v>-</v>
      </c>
      <c r="E18" s="29" t="str">
        <f t="shared" ref="E18:E19" si="5">F18</f>
        <v>-</v>
      </c>
      <c r="F18" s="29" t="s">
        <v>1</v>
      </c>
      <c r="G18" s="29" t="str">
        <f t="shared" ref="G18:I18" si="6">F18</f>
        <v>-</v>
      </c>
      <c r="H18" s="29" t="str">
        <f t="shared" si="6"/>
        <v>-</v>
      </c>
      <c r="I18" s="29" t="str">
        <f t="shared" si="6"/>
        <v>-</v>
      </c>
      <c r="J18" s="29" t="str">
        <f t="shared" ref="J18:J19" si="7">I18</f>
        <v>-</v>
      </c>
      <c r="K18" s="29" t="str">
        <f t="shared" ref="K18:K19" si="8">J18</f>
        <v>-</v>
      </c>
      <c r="L18" s="29" t="str">
        <f t="shared" ref="L18:L19" si="9">K18</f>
        <v>-</v>
      </c>
      <c r="M18" s="29" t="str">
        <f t="shared" ref="M18:M19" si="10">L18</f>
        <v>-</v>
      </c>
      <c r="N18" s="29" t="str">
        <f t="shared" ref="N18:N19" si="11">M18</f>
        <v>-</v>
      </c>
      <c r="O18" s="29" t="str">
        <f t="shared" ref="O18:O19" si="12">N18</f>
        <v>-</v>
      </c>
      <c r="P18" s="29" t="str">
        <f t="shared" ref="P18:P19" si="13">N18</f>
        <v>-</v>
      </c>
      <c r="Q18" s="29" t="str">
        <f t="shared" ref="Q18:Q19" si="14">O18</f>
        <v>-</v>
      </c>
      <c r="R18" s="29" t="e">
        <f>#REF!+#REF!+#REF!</f>
        <v>#REF!</v>
      </c>
    </row>
    <row r="19" spans="1:18" ht="31.2" x14ac:dyDescent="0.3">
      <c r="A19" s="131">
        <f>ROW()-15</f>
        <v>4</v>
      </c>
      <c r="B19" s="133"/>
      <c r="C19" s="46" t="s">
        <v>122</v>
      </c>
      <c r="D19" s="29" t="str">
        <f t="shared" si="4"/>
        <v>-</v>
      </c>
      <c r="E19" s="29" t="str">
        <f t="shared" si="5"/>
        <v>-</v>
      </c>
      <c r="F19" s="29" t="s">
        <v>1</v>
      </c>
      <c r="G19" s="29" t="str">
        <f t="shared" ref="G19:I19" si="15">F19</f>
        <v>-</v>
      </c>
      <c r="H19" s="29" t="str">
        <f t="shared" si="15"/>
        <v>-</v>
      </c>
      <c r="I19" s="29" t="str">
        <f t="shared" si="15"/>
        <v>-</v>
      </c>
      <c r="J19" s="29" t="str">
        <f t="shared" si="7"/>
        <v>-</v>
      </c>
      <c r="K19" s="29" t="str">
        <f t="shared" si="8"/>
        <v>-</v>
      </c>
      <c r="L19" s="29" t="str">
        <f t="shared" si="9"/>
        <v>-</v>
      </c>
      <c r="M19" s="29" t="str">
        <f t="shared" si="10"/>
        <v>-</v>
      </c>
      <c r="N19" s="29" t="str">
        <f t="shared" si="11"/>
        <v>-</v>
      </c>
      <c r="O19" s="29" t="str">
        <f t="shared" si="12"/>
        <v>-</v>
      </c>
      <c r="P19" s="29" t="str">
        <f t="shared" si="13"/>
        <v>-</v>
      </c>
      <c r="Q19" s="29" t="str">
        <f t="shared" si="14"/>
        <v>-</v>
      </c>
      <c r="R19" s="30" t="s">
        <v>1</v>
      </c>
    </row>
    <row r="20" spans="1:18" ht="15.6" x14ac:dyDescent="0.3">
      <c r="A20" s="134">
        <v>6</v>
      </c>
      <c r="B20" s="136" t="s">
        <v>200</v>
      </c>
      <c r="C20" s="46" t="s">
        <v>123</v>
      </c>
      <c r="D20" s="29" t="str">
        <f t="shared" ref="D20:E21" si="16">E20</f>
        <v>-</v>
      </c>
      <c r="E20" s="29" t="str">
        <f t="shared" si="16"/>
        <v>-</v>
      </c>
      <c r="F20" s="29" t="s">
        <v>1</v>
      </c>
      <c r="G20" s="29" t="str">
        <f>F20</f>
        <v>-</v>
      </c>
      <c r="H20" s="29" t="str">
        <f>G20</f>
        <v>-</v>
      </c>
      <c r="I20" s="29" t="str">
        <f>H20</f>
        <v>-</v>
      </c>
      <c r="J20" s="29" t="str">
        <f t="shared" ref="J20:R21" si="17">I20</f>
        <v>-</v>
      </c>
      <c r="K20" s="29" t="str">
        <f t="shared" si="17"/>
        <v>-</v>
      </c>
      <c r="L20" s="29" t="str">
        <f t="shared" si="17"/>
        <v>-</v>
      </c>
      <c r="M20" s="29" t="str">
        <f t="shared" si="17"/>
        <v>-</v>
      </c>
      <c r="N20" s="29" t="str">
        <f t="shared" si="17"/>
        <v>-</v>
      </c>
      <c r="O20" s="29" t="str">
        <f t="shared" si="17"/>
        <v>-</v>
      </c>
      <c r="P20" s="29" t="str">
        <f>N20</f>
        <v>-</v>
      </c>
      <c r="Q20" s="29" t="str">
        <f>O20</f>
        <v>-</v>
      </c>
      <c r="R20" s="29" t="str">
        <f t="shared" si="17"/>
        <v>-</v>
      </c>
    </row>
    <row r="21" spans="1:18" ht="15.6" x14ac:dyDescent="0.3">
      <c r="A21" s="135">
        <f>ROW()-15</f>
        <v>6</v>
      </c>
      <c r="B21" s="137"/>
      <c r="C21" s="46" t="s">
        <v>124</v>
      </c>
      <c r="D21" s="29" t="str">
        <f t="shared" si="16"/>
        <v>-</v>
      </c>
      <c r="E21" s="29" t="str">
        <f t="shared" si="16"/>
        <v>-</v>
      </c>
      <c r="F21" s="29" t="s">
        <v>1</v>
      </c>
      <c r="G21" s="29" t="str">
        <f t="shared" ref="G21:I21" si="18">F21</f>
        <v>-</v>
      </c>
      <c r="H21" s="29" t="str">
        <f t="shared" si="18"/>
        <v>-</v>
      </c>
      <c r="I21" s="29" t="str">
        <f t="shared" si="18"/>
        <v>-</v>
      </c>
      <c r="J21" s="29" t="str">
        <f t="shared" si="17"/>
        <v>-</v>
      </c>
      <c r="K21" s="29" t="str">
        <f t="shared" si="17"/>
        <v>-</v>
      </c>
      <c r="L21" s="29" t="str">
        <f t="shared" si="17"/>
        <v>-</v>
      </c>
      <c r="M21" s="29" t="str">
        <f t="shared" si="17"/>
        <v>-</v>
      </c>
      <c r="N21" s="29" t="str">
        <f t="shared" si="17"/>
        <v>-</v>
      </c>
      <c r="O21" s="29" t="str">
        <f t="shared" si="17"/>
        <v>-</v>
      </c>
      <c r="P21" s="29" t="str">
        <f t="shared" ref="P21" si="19">N21</f>
        <v>-</v>
      </c>
      <c r="Q21" s="29" t="str">
        <f t="shared" ref="Q21" si="20">O21</f>
        <v>-</v>
      </c>
      <c r="R21" s="27" t="e">
        <f>#REF!+#REF!+#REF!</f>
        <v>#REF!</v>
      </c>
    </row>
    <row r="22" spans="1:18" ht="62.4" x14ac:dyDescent="0.3">
      <c r="A22" s="46">
        <v>7</v>
      </c>
      <c r="B22" s="47" t="s">
        <v>172</v>
      </c>
      <c r="C22" s="46" t="s">
        <v>178</v>
      </c>
      <c r="D22" s="27" t="s">
        <v>1</v>
      </c>
      <c r="E22" s="27" t="s">
        <v>1</v>
      </c>
      <c r="F22" s="27" t="s">
        <v>1</v>
      </c>
      <c r="G22" s="27" t="s">
        <v>1</v>
      </c>
      <c r="H22" s="27" t="s">
        <v>1</v>
      </c>
      <c r="I22" s="27" t="s">
        <v>1</v>
      </c>
      <c r="J22" s="27" t="s">
        <v>1</v>
      </c>
      <c r="K22" s="27" t="s">
        <v>1</v>
      </c>
      <c r="L22" s="27" t="s">
        <v>1</v>
      </c>
      <c r="M22" s="27" t="s">
        <v>1</v>
      </c>
      <c r="N22" s="27" t="s">
        <v>1</v>
      </c>
      <c r="O22" s="27" t="s">
        <v>1</v>
      </c>
      <c r="P22" s="27" t="s">
        <v>1</v>
      </c>
      <c r="Q22" s="27" t="s">
        <v>1</v>
      </c>
      <c r="R22" s="27" t="s">
        <v>1</v>
      </c>
    </row>
    <row r="23" spans="1:18" ht="15.6" x14ac:dyDescent="0.3">
      <c r="A23" s="46" t="s">
        <v>173</v>
      </c>
      <c r="B23" s="27" t="s">
        <v>174</v>
      </c>
      <c r="C23" s="27" t="s">
        <v>3</v>
      </c>
      <c r="D23" s="27" t="s">
        <v>1</v>
      </c>
      <c r="E23" s="27" t="s">
        <v>1</v>
      </c>
      <c r="F23" s="27" t="s">
        <v>1</v>
      </c>
      <c r="G23" s="27" t="s">
        <v>1</v>
      </c>
      <c r="H23" s="27" t="s">
        <v>1</v>
      </c>
      <c r="I23" s="27" t="s">
        <v>1</v>
      </c>
      <c r="J23" s="27" t="s">
        <v>1</v>
      </c>
      <c r="K23" s="27" t="s">
        <v>1</v>
      </c>
      <c r="L23" s="27" t="s">
        <v>1</v>
      </c>
      <c r="M23" s="27" t="s">
        <v>1</v>
      </c>
      <c r="N23" s="27" t="s">
        <v>1</v>
      </c>
      <c r="O23" s="27" t="s">
        <v>1</v>
      </c>
      <c r="P23" s="27" t="s">
        <v>1</v>
      </c>
      <c r="Q23" s="27" t="s">
        <v>1</v>
      </c>
      <c r="R23" s="27" t="s">
        <v>1</v>
      </c>
    </row>
    <row r="24" spans="1:18" ht="18" x14ac:dyDescent="0.3">
      <c r="A24" s="46" t="s">
        <v>175</v>
      </c>
      <c r="B24" s="27" t="s">
        <v>201</v>
      </c>
      <c r="C24" s="27" t="s">
        <v>3</v>
      </c>
      <c r="D24" s="27" t="s">
        <v>1</v>
      </c>
      <c r="E24" s="27" t="s">
        <v>1</v>
      </c>
      <c r="F24" s="27" t="s">
        <v>1</v>
      </c>
      <c r="G24" s="27" t="str">
        <f>F24</f>
        <v>-</v>
      </c>
      <c r="H24" s="27" t="str">
        <f t="shared" ref="H24:R24" si="21">G24</f>
        <v>-</v>
      </c>
      <c r="I24" s="27" t="str">
        <f t="shared" si="21"/>
        <v>-</v>
      </c>
      <c r="J24" s="27" t="str">
        <f t="shared" si="21"/>
        <v>-</v>
      </c>
      <c r="K24" s="27" t="str">
        <f t="shared" si="21"/>
        <v>-</v>
      </c>
      <c r="L24" s="27" t="str">
        <f t="shared" si="21"/>
        <v>-</v>
      </c>
      <c r="M24" s="27" t="str">
        <f t="shared" si="21"/>
        <v>-</v>
      </c>
      <c r="N24" s="27" t="str">
        <f t="shared" si="21"/>
        <v>-</v>
      </c>
      <c r="O24" s="27" t="str">
        <f t="shared" si="21"/>
        <v>-</v>
      </c>
      <c r="P24" s="27" t="str">
        <f>N24</f>
        <v>-</v>
      </c>
      <c r="Q24" s="27" t="str">
        <f>O24</f>
        <v>-</v>
      </c>
      <c r="R24" s="27" t="str">
        <f t="shared" si="21"/>
        <v>-</v>
      </c>
    </row>
    <row r="25" spans="1:18" ht="15.6" x14ac:dyDescent="0.3">
      <c r="A25" s="46" t="s">
        <v>176</v>
      </c>
      <c r="B25" s="27" t="s">
        <v>177</v>
      </c>
      <c r="C25" s="27" t="s">
        <v>3</v>
      </c>
      <c r="D25" s="27" t="s">
        <v>1</v>
      </c>
      <c r="E25" s="27" t="s">
        <v>1</v>
      </c>
      <c r="F25" s="27" t="s">
        <v>1</v>
      </c>
      <c r="G25" s="27" t="s">
        <v>1</v>
      </c>
      <c r="H25" s="27" t="s">
        <v>1</v>
      </c>
      <c r="I25" s="27" t="s">
        <v>1</v>
      </c>
      <c r="J25" s="27" t="s">
        <v>1</v>
      </c>
      <c r="K25" s="27" t="s">
        <v>1</v>
      </c>
      <c r="L25" s="27" t="s">
        <v>1</v>
      </c>
      <c r="M25" s="27" t="s">
        <v>1</v>
      </c>
      <c r="N25" s="27" t="s">
        <v>1</v>
      </c>
      <c r="O25" s="27" t="s">
        <v>1</v>
      </c>
      <c r="P25" s="27" t="s">
        <v>1</v>
      </c>
      <c r="Q25" s="27" t="s">
        <v>1</v>
      </c>
      <c r="R25" s="27" t="s">
        <v>1</v>
      </c>
    </row>
    <row r="26" spans="1:18" ht="15.6" x14ac:dyDescent="0.3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8" ht="15.6" x14ac:dyDescent="0.3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</row>
    <row r="28" spans="1:18" ht="15.6" x14ac:dyDescent="0.3">
      <c r="A28" s="60"/>
      <c r="B28" s="65"/>
      <c r="C28" s="105"/>
      <c r="D28" s="106"/>
      <c r="E28" s="106"/>
      <c r="F28" s="105">
        <f>'№1 ИП-ТС'!B24</f>
        <v>0</v>
      </c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</row>
    <row r="29" spans="1:18" ht="15.6" x14ac:dyDescent="0.3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6" ht="66.75" customHeight="1" x14ac:dyDescent="0.3"/>
    <row r="38" ht="12.75" customHeight="1" x14ac:dyDescent="0.3"/>
    <row r="39" ht="12.75" customHeight="1" x14ac:dyDescent="0.3"/>
    <row r="41" ht="15.75" customHeight="1" x14ac:dyDescent="0.3"/>
    <row r="42" ht="15.75" customHeight="1" x14ac:dyDescent="0.3"/>
  </sheetData>
  <mergeCells count="21">
    <mergeCell ref="C1:F1"/>
    <mergeCell ref="D3:G3"/>
    <mergeCell ref="D2:F2"/>
    <mergeCell ref="A4:R4"/>
    <mergeCell ref="A5:R5"/>
    <mergeCell ref="H3:I3"/>
    <mergeCell ref="A6:R6"/>
    <mergeCell ref="E8:E11"/>
    <mergeCell ref="F8:R8"/>
    <mergeCell ref="F9:R10"/>
    <mergeCell ref="A8:A11"/>
    <mergeCell ref="B8:B11"/>
    <mergeCell ref="C8:C11"/>
    <mergeCell ref="D8:D11"/>
    <mergeCell ref="A27:Q27"/>
    <mergeCell ref="A14:A15"/>
    <mergeCell ref="B14:B15"/>
    <mergeCell ref="A18:A19"/>
    <mergeCell ref="B18:B19"/>
    <mergeCell ref="A20:A21"/>
    <mergeCell ref="B20:B21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4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DO21"/>
  <sheetViews>
    <sheetView view="pageBreakPreview" topLeftCell="B1" zoomScaleNormal="100" zoomScaleSheetLayoutView="100" workbookViewId="0">
      <selection activeCell="A10" sqref="A10:AL10"/>
    </sheetView>
  </sheetViews>
  <sheetFormatPr defaultColWidth="9.109375" defaultRowHeight="13.8" x14ac:dyDescent="0.25"/>
  <cols>
    <col min="1" max="1" width="6" style="11" customWidth="1"/>
    <col min="2" max="2" width="39.6640625" style="11" customWidth="1"/>
    <col min="3" max="3" width="13.88671875" style="11" customWidth="1"/>
    <col min="4" max="4" width="8.44140625" style="11" customWidth="1"/>
    <col min="5" max="14" width="3.6640625" style="11" hidden="1" customWidth="1"/>
    <col min="15" max="15" width="9.33203125" style="11" customWidth="1"/>
    <col min="16" max="16" width="10.109375" style="11" customWidth="1"/>
    <col min="17" max="26" width="3.6640625" style="11" hidden="1" customWidth="1"/>
    <col min="27" max="27" width="10" style="11" customWidth="1"/>
    <col min="28" max="28" width="9.6640625" style="11" customWidth="1"/>
    <col min="29" max="38" width="3.6640625" style="11" hidden="1" customWidth="1"/>
    <col min="39" max="39" width="10" style="11" customWidth="1"/>
    <col min="40" max="40" width="8.77734375" style="11" customWidth="1"/>
    <col min="41" max="50" width="3.6640625" style="11" hidden="1" customWidth="1"/>
    <col min="51" max="51" width="9.88671875" style="11" customWidth="1"/>
    <col min="52" max="52" width="8.6640625" style="11" customWidth="1"/>
    <col min="53" max="62" width="3.6640625" style="11" hidden="1" customWidth="1"/>
    <col min="63" max="63" width="9.88671875" style="11" customWidth="1"/>
    <col min="64" max="64" width="8" style="11" customWidth="1"/>
    <col min="65" max="73" width="3.6640625" style="11" hidden="1" customWidth="1"/>
    <col min="74" max="74" width="4.33203125" style="11" hidden="1" customWidth="1"/>
    <col min="75" max="75" width="10.44140625" style="11" customWidth="1"/>
    <col min="76" max="76" width="8.109375" style="11" customWidth="1"/>
    <col min="77" max="85" width="4.44140625" style="11" hidden="1" customWidth="1"/>
    <col min="86" max="86" width="4.109375" style="11" hidden="1" customWidth="1"/>
    <col min="87" max="16384" width="9.109375" style="11"/>
  </cols>
  <sheetData>
    <row r="1" spans="1:102" ht="14.4" customHeight="1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112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163" t="s">
        <v>255</v>
      </c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12" t="s">
        <v>249</v>
      </c>
      <c r="CX1" s="11" t="s">
        <v>249</v>
      </c>
    </row>
    <row r="2" spans="1:102" ht="14.4" customHeight="1" x14ac:dyDescent="0.25">
      <c r="B2" s="163" t="s">
        <v>258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12" t="s">
        <v>245</v>
      </c>
      <c r="CX2" s="11" t="s">
        <v>245</v>
      </c>
    </row>
    <row r="3" spans="1:102" ht="14.4" customHeight="1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112"/>
      <c r="O3" s="163" t="s">
        <v>250</v>
      </c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63"/>
      <c r="BQ3" s="163"/>
      <c r="BR3" s="163"/>
      <c r="BS3" s="163"/>
      <c r="BT3" s="163"/>
      <c r="BU3" s="163"/>
      <c r="BV3" s="163"/>
      <c r="BW3" s="163"/>
      <c r="BX3" s="163"/>
      <c r="BY3" s="112" t="s">
        <v>250</v>
      </c>
      <c r="CX3" s="11" t="s">
        <v>250</v>
      </c>
    </row>
    <row r="4" spans="1:102" ht="13.95" customHeight="1" x14ac:dyDescent="0.25">
      <c r="A4" s="152" t="s">
        <v>133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67"/>
      <c r="BZ4" s="67"/>
      <c r="CA4" s="67"/>
      <c r="CB4" s="67"/>
      <c r="CC4" s="67"/>
      <c r="CD4" s="67"/>
      <c r="CE4" s="67"/>
      <c r="CF4" s="67"/>
      <c r="CG4" s="67"/>
      <c r="CH4" s="68">
        <f>AL4</f>
        <v>0</v>
      </c>
    </row>
    <row r="5" spans="1:102" ht="7.2" customHeight="1" x14ac:dyDescent="0.25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67"/>
      <c r="BZ5" s="67"/>
      <c r="CA5" s="67"/>
      <c r="CB5" s="67"/>
      <c r="CC5" s="67"/>
      <c r="CD5" s="67"/>
      <c r="CE5" s="67"/>
      <c r="CF5" s="67"/>
      <c r="CG5" s="67"/>
      <c r="CH5" s="68"/>
    </row>
    <row r="6" spans="1:102" hidden="1" x14ac:dyDescent="0.25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67"/>
      <c r="BZ6" s="67"/>
      <c r="CA6" s="67"/>
      <c r="CB6" s="67"/>
      <c r="CC6" s="67"/>
      <c r="CD6" s="67"/>
      <c r="CE6" s="67"/>
      <c r="CF6" s="67"/>
      <c r="CG6" s="67"/>
      <c r="CH6" s="67"/>
    </row>
    <row r="7" spans="1:102" s="10" customFormat="1" ht="15.6" hidden="1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</row>
    <row r="8" spans="1:102" s="10" customFormat="1" x14ac:dyDescent="0.25">
      <c r="A8" s="150" t="str">
        <f>'№1 ИП-ТС'!A7:B7</f>
        <v>ИП Шорохов С.В.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</row>
    <row r="9" spans="1:102" s="10" customFormat="1" x14ac:dyDescent="0.25">
      <c r="A9" s="151" t="s">
        <v>115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</row>
    <row r="10" spans="1:102" x14ac:dyDescent="0.25">
      <c r="A10" s="157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7"/>
      <c r="BC10" s="157"/>
      <c r="BD10" s="157"/>
      <c r="BE10" s="157"/>
      <c r="BF10" s="157"/>
      <c r="BG10" s="157"/>
      <c r="BH10" s="157"/>
      <c r="BI10" s="157"/>
      <c r="BJ10" s="157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157"/>
      <c r="BZ10" s="157"/>
      <c r="CA10" s="157"/>
      <c r="CB10" s="157"/>
      <c r="CC10" s="157"/>
      <c r="CD10" s="157"/>
      <c r="CE10" s="157"/>
      <c r="CF10" s="157"/>
      <c r="CG10" s="157"/>
      <c r="CH10" s="157"/>
    </row>
    <row r="11" spans="1:102" ht="30.6" customHeight="1" x14ac:dyDescent="0.25">
      <c r="A11" s="154" t="s">
        <v>11</v>
      </c>
      <c r="B11" s="155" t="s">
        <v>134</v>
      </c>
      <c r="C11" s="156" t="s">
        <v>179</v>
      </c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 t="s">
        <v>180</v>
      </c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 t="s">
        <v>180</v>
      </c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56"/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</row>
    <row r="12" spans="1:102" ht="15" customHeight="1" x14ac:dyDescent="0.25">
      <c r="A12" s="154"/>
      <c r="B12" s="155"/>
      <c r="C12" s="153" t="s">
        <v>135</v>
      </c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 t="s">
        <v>181</v>
      </c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 t="s">
        <v>182</v>
      </c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 t="s">
        <v>183</v>
      </c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64" t="s">
        <v>184</v>
      </c>
      <c r="AZ12" s="164"/>
      <c r="BA12" s="164"/>
      <c r="BB12" s="164"/>
      <c r="BC12" s="164"/>
      <c r="BD12" s="164"/>
      <c r="BE12" s="164"/>
      <c r="BF12" s="164"/>
      <c r="BG12" s="164"/>
      <c r="BH12" s="164"/>
      <c r="BI12" s="164"/>
      <c r="BJ12" s="164"/>
      <c r="BK12" s="153" t="s">
        <v>185</v>
      </c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64" t="s">
        <v>186</v>
      </c>
      <c r="BX12" s="164"/>
      <c r="BY12" s="164"/>
      <c r="BZ12" s="164"/>
      <c r="CA12" s="164"/>
      <c r="CB12" s="164"/>
      <c r="CC12" s="164"/>
      <c r="CD12" s="164"/>
      <c r="CE12" s="164"/>
      <c r="CF12" s="164"/>
      <c r="CG12" s="164"/>
      <c r="CH12" s="164"/>
    </row>
    <row r="13" spans="1:102" x14ac:dyDescent="0.25">
      <c r="A13" s="154"/>
      <c r="B13" s="155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64"/>
      <c r="AZ13" s="164"/>
      <c r="BA13" s="164"/>
      <c r="BB13" s="164"/>
      <c r="BC13" s="164"/>
      <c r="BD13" s="164"/>
      <c r="BE13" s="164"/>
      <c r="BF13" s="164"/>
      <c r="BG13" s="164"/>
      <c r="BH13" s="164"/>
      <c r="BI13" s="164"/>
      <c r="BJ13" s="164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64"/>
      <c r="BX13" s="164"/>
      <c r="BY13" s="164"/>
      <c r="BZ13" s="164"/>
      <c r="CA13" s="164"/>
      <c r="CB13" s="164"/>
      <c r="CC13" s="164"/>
      <c r="CD13" s="164"/>
      <c r="CE13" s="164"/>
      <c r="CF13" s="164"/>
      <c r="CG13" s="164"/>
      <c r="CH13" s="164"/>
    </row>
    <row r="14" spans="1:102" ht="56.25" customHeight="1" x14ac:dyDescent="0.25">
      <c r="A14" s="154"/>
      <c r="B14" s="155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4"/>
      <c r="BJ14" s="164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64"/>
      <c r="BX14" s="164"/>
      <c r="BY14" s="164"/>
      <c r="BZ14" s="164"/>
      <c r="CA14" s="164"/>
      <c r="CB14" s="164"/>
      <c r="CC14" s="164"/>
      <c r="CD14" s="164"/>
      <c r="CE14" s="164"/>
      <c r="CF14" s="164"/>
      <c r="CG14" s="164"/>
      <c r="CH14" s="164"/>
    </row>
    <row r="15" spans="1:102" ht="96" customHeight="1" x14ac:dyDescent="0.25">
      <c r="A15" s="154"/>
      <c r="B15" s="155"/>
      <c r="C15" s="155" t="s">
        <v>136</v>
      </c>
      <c r="D15" s="160" t="s">
        <v>137</v>
      </c>
      <c r="E15" s="161"/>
      <c r="F15" s="161"/>
      <c r="G15" s="161"/>
      <c r="H15" s="161"/>
      <c r="I15" s="161"/>
      <c r="J15" s="161"/>
      <c r="K15" s="161"/>
      <c r="L15" s="161"/>
      <c r="M15" s="161"/>
      <c r="N15" s="162"/>
      <c r="O15" s="155" t="s">
        <v>136</v>
      </c>
      <c r="P15" s="155" t="s">
        <v>137</v>
      </c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 t="s">
        <v>136</v>
      </c>
      <c r="AB15" s="155" t="s">
        <v>137</v>
      </c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 t="s">
        <v>136</v>
      </c>
      <c r="AN15" s="155" t="s">
        <v>137</v>
      </c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 t="s">
        <v>136</v>
      </c>
      <c r="AZ15" s="155" t="s">
        <v>137</v>
      </c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 t="s">
        <v>136</v>
      </c>
      <c r="BL15" s="155" t="str">
        <f>AZ15</f>
        <v>Плановое значение</v>
      </c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 t="s">
        <v>136</v>
      </c>
      <c r="BX15" s="155" t="s">
        <v>137</v>
      </c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</row>
    <row r="16" spans="1:102" s="69" customFormat="1" ht="52.5" customHeight="1" x14ac:dyDescent="0.3">
      <c r="A16" s="154"/>
      <c r="B16" s="155"/>
      <c r="C16" s="155"/>
      <c r="D16" s="15">
        <v>2027</v>
      </c>
      <c r="E16" s="15">
        <f>D16+1</f>
        <v>2028</v>
      </c>
      <c r="F16" s="15">
        <f>E16+1</f>
        <v>2029</v>
      </c>
      <c r="G16" s="15">
        <f t="shared" ref="G16:M16" si="0">F16+1</f>
        <v>2030</v>
      </c>
      <c r="H16" s="15">
        <f t="shared" si="0"/>
        <v>2031</v>
      </c>
      <c r="I16" s="15">
        <f t="shared" si="0"/>
        <v>2032</v>
      </c>
      <c r="J16" s="15">
        <f t="shared" si="0"/>
        <v>2033</v>
      </c>
      <c r="K16" s="15">
        <f t="shared" si="0"/>
        <v>2034</v>
      </c>
      <c r="L16" s="15">
        <f t="shared" si="0"/>
        <v>2035</v>
      </c>
      <c r="M16" s="15">
        <f t="shared" si="0"/>
        <v>2036</v>
      </c>
      <c r="N16" s="15" t="s">
        <v>215</v>
      </c>
      <c r="O16" s="155"/>
      <c r="P16" s="15">
        <f>D16</f>
        <v>2027</v>
      </c>
      <c r="Q16" s="15">
        <f>E16</f>
        <v>2028</v>
      </c>
      <c r="R16" s="15">
        <f t="shared" ref="R16:Z16" si="1">F16</f>
        <v>2029</v>
      </c>
      <c r="S16" s="15">
        <f t="shared" si="1"/>
        <v>2030</v>
      </c>
      <c r="T16" s="15">
        <f t="shared" si="1"/>
        <v>2031</v>
      </c>
      <c r="U16" s="15">
        <f t="shared" si="1"/>
        <v>2032</v>
      </c>
      <c r="V16" s="15">
        <f t="shared" si="1"/>
        <v>2033</v>
      </c>
      <c r="W16" s="15">
        <f t="shared" si="1"/>
        <v>2034</v>
      </c>
      <c r="X16" s="15">
        <f t="shared" si="1"/>
        <v>2035</v>
      </c>
      <c r="Y16" s="15">
        <f t="shared" si="1"/>
        <v>2036</v>
      </c>
      <c r="Z16" s="15" t="str">
        <f t="shared" si="1"/>
        <v>2037-2038</v>
      </c>
      <c r="AA16" s="155"/>
      <c r="AB16" s="15">
        <f t="shared" ref="AB16:AL16" si="2">P16</f>
        <v>2027</v>
      </c>
      <c r="AC16" s="15">
        <f t="shared" si="2"/>
        <v>2028</v>
      </c>
      <c r="AD16" s="15">
        <f t="shared" si="2"/>
        <v>2029</v>
      </c>
      <c r="AE16" s="15">
        <f t="shared" si="2"/>
        <v>2030</v>
      </c>
      <c r="AF16" s="15">
        <f t="shared" si="2"/>
        <v>2031</v>
      </c>
      <c r="AG16" s="15">
        <f t="shared" si="2"/>
        <v>2032</v>
      </c>
      <c r="AH16" s="15">
        <f t="shared" si="2"/>
        <v>2033</v>
      </c>
      <c r="AI16" s="15">
        <f t="shared" si="2"/>
        <v>2034</v>
      </c>
      <c r="AJ16" s="15">
        <f t="shared" si="2"/>
        <v>2035</v>
      </c>
      <c r="AK16" s="15">
        <f t="shared" si="2"/>
        <v>2036</v>
      </c>
      <c r="AL16" s="15" t="str">
        <f t="shared" si="2"/>
        <v>2037-2038</v>
      </c>
      <c r="AM16" s="155"/>
      <c r="AN16" s="15">
        <f t="shared" ref="AN16:AX16" si="3">AB16</f>
        <v>2027</v>
      </c>
      <c r="AO16" s="15">
        <f t="shared" si="3"/>
        <v>2028</v>
      </c>
      <c r="AP16" s="15">
        <f t="shared" si="3"/>
        <v>2029</v>
      </c>
      <c r="AQ16" s="15">
        <f t="shared" si="3"/>
        <v>2030</v>
      </c>
      <c r="AR16" s="15">
        <f t="shared" si="3"/>
        <v>2031</v>
      </c>
      <c r="AS16" s="15">
        <f t="shared" si="3"/>
        <v>2032</v>
      </c>
      <c r="AT16" s="15">
        <f t="shared" si="3"/>
        <v>2033</v>
      </c>
      <c r="AU16" s="15">
        <f t="shared" si="3"/>
        <v>2034</v>
      </c>
      <c r="AV16" s="15">
        <f t="shared" si="3"/>
        <v>2035</v>
      </c>
      <c r="AW16" s="15">
        <f t="shared" si="3"/>
        <v>2036</v>
      </c>
      <c r="AX16" s="15" t="str">
        <f t="shared" si="3"/>
        <v>2037-2038</v>
      </c>
      <c r="AY16" s="155"/>
      <c r="AZ16" s="15">
        <f t="shared" ref="AZ16:BJ16" si="4">AN16</f>
        <v>2027</v>
      </c>
      <c r="BA16" s="15">
        <f t="shared" si="4"/>
        <v>2028</v>
      </c>
      <c r="BB16" s="15">
        <f t="shared" si="4"/>
        <v>2029</v>
      </c>
      <c r="BC16" s="15">
        <f t="shared" si="4"/>
        <v>2030</v>
      </c>
      <c r="BD16" s="15">
        <f t="shared" si="4"/>
        <v>2031</v>
      </c>
      <c r="BE16" s="15">
        <f t="shared" si="4"/>
        <v>2032</v>
      </c>
      <c r="BF16" s="15">
        <f t="shared" si="4"/>
        <v>2033</v>
      </c>
      <c r="BG16" s="15">
        <f t="shared" si="4"/>
        <v>2034</v>
      </c>
      <c r="BH16" s="15">
        <f t="shared" si="4"/>
        <v>2035</v>
      </c>
      <c r="BI16" s="15">
        <f t="shared" si="4"/>
        <v>2036</v>
      </c>
      <c r="BJ16" s="15" t="str">
        <f t="shared" si="4"/>
        <v>2037-2038</v>
      </c>
      <c r="BK16" s="155"/>
      <c r="BL16" s="15">
        <f>AZ16</f>
        <v>2027</v>
      </c>
      <c r="BM16" s="15">
        <f t="shared" ref="BM16:BV16" si="5">BA16</f>
        <v>2028</v>
      </c>
      <c r="BN16" s="15">
        <f t="shared" si="5"/>
        <v>2029</v>
      </c>
      <c r="BO16" s="15">
        <f t="shared" si="5"/>
        <v>2030</v>
      </c>
      <c r="BP16" s="15">
        <f t="shared" si="5"/>
        <v>2031</v>
      </c>
      <c r="BQ16" s="15">
        <f t="shared" si="5"/>
        <v>2032</v>
      </c>
      <c r="BR16" s="15">
        <f t="shared" si="5"/>
        <v>2033</v>
      </c>
      <c r="BS16" s="15">
        <f t="shared" si="5"/>
        <v>2034</v>
      </c>
      <c r="BT16" s="15">
        <f t="shared" si="5"/>
        <v>2035</v>
      </c>
      <c r="BU16" s="15">
        <f t="shared" si="5"/>
        <v>2036</v>
      </c>
      <c r="BV16" s="15" t="str">
        <f t="shared" si="5"/>
        <v>2037-2038</v>
      </c>
      <c r="BW16" s="155"/>
      <c r="BX16" s="15">
        <f t="shared" ref="BX16:CH16" si="6">BL16</f>
        <v>2027</v>
      </c>
      <c r="BY16" s="15">
        <f t="shared" si="6"/>
        <v>2028</v>
      </c>
      <c r="BZ16" s="15">
        <f t="shared" si="6"/>
        <v>2029</v>
      </c>
      <c r="CA16" s="15">
        <f t="shared" si="6"/>
        <v>2030</v>
      </c>
      <c r="CB16" s="15">
        <f t="shared" si="6"/>
        <v>2031</v>
      </c>
      <c r="CC16" s="15">
        <f t="shared" si="6"/>
        <v>2032</v>
      </c>
      <c r="CD16" s="15">
        <f t="shared" si="6"/>
        <v>2033</v>
      </c>
      <c r="CE16" s="15">
        <f t="shared" si="6"/>
        <v>2034</v>
      </c>
      <c r="CF16" s="15">
        <f t="shared" si="6"/>
        <v>2035</v>
      </c>
      <c r="CG16" s="15">
        <f t="shared" si="6"/>
        <v>2036</v>
      </c>
      <c r="CH16" s="15" t="str">
        <f t="shared" si="6"/>
        <v>2037-2038</v>
      </c>
    </row>
    <row r="17" spans="1:119" ht="18.75" customHeight="1" x14ac:dyDescent="0.25">
      <c r="A17" s="16">
        <v>1</v>
      </c>
      <c r="B17" s="16">
        <f t="shared" ref="B17:BM17" si="7">A17+1</f>
        <v>2</v>
      </c>
      <c r="C17" s="16">
        <f t="shared" si="7"/>
        <v>3</v>
      </c>
      <c r="D17" s="16">
        <f t="shared" si="7"/>
        <v>4</v>
      </c>
      <c r="E17" s="16">
        <f t="shared" si="7"/>
        <v>5</v>
      </c>
      <c r="F17" s="16">
        <f>E17+1</f>
        <v>6</v>
      </c>
      <c r="G17" s="16">
        <f t="shared" si="7"/>
        <v>7</v>
      </c>
      <c r="H17" s="16">
        <f t="shared" si="7"/>
        <v>8</v>
      </c>
      <c r="I17" s="16">
        <f t="shared" si="7"/>
        <v>9</v>
      </c>
      <c r="J17" s="16">
        <f t="shared" si="7"/>
        <v>10</v>
      </c>
      <c r="K17" s="16">
        <f t="shared" si="7"/>
        <v>11</v>
      </c>
      <c r="L17" s="16">
        <f t="shared" si="7"/>
        <v>12</v>
      </c>
      <c r="M17" s="16">
        <f t="shared" si="7"/>
        <v>13</v>
      </c>
      <c r="N17" s="16">
        <f t="shared" si="7"/>
        <v>14</v>
      </c>
      <c r="O17" s="16" t="s">
        <v>236</v>
      </c>
      <c r="P17" s="16">
        <f t="shared" si="7"/>
        <v>6</v>
      </c>
      <c r="Q17" s="16">
        <f t="shared" si="7"/>
        <v>7</v>
      </c>
      <c r="R17" s="16">
        <f t="shared" si="7"/>
        <v>8</v>
      </c>
      <c r="S17" s="16">
        <f t="shared" si="7"/>
        <v>9</v>
      </c>
      <c r="T17" s="16">
        <f t="shared" si="7"/>
        <v>10</v>
      </c>
      <c r="U17" s="16">
        <f t="shared" si="7"/>
        <v>11</v>
      </c>
      <c r="V17" s="16">
        <f t="shared" si="7"/>
        <v>12</v>
      </c>
      <c r="W17" s="16">
        <f t="shared" si="7"/>
        <v>13</v>
      </c>
      <c r="X17" s="16">
        <f t="shared" si="7"/>
        <v>14</v>
      </c>
      <c r="Y17" s="16">
        <f t="shared" si="7"/>
        <v>15</v>
      </c>
      <c r="Z17" s="16">
        <f t="shared" si="7"/>
        <v>16</v>
      </c>
      <c r="AA17" s="16" t="s">
        <v>237</v>
      </c>
      <c r="AB17" s="16">
        <f t="shared" si="7"/>
        <v>8</v>
      </c>
      <c r="AC17" s="16">
        <f t="shared" si="7"/>
        <v>9</v>
      </c>
      <c r="AD17" s="16">
        <f t="shared" si="7"/>
        <v>10</v>
      </c>
      <c r="AE17" s="16">
        <f t="shared" si="7"/>
        <v>11</v>
      </c>
      <c r="AF17" s="16">
        <f t="shared" si="7"/>
        <v>12</v>
      </c>
      <c r="AG17" s="16">
        <f t="shared" si="7"/>
        <v>13</v>
      </c>
      <c r="AH17" s="16">
        <f t="shared" si="7"/>
        <v>14</v>
      </c>
      <c r="AI17" s="16">
        <f t="shared" si="7"/>
        <v>15</v>
      </c>
      <c r="AJ17" s="16">
        <f t="shared" si="7"/>
        <v>16</v>
      </c>
      <c r="AK17" s="16">
        <f t="shared" si="7"/>
        <v>17</v>
      </c>
      <c r="AL17" s="16">
        <f t="shared" si="7"/>
        <v>18</v>
      </c>
      <c r="AM17" s="16" t="s">
        <v>238</v>
      </c>
      <c r="AN17" s="16">
        <f t="shared" si="7"/>
        <v>10</v>
      </c>
      <c r="AO17" s="16">
        <f t="shared" si="7"/>
        <v>11</v>
      </c>
      <c r="AP17" s="16">
        <f t="shared" si="7"/>
        <v>12</v>
      </c>
      <c r="AQ17" s="16">
        <f t="shared" si="7"/>
        <v>13</v>
      </c>
      <c r="AR17" s="16">
        <f t="shared" si="7"/>
        <v>14</v>
      </c>
      <c r="AS17" s="16">
        <f t="shared" si="7"/>
        <v>15</v>
      </c>
      <c r="AT17" s="16">
        <f t="shared" si="7"/>
        <v>16</v>
      </c>
      <c r="AU17" s="16">
        <f t="shared" si="7"/>
        <v>17</v>
      </c>
      <c r="AV17" s="16">
        <f t="shared" si="7"/>
        <v>18</v>
      </c>
      <c r="AW17" s="16">
        <f t="shared" si="7"/>
        <v>19</v>
      </c>
      <c r="AX17" s="16">
        <f t="shared" si="7"/>
        <v>20</v>
      </c>
      <c r="AY17" s="16" t="s">
        <v>239</v>
      </c>
      <c r="AZ17" s="16">
        <f t="shared" si="7"/>
        <v>12</v>
      </c>
      <c r="BA17" s="16">
        <f t="shared" si="7"/>
        <v>13</v>
      </c>
      <c r="BB17" s="16">
        <f t="shared" si="7"/>
        <v>14</v>
      </c>
      <c r="BC17" s="16">
        <f t="shared" si="7"/>
        <v>15</v>
      </c>
      <c r="BD17" s="16">
        <f t="shared" si="7"/>
        <v>16</v>
      </c>
      <c r="BE17" s="16">
        <f t="shared" si="7"/>
        <v>17</v>
      </c>
      <c r="BF17" s="16">
        <f t="shared" si="7"/>
        <v>18</v>
      </c>
      <c r="BG17" s="16">
        <f t="shared" si="7"/>
        <v>19</v>
      </c>
      <c r="BH17" s="16">
        <f t="shared" si="7"/>
        <v>20</v>
      </c>
      <c r="BI17" s="16">
        <f t="shared" si="7"/>
        <v>21</v>
      </c>
      <c r="BJ17" s="16">
        <f t="shared" si="7"/>
        <v>22</v>
      </c>
      <c r="BK17" s="16" t="s">
        <v>234</v>
      </c>
      <c r="BL17" s="16">
        <f t="shared" si="7"/>
        <v>14</v>
      </c>
      <c r="BM17" s="16">
        <f t="shared" si="7"/>
        <v>15</v>
      </c>
      <c r="BN17" s="16">
        <f t="shared" ref="BN17:CH17" si="8">BM17+1</f>
        <v>16</v>
      </c>
      <c r="BO17" s="16">
        <f t="shared" si="8"/>
        <v>17</v>
      </c>
      <c r="BP17" s="16">
        <f t="shared" si="8"/>
        <v>18</v>
      </c>
      <c r="BQ17" s="16">
        <f t="shared" si="8"/>
        <v>19</v>
      </c>
      <c r="BR17" s="16">
        <f t="shared" si="8"/>
        <v>20</v>
      </c>
      <c r="BS17" s="16">
        <f t="shared" si="8"/>
        <v>21</v>
      </c>
      <c r="BT17" s="16">
        <f t="shared" si="8"/>
        <v>22</v>
      </c>
      <c r="BU17" s="16">
        <f t="shared" si="8"/>
        <v>23</v>
      </c>
      <c r="BV17" s="16">
        <f t="shared" si="8"/>
        <v>24</v>
      </c>
      <c r="BW17" s="16" t="s">
        <v>240</v>
      </c>
      <c r="BX17" s="16">
        <f t="shared" si="8"/>
        <v>16</v>
      </c>
      <c r="BY17" s="16">
        <f t="shared" si="8"/>
        <v>17</v>
      </c>
      <c r="BZ17" s="16">
        <f t="shared" si="8"/>
        <v>18</v>
      </c>
      <c r="CA17" s="16">
        <f t="shared" si="8"/>
        <v>19</v>
      </c>
      <c r="CB17" s="16">
        <f t="shared" si="8"/>
        <v>20</v>
      </c>
      <c r="CC17" s="16">
        <f t="shared" si="8"/>
        <v>21</v>
      </c>
      <c r="CD17" s="16">
        <f t="shared" si="8"/>
        <v>22</v>
      </c>
      <c r="CE17" s="16">
        <f t="shared" si="8"/>
        <v>23</v>
      </c>
      <c r="CF17" s="16">
        <f t="shared" si="8"/>
        <v>24</v>
      </c>
      <c r="CG17" s="16">
        <f t="shared" si="8"/>
        <v>25</v>
      </c>
      <c r="CH17" s="16">
        <f t="shared" si="8"/>
        <v>26</v>
      </c>
    </row>
    <row r="18" spans="1:119" ht="42.75" customHeight="1" x14ac:dyDescent="0.25">
      <c r="A18" s="16" t="s">
        <v>0</v>
      </c>
      <c r="B18" s="16" t="s">
        <v>229</v>
      </c>
      <c r="C18" s="17" t="s">
        <v>1</v>
      </c>
      <c r="D18" s="17" t="s">
        <v>1</v>
      </c>
      <c r="E18" s="17" t="s">
        <v>1</v>
      </c>
      <c r="F18" s="17" t="s">
        <v>1</v>
      </c>
      <c r="G18" s="17" t="s">
        <v>1</v>
      </c>
      <c r="H18" s="17" t="s">
        <v>1</v>
      </c>
      <c r="I18" s="17" t="s">
        <v>1</v>
      </c>
      <c r="J18" s="17" t="s">
        <v>1</v>
      </c>
      <c r="K18" s="17" t="s">
        <v>1</v>
      </c>
      <c r="L18" s="17" t="s">
        <v>1</v>
      </c>
      <c r="M18" s="17" t="s">
        <v>1</v>
      </c>
      <c r="N18" s="17" t="s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 t="str">
        <f>'№3 ИП-ТС'!E15</f>
        <v>-</v>
      </c>
      <c r="AB18" s="17" t="str">
        <f>'№3 ИП-ТС'!F15</f>
        <v>-</v>
      </c>
      <c r="AC18" s="17" t="str">
        <f>'№3 ИП-ТС'!G15</f>
        <v>-</v>
      </c>
      <c r="AD18" s="17" t="str">
        <f>'№3 ИП-ТС'!H15</f>
        <v>-</v>
      </c>
      <c r="AE18" s="17" t="str">
        <f>'№3 ИП-ТС'!I15</f>
        <v>-</v>
      </c>
      <c r="AF18" s="17" t="str">
        <f>'№3 ИП-ТС'!J15</f>
        <v>-</v>
      </c>
      <c r="AG18" s="17" t="str">
        <f>'№3 ИП-ТС'!K15</f>
        <v>-</v>
      </c>
      <c r="AH18" s="17" t="str">
        <f>'№3 ИП-ТС'!L15</f>
        <v>-</v>
      </c>
      <c r="AI18" s="17" t="str">
        <f>'№3 ИП-ТС'!M15</f>
        <v>-</v>
      </c>
      <c r="AJ18" s="17" t="str">
        <f>'№3 ИП-ТС'!N15</f>
        <v>-</v>
      </c>
      <c r="AK18" s="17" t="str">
        <f>'№3 ИП-ТС'!O15</f>
        <v>-</v>
      </c>
      <c r="AL18" s="17" t="str">
        <f>'№3 ИП-ТС'!P15</f>
        <v>-</v>
      </c>
      <c r="AM18" s="17" t="s">
        <v>1</v>
      </c>
      <c r="AN18" s="17" t="s">
        <v>1</v>
      </c>
      <c r="AO18" s="17" t="s">
        <v>1</v>
      </c>
      <c r="AP18" s="17" t="s">
        <v>1</v>
      </c>
      <c r="AQ18" s="17" t="s">
        <v>1</v>
      </c>
      <c r="AR18" s="17" t="s">
        <v>1</v>
      </c>
      <c r="AS18" s="17" t="s">
        <v>1</v>
      </c>
      <c r="AT18" s="17" t="s">
        <v>1</v>
      </c>
      <c r="AU18" s="17" t="s">
        <v>1</v>
      </c>
      <c r="AV18" s="17" t="s">
        <v>1</v>
      </c>
      <c r="AW18" s="17" t="s">
        <v>1</v>
      </c>
      <c r="AX18" s="17" t="s">
        <v>1</v>
      </c>
      <c r="AY18" s="17" t="s">
        <v>1</v>
      </c>
      <c r="AZ18" s="17" t="s">
        <v>1</v>
      </c>
      <c r="BA18" s="17" t="s">
        <v>1</v>
      </c>
      <c r="BB18" s="17" t="s">
        <v>1</v>
      </c>
      <c r="BC18" s="17" t="s">
        <v>1</v>
      </c>
      <c r="BD18" s="17" t="s">
        <v>1</v>
      </c>
      <c r="BE18" s="17" t="s">
        <v>1</v>
      </c>
      <c r="BF18" s="17" t="s">
        <v>1</v>
      </c>
      <c r="BG18" s="17" t="s">
        <v>1</v>
      </c>
      <c r="BH18" s="17" t="s">
        <v>1</v>
      </c>
      <c r="BI18" s="17" t="s">
        <v>1</v>
      </c>
      <c r="BJ18" s="17" t="s">
        <v>1</v>
      </c>
      <c r="BK18" s="17" t="str">
        <f>'№3 ИП-ТС'!E18</f>
        <v>-</v>
      </c>
      <c r="BL18" s="17" t="str">
        <f>'№3 ИП-ТС'!F18</f>
        <v>-</v>
      </c>
      <c r="BM18" s="17" t="str">
        <f>'№3 ИП-ТС'!G18</f>
        <v>-</v>
      </c>
      <c r="BN18" s="17" t="str">
        <f>'№3 ИП-ТС'!H18</f>
        <v>-</v>
      </c>
      <c r="BO18" s="17" t="str">
        <f>'№3 ИП-ТС'!I18</f>
        <v>-</v>
      </c>
      <c r="BP18" s="17" t="str">
        <f>'№3 ИП-ТС'!J18</f>
        <v>-</v>
      </c>
      <c r="BQ18" s="17" t="str">
        <f>'№3 ИП-ТС'!K18</f>
        <v>-</v>
      </c>
      <c r="BR18" s="17" t="str">
        <f>'№3 ИП-ТС'!L18</f>
        <v>-</v>
      </c>
      <c r="BS18" s="17" t="str">
        <f>'№3 ИП-ТС'!M18</f>
        <v>-</v>
      </c>
      <c r="BT18" s="17" t="str">
        <f>'№3 ИП-ТС'!N18</f>
        <v>-</v>
      </c>
      <c r="BU18" s="17" t="str">
        <f>'№3 ИП-ТС'!O18</f>
        <v>-</v>
      </c>
      <c r="BV18" s="17" t="str">
        <f>'№3 ИП-ТС'!P18</f>
        <v>-</v>
      </c>
      <c r="BW18" s="17" t="str">
        <f>'№3 ИП-ТС'!E21</f>
        <v>-</v>
      </c>
      <c r="BX18" s="17" t="str">
        <f>'№3 ИП-ТС'!F21</f>
        <v>-</v>
      </c>
      <c r="BY18" s="17" t="str">
        <f>'№3 ИП-ТС'!G21</f>
        <v>-</v>
      </c>
      <c r="BZ18" s="17" t="str">
        <f>'№3 ИП-ТС'!H21</f>
        <v>-</v>
      </c>
      <c r="CA18" s="17" t="str">
        <f>'№3 ИП-ТС'!I21</f>
        <v>-</v>
      </c>
      <c r="CB18" s="17" t="str">
        <f>'№3 ИП-ТС'!J21</f>
        <v>-</v>
      </c>
      <c r="CC18" s="17" t="str">
        <f>'№3 ИП-ТС'!K21</f>
        <v>-</v>
      </c>
      <c r="CD18" s="17" t="str">
        <f>'№3 ИП-ТС'!L21</f>
        <v>-</v>
      </c>
      <c r="CE18" s="17" t="str">
        <f>'№3 ИП-ТС'!M21</f>
        <v>-</v>
      </c>
      <c r="CF18" s="17" t="str">
        <f>'№3 ИП-ТС'!N21</f>
        <v>-</v>
      </c>
      <c r="CG18" s="17" t="str">
        <f>'№3 ИП-ТС'!O21</f>
        <v>-</v>
      </c>
      <c r="CH18" s="17" t="str">
        <f>'№3 ИП-ТС'!P21</f>
        <v>-</v>
      </c>
      <c r="DO18" s="11" t="s">
        <v>249</v>
      </c>
    </row>
    <row r="19" spans="1:119" x14ac:dyDescent="0.25">
      <c r="A19" s="18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DO19" s="11" t="s">
        <v>245</v>
      </c>
    </row>
    <row r="20" spans="1:119" ht="15.75" customHeight="1" x14ac:dyDescent="0.3">
      <c r="A20" s="158"/>
      <c r="B20" s="158"/>
      <c r="C20" s="159"/>
      <c r="D20" s="159"/>
      <c r="E20" s="159"/>
      <c r="F20" s="159"/>
      <c r="G20" s="159"/>
      <c r="H20" s="70"/>
      <c r="I20" s="70"/>
      <c r="J20" s="70"/>
      <c r="K20" s="70"/>
      <c r="L20" s="70"/>
      <c r="M20" s="70"/>
      <c r="DO20" s="11" t="s">
        <v>250</v>
      </c>
    </row>
    <row r="21" spans="1:119" s="1" customFormat="1" ht="15.75" customHeight="1" x14ac:dyDescent="0.3"/>
  </sheetData>
  <mergeCells count="35">
    <mergeCell ref="AA1:BX1"/>
    <mergeCell ref="B2:BX2"/>
    <mergeCell ref="O3:BX3"/>
    <mergeCell ref="AM10:CH10"/>
    <mergeCell ref="BW15:BW16"/>
    <mergeCell ref="AM12:AX14"/>
    <mergeCell ref="AY12:BJ14"/>
    <mergeCell ref="BK12:BV14"/>
    <mergeCell ref="BW12:CH14"/>
    <mergeCell ref="BX15:CH15"/>
    <mergeCell ref="AN15:AX15"/>
    <mergeCell ref="AY15:AY16"/>
    <mergeCell ref="BL15:BV15"/>
    <mergeCell ref="AZ15:BJ15"/>
    <mergeCell ref="BK15:BK16"/>
    <mergeCell ref="AM11:CH11"/>
    <mergeCell ref="A20:G20"/>
    <mergeCell ref="D15:N15"/>
    <mergeCell ref="O15:O16"/>
    <mergeCell ref="P15:Z15"/>
    <mergeCell ref="AA15:AA16"/>
    <mergeCell ref="A8:BX8"/>
    <mergeCell ref="A9:BX9"/>
    <mergeCell ref="A4:BX7"/>
    <mergeCell ref="C12:N14"/>
    <mergeCell ref="A11:A16"/>
    <mergeCell ref="B11:B16"/>
    <mergeCell ref="C11:Z11"/>
    <mergeCell ref="A10:AL10"/>
    <mergeCell ref="C15:C16"/>
    <mergeCell ref="AA11:AL11"/>
    <mergeCell ref="AA12:AL14"/>
    <mergeCell ref="O12:Z14"/>
    <mergeCell ref="AB15:AL15"/>
    <mergeCell ref="AM15:AM16"/>
  </mergeCells>
  <phoneticPr fontId="16" type="noConversion"/>
  <pageMargins left="0.51181102362204722" right="0.27559055118110237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V93"/>
  <sheetViews>
    <sheetView tabSelected="1" view="pageBreakPreview" zoomScale="80" zoomScaleNormal="60" zoomScaleSheetLayoutView="80" workbookViewId="0">
      <selection activeCell="G14" sqref="G14"/>
    </sheetView>
  </sheetViews>
  <sheetFormatPr defaultColWidth="9.109375" defaultRowHeight="13.8" x14ac:dyDescent="0.25"/>
  <cols>
    <col min="1" max="1" width="10.5546875" style="94" customWidth="1"/>
    <col min="2" max="2" width="41.21875" style="11" customWidth="1"/>
    <col min="3" max="3" width="11" style="11" customWidth="1"/>
    <col min="4" max="4" width="14.21875" style="11" customWidth="1"/>
    <col min="5" max="5" width="12.77734375" style="11" customWidth="1"/>
    <col min="6" max="6" width="9.44140625" style="11" customWidth="1"/>
    <col min="7" max="7" width="11.5546875" style="11" customWidth="1"/>
    <col min="8" max="8" width="9.88671875" style="11" customWidth="1"/>
    <col min="9" max="19" width="13.6640625" style="11" hidden="1" customWidth="1"/>
    <col min="20" max="20" width="12.6640625" style="42" customWidth="1"/>
    <col min="21" max="22" width="9.109375" style="12"/>
    <col min="23" max="16384" width="9.109375" style="11"/>
  </cols>
  <sheetData>
    <row r="1" spans="1:22" ht="20.25" customHeight="1" x14ac:dyDescent="0.3">
      <c r="A1" s="71"/>
      <c r="B1" s="35"/>
      <c r="C1" s="35"/>
      <c r="D1" s="35"/>
      <c r="E1" s="163" t="s">
        <v>256</v>
      </c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</row>
    <row r="2" spans="1:22" ht="15.6" customHeight="1" x14ac:dyDescent="0.3">
      <c r="A2" s="71"/>
      <c r="B2" s="35"/>
      <c r="C2" s="35"/>
      <c r="D2" s="35"/>
      <c r="E2" s="163" t="s">
        <v>257</v>
      </c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</row>
    <row r="3" spans="1:22" ht="15.6" x14ac:dyDescent="0.3">
      <c r="A3" s="71"/>
      <c r="B3" s="35"/>
      <c r="C3" s="35"/>
      <c r="D3" s="35"/>
      <c r="E3" s="108"/>
      <c r="F3" s="177" t="s">
        <v>209</v>
      </c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</row>
    <row r="4" spans="1:22" s="73" customFormat="1" ht="18" x14ac:dyDescent="0.3">
      <c r="A4" s="178" t="s">
        <v>152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72"/>
      <c r="V4" s="72"/>
    </row>
    <row r="5" spans="1:22" s="73" customFormat="1" ht="18" x14ac:dyDescent="0.3">
      <c r="A5" s="175" t="str">
        <f>'№1 ИП-ТС'!A7:B7</f>
        <v>ИП Шорохов С.В.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72"/>
      <c r="V5" s="72"/>
    </row>
    <row r="6" spans="1:22" s="73" customFormat="1" ht="25.95" customHeight="1" x14ac:dyDescent="0.3">
      <c r="A6" s="175" t="s">
        <v>235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72"/>
      <c r="V6" s="72"/>
    </row>
    <row r="7" spans="1:22" s="73" customFormat="1" ht="3" customHeight="1" x14ac:dyDescent="0.3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5"/>
      <c r="U7" s="72"/>
      <c r="V7" s="72"/>
    </row>
    <row r="8" spans="1:22" ht="28.95" customHeight="1" x14ac:dyDescent="0.25">
      <c r="A8" s="172" t="s">
        <v>37</v>
      </c>
      <c r="B8" s="172" t="s">
        <v>138</v>
      </c>
      <c r="C8" s="167" t="s">
        <v>189</v>
      </c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70" t="s">
        <v>153</v>
      </c>
    </row>
    <row r="9" spans="1:22" ht="29.25" customHeight="1" x14ac:dyDescent="0.25">
      <c r="A9" s="172"/>
      <c r="B9" s="172"/>
      <c r="C9" s="170" t="s">
        <v>139</v>
      </c>
      <c r="D9" s="173" t="s">
        <v>154</v>
      </c>
      <c r="E9" s="174"/>
      <c r="F9" s="170" t="s">
        <v>139</v>
      </c>
      <c r="G9" s="170" t="s">
        <v>213</v>
      </c>
      <c r="H9" s="170">
        <v>2027</v>
      </c>
      <c r="I9" s="170">
        <f t="shared" ref="I9:R9" si="0">H9+1</f>
        <v>2028</v>
      </c>
      <c r="J9" s="170">
        <f t="shared" si="0"/>
        <v>2029</v>
      </c>
      <c r="K9" s="170">
        <f t="shared" si="0"/>
        <v>2030</v>
      </c>
      <c r="L9" s="170">
        <f t="shared" si="0"/>
        <v>2031</v>
      </c>
      <c r="M9" s="170">
        <f t="shared" si="0"/>
        <v>2032</v>
      </c>
      <c r="N9" s="170">
        <f t="shared" si="0"/>
        <v>2033</v>
      </c>
      <c r="O9" s="170">
        <f t="shared" si="0"/>
        <v>2034</v>
      </c>
      <c r="P9" s="170">
        <f t="shared" si="0"/>
        <v>2035</v>
      </c>
      <c r="Q9" s="170">
        <f t="shared" si="0"/>
        <v>2036</v>
      </c>
      <c r="R9" s="170">
        <f t="shared" si="0"/>
        <v>2037</v>
      </c>
      <c r="S9" s="170">
        <f t="shared" ref="S9" si="1">R9+1</f>
        <v>2038</v>
      </c>
      <c r="T9" s="176"/>
    </row>
    <row r="10" spans="1:22" ht="46.8" x14ac:dyDescent="0.25">
      <c r="A10" s="172"/>
      <c r="B10" s="172"/>
      <c r="C10" s="171"/>
      <c r="D10" s="76" t="s">
        <v>125</v>
      </c>
      <c r="E10" s="77" t="s">
        <v>155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</row>
    <row r="11" spans="1:22" ht="15" customHeight="1" x14ac:dyDescent="0.25">
      <c r="A11" s="76">
        <f>COLUMN()</f>
        <v>1</v>
      </c>
      <c r="B11" s="76">
        <f>COLUMN()</f>
        <v>2</v>
      </c>
      <c r="C11" s="76">
        <f>COLUMN()</f>
        <v>3</v>
      </c>
      <c r="D11" s="76" t="s">
        <v>128</v>
      </c>
      <c r="E11" s="76" t="s">
        <v>129</v>
      </c>
      <c r="F11" s="76">
        <v>4</v>
      </c>
      <c r="G11" s="76">
        <v>5</v>
      </c>
      <c r="H11" s="76">
        <f t="shared" ref="H11:S11" si="2">G11+1</f>
        <v>6</v>
      </c>
      <c r="I11" s="76">
        <f t="shared" si="2"/>
        <v>7</v>
      </c>
      <c r="J11" s="76">
        <f t="shared" si="2"/>
        <v>8</v>
      </c>
      <c r="K11" s="76">
        <f t="shared" si="2"/>
        <v>9</v>
      </c>
      <c r="L11" s="76">
        <f t="shared" si="2"/>
        <v>10</v>
      </c>
      <c r="M11" s="76">
        <f t="shared" si="2"/>
        <v>11</v>
      </c>
      <c r="N11" s="76">
        <f t="shared" si="2"/>
        <v>12</v>
      </c>
      <c r="O11" s="76">
        <f t="shared" si="2"/>
        <v>13</v>
      </c>
      <c r="P11" s="76">
        <f t="shared" si="2"/>
        <v>14</v>
      </c>
      <c r="Q11" s="76">
        <f t="shared" si="2"/>
        <v>15</v>
      </c>
      <c r="R11" s="76">
        <f t="shared" si="2"/>
        <v>16</v>
      </c>
      <c r="S11" s="76">
        <f t="shared" si="2"/>
        <v>17</v>
      </c>
      <c r="T11" s="76">
        <v>7</v>
      </c>
    </row>
    <row r="12" spans="1:22" ht="15" customHeight="1" x14ac:dyDescent="0.25">
      <c r="A12" s="167" t="str">
        <f>B8</f>
        <v>Источники финансирования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9"/>
    </row>
    <row r="13" spans="1:22" s="14" customFormat="1" ht="15.6" x14ac:dyDescent="0.25">
      <c r="A13" s="78" t="s">
        <v>17</v>
      </c>
      <c r="B13" s="79" t="s">
        <v>140</v>
      </c>
      <c r="C13" s="80">
        <v>545.20628240000008</v>
      </c>
      <c r="D13" s="80">
        <v>545.20628240000008</v>
      </c>
      <c r="E13" s="80">
        <v>0</v>
      </c>
      <c r="F13" s="80">
        <v>545.20628240000008</v>
      </c>
      <c r="G13" s="80">
        <v>0</v>
      </c>
      <c r="H13" s="80">
        <v>545.20628240000008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80">
        <v>0</v>
      </c>
      <c r="S13" s="80">
        <v>0</v>
      </c>
      <c r="T13" s="80"/>
      <c r="U13" s="81"/>
      <c r="V13" s="81"/>
    </row>
    <row r="14" spans="1:22" ht="66" customHeight="1" x14ac:dyDescent="0.25">
      <c r="A14" s="76" t="s">
        <v>156</v>
      </c>
      <c r="B14" s="82" t="s">
        <v>141</v>
      </c>
      <c r="C14" s="83">
        <v>545.20628240000008</v>
      </c>
      <c r="D14" s="83">
        <v>545.20628240000008</v>
      </c>
      <c r="E14" s="83">
        <v>0</v>
      </c>
      <c r="F14" s="83">
        <v>545.20628240000008</v>
      </c>
      <c r="G14" s="83">
        <v>0</v>
      </c>
      <c r="H14" s="83">
        <v>545.20628240000008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>
        <v>0</v>
      </c>
      <c r="S14" s="83">
        <v>0</v>
      </c>
      <c r="T14" s="80"/>
    </row>
    <row r="15" spans="1:22" ht="43.8" customHeight="1" x14ac:dyDescent="0.25">
      <c r="A15" s="85" t="s">
        <v>95</v>
      </c>
      <c r="B15" s="82" t="s">
        <v>227</v>
      </c>
      <c r="C15" s="83">
        <v>207.53330000000003</v>
      </c>
      <c r="D15" s="83">
        <v>207.53330000000003</v>
      </c>
      <c r="E15" s="83">
        <v>0</v>
      </c>
      <c r="F15" s="83">
        <v>207.53330000000003</v>
      </c>
      <c r="G15" s="83">
        <v>0</v>
      </c>
      <c r="H15" s="83">
        <v>207.53330000000003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0" t="s">
        <v>2</v>
      </c>
    </row>
    <row r="16" spans="1:22" ht="37.950000000000003" customHeight="1" x14ac:dyDescent="0.25">
      <c r="A16" s="85" t="s">
        <v>217</v>
      </c>
      <c r="B16" s="82" t="s">
        <v>228</v>
      </c>
      <c r="C16" s="83">
        <v>337.67298240000002</v>
      </c>
      <c r="D16" s="83">
        <v>337.67298240000002</v>
      </c>
      <c r="E16" s="83">
        <v>0</v>
      </c>
      <c r="F16" s="83">
        <v>337.67298240000002</v>
      </c>
      <c r="G16" s="83">
        <v>0</v>
      </c>
      <c r="H16" s="83">
        <v>337.67298240000002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0" t="s">
        <v>4</v>
      </c>
    </row>
    <row r="17" spans="1:22" ht="71.400000000000006" customHeight="1" x14ac:dyDescent="0.25">
      <c r="A17" s="76" t="s">
        <v>157</v>
      </c>
      <c r="B17" s="82" t="s">
        <v>142</v>
      </c>
      <c r="C17" s="83">
        <v>0</v>
      </c>
      <c r="D17" s="83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0"/>
    </row>
    <row r="18" spans="1:22" ht="22.95" customHeight="1" x14ac:dyDescent="0.25">
      <c r="A18" s="76" t="s">
        <v>158</v>
      </c>
      <c r="B18" s="82" t="s">
        <v>159</v>
      </c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0"/>
    </row>
    <row r="19" spans="1:22" ht="47.4" customHeight="1" x14ac:dyDescent="0.25">
      <c r="A19" s="76" t="s">
        <v>160</v>
      </c>
      <c r="B19" s="82" t="s">
        <v>143</v>
      </c>
      <c r="C19" s="83">
        <v>0</v>
      </c>
      <c r="D19" s="83">
        <v>0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0</v>
      </c>
      <c r="R19" s="83">
        <v>0</v>
      </c>
      <c r="S19" s="83">
        <v>0</v>
      </c>
      <c r="T19" s="80"/>
    </row>
    <row r="20" spans="1:22" s="14" customFormat="1" ht="129.6" customHeight="1" x14ac:dyDescent="0.25">
      <c r="A20" s="76" t="s">
        <v>161</v>
      </c>
      <c r="B20" s="82" t="s">
        <v>162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0"/>
      <c r="U20" s="81"/>
      <c r="V20" s="81"/>
    </row>
    <row r="21" spans="1:22" ht="103.2" customHeight="1" x14ac:dyDescent="0.25">
      <c r="A21" s="76" t="s">
        <v>163</v>
      </c>
      <c r="B21" s="82" t="s">
        <v>144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0</v>
      </c>
      <c r="O21" s="83">
        <v>0</v>
      </c>
      <c r="P21" s="83">
        <v>0</v>
      </c>
      <c r="Q21" s="83">
        <v>0</v>
      </c>
      <c r="R21" s="83">
        <v>0</v>
      </c>
      <c r="S21" s="83">
        <v>0</v>
      </c>
      <c r="T21" s="80"/>
    </row>
    <row r="22" spans="1:22" ht="46.8" x14ac:dyDescent="0.25">
      <c r="A22" s="76" t="s">
        <v>164</v>
      </c>
      <c r="B22" s="82" t="s">
        <v>145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0"/>
    </row>
    <row r="23" spans="1:22" ht="46.8" x14ac:dyDescent="0.25">
      <c r="A23" s="78" t="s">
        <v>126</v>
      </c>
      <c r="B23" s="84" t="s">
        <v>146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/>
    </row>
    <row r="24" spans="1:22" s="14" customFormat="1" ht="31.2" x14ac:dyDescent="0.25">
      <c r="A24" s="78" t="s">
        <v>127</v>
      </c>
      <c r="B24" s="79" t="s">
        <v>147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 t="e">
        <v>#REF!</v>
      </c>
      <c r="M24" s="80" t="e">
        <v>#REF!</v>
      </c>
      <c r="N24" s="80" t="e">
        <v>#REF!</v>
      </c>
      <c r="O24" s="80" t="e">
        <v>#REF!</v>
      </c>
      <c r="P24" s="80" t="e">
        <v>#REF!</v>
      </c>
      <c r="Q24" s="80" t="e">
        <v>#REF!</v>
      </c>
      <c r="R24" s="80" t="e">
        <v>#REF!</v>
      </c>
      <c r="S24" s="80" t="e">
        <v>#REF!</v>
      </c>
      <c r="T24" s="80"/>
      <c r="U24" s="81"/>
      <c r="V24" s="81"/>
    </row>
    <row r="25" spans="1:22" s="14" customFormat="1" ht="27.75" customHeight="1" x14ac:dyDescent="0.25">
      <c r="A25" s="76" t="s">
        <v>128</v>
      </c>
      <c r="B25" s="82" t="s">
        <v>148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0"/>
      <c r="U25" s="81"/>
      <c r="V25" s="81"/>
    </row>
    <row r="26" spans="1:22" ht="15.6" x14ac:dyDescent="0.25">
      <c r="A26" s="76" t="s">
        <v>129</v>
      </c>
      <c r="B26" s="82" t="s">
        <v>208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 t="e">
        <v>#REF!</v>
      </c>
      <c r="M26" s="83" t="e">
        <v>#REF!</v>
      </c>
      <c r="N26" s="83" t="e">
        <v>#REF!</v>
      </c>
      <c r="O26" s="83" t="e">
        <v>#REF!</v>
      </c>
      <c r="P26" s="83" t="e">
        <v>#REF!</v>
      </c>
      <c r="Q26" s="83" t="e">
        <v>#REF!</v>
      </c>
      <c r="R26" s="83" t="e">
        <v>#REF!</v>
      </c>
      <c r="S26" s="83" t="e">
        <v>#REF!</v>
      </c>
      <c r="T26" s="83"/>
    </row>
    <row r="27" spans="1:22" ht="15.6" x14ac:dyDescent="0.25">
      <c r="A27" s="76" t="s">
        <v>130</v>
      </c>
      <c r="B27" s="82" t="s">
        <v>214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/>
    </row>
    <row r="28" spans="1:22" s="88" customFormat="1" ht="142.80000000000001" customHeight="1" x14ac:dyDescent="0.25">
      <c r="A28" s="78" t="s">
        <v>131</v>
      </c>
      <c r="B28" s="79" t="s">
        <v>165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/>
      <c r="U28" s="87"/>
      <c r="V28" s="87"/>
    </row>
    <row r="29" spans="1:22" s="88" customFormat="1" ht="30" customHeight="1" x14ac:dyDescent="0.25">
      <c r="A29" s="89" t="s">
        <v>132</v>
      </c>
      <c r="B29" s="90" t="s">
        <v>149</v>
      </c>
      <c r="C29" s="91">
        <v>0</v>
      </c>
      <c r="D29" s="91">
        <v>0</v>
      </c>
      <c r="E29" s="91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0</v>
      </c>
      <c r="S29" s="91">
        <v>0</v>
      </c>
      <c r="T29" s="91"/>
      <c r="U29" s="87"/>
      <c r="V29" s="87"/>
    </row>
    <row r="30" spans="1:22" s="88" customFormat="1" ht="25.2" customHeight="1" x14ac:dyDescent="0.25">
      <c r="A30" s="89"/>
      <c r="B30" s="90" t="s">
        <v>114</v>
      </c>
      <c r="C30" s="91">
        <v>545.20628240000008</v>
      </c>
      <c r="D30" s="91">
        <v>545.20628240000008</v>
      </c>
      <c r="E30" s="91">
        <v>0</v>
      </c>
      <c r="F30" s="91">
        <v>545.20628240000008</v>
      </c>
      <c r="G30" s="91">
        <v>0</v>
      </c>
      <c r="H30" s="91">
        <v>545.20628240000008</v>
      </c>
      <c r="I30" s="91">
        <v>0</v>
      </c>
      <c r="J30" s="91">
        <v>0</v>
      </c>
      <c r="K30" s="91">
        <v>0</v>
      </c>
      <c r="L30" s="91" t="e">
        <v>#REF!</v>
      </c>
      <c r="M30" s="91" t="e">
        <v>#REF!</v>
      </c>
      <c r="N30" s="91" t="e">
        <v>#REF!</v>
      </c>
      <c r="O30" s="91" t="e">
        <v>#REF!</v>
      </c>
      <c r="P30" s="91" t="e">
        <v>#REF!</v>
      </c>
      <c r="Q30" s="91" t="e">
        <v>#REF!</v>
      </c>
      <c r="R30" s="91" t="e">
        <v>#REF!</v>
      </c>
      <c r="S30" s="91" t="e">
        <v>#REF!</v>
      </c>
      <c r="T30" s="91"/>
      <c r="U30" s="87"/>
      <c r="V30" s="87"/>
    </row>
    <row r="31" spans="1:22" s="88" customFormat="1" ht="56.25" hidden="1" customHeight="1" x14ac:dyDescent="0.25">
      <c r="A31" s="139" t="s">
        <v>150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87"/>
      <c r="V31" s="87"/>
    </row>
    <row r="32" spans="1:22" s="88" customFormat="1" ht="68.25" hidden="1" customHeight="1" x14ac:dyDescent="0.25">
      <c r="A32" s="89" t="s">
        <v>17</v>
      </c>
      <c r="B32" s="90" t="s">
        <v>140</v>
      </c>
      <c r="C32" s="91" t="e">
        <f>D32+E32</f>
        <v>#REF!</v>
      </c>
      <c r="D32" s="91" t="e">
        <f>D33+D37+D38+D39</f>
        <v>#REF!</v>
      </c>
      <c r="E32" s="91">
        <f>E33+E37+E38+E39</f>
        <v>0</v>
      </c>
      <c r="F32" s="91" t="e">
        <f>SUM(G32:S32)</f>
        <v>#REF!</v>
      </c>
      <c r="G32" s="91">
        <f t="shared" ref="G32:S32" si="3">G33+G37+G38+G39</f>
        <v>0</v>
      </c>
      <c r="H32" s="91" t="e">
        <f t="shared" si="3"/>
        <v>#REF!</v>
      </c>
      <c r="I32" s="91" t="e">
        <f t="shared" si="3"/>
        <v>#REF!</v>
      </c>
      <c r="J32" s="91" t="e">
        <f t="shared" si="3"/>
        <v>#REF!</v>
      </c>
      <c r="K32" s="91" t="e">
        <f t="shared" si="3"/>
        <v>#REF!</v>
      </c>
      <c r="L32" s="91" t="e">
        <f t="shared" si="3"/>
        <v>#REF!</v>
      </c>
      <c r="M32" s="91" t="e">
        <f t="shared" si="3"/>
        <v>#REF!</v>
      </c>
      <c r="N32" s="91" t="e">
        <f t="shared" si="3"/>
        <v>#REF!</v>
      </c>
      <c r="O32" s="91" t="e">
        <f t="shared" si="3"/>
        <v>#REF!</v>
      </c>
      <c r="P32" s="91" t="e">
        <f t="shared" si="3"/>
        <v>#REF!</v>
      </c>
      <c r="Q32" s="91" t="e">
        <f t="shared" si="3"/>
        <v>#REF!</v>
      </c>
      <c r="R32" s="91" t="e">
        <f t="shared" si="3"/>
        <v>#REF!</v>
      </c>
      <c r="S32" s="91" t="e">
        <f t="shared" si="3"/>
        <v>#REF!</v>
      </c>
      <c r="T32" s="91"/>
      <c r="U32" s="87"/>
      <c r="V32" s="87"/>
    </row>
    <row r="33" spans="1:22" s="88" customFormat="1" ht="56.25" hidden="1" customHeight="1" x14ac:dyDescent="0.25">
      <c r="A33" s="92" t="s">
        <v>14</v>
      </c>
      <c r="B33" s="93" t="s">
        <v>166</v>
      </c>
      <c r="C33" s="86" t="e">
        <f t="shared" ref="C33:S33" si="4">SUM(C34:C36)</f>
        <v>#REF!</v>
      </c>
      <c r="D33" s="86" t="e">
        <f t="shared" si="4"/>
        <v>#REF!</v>
      </c>
      <c r="E33" s="86">
        <f t="shared" si="4"/>
        <v>0</v>
      </c>
      <c r="F33" s="86" t="e">
        <f t="shared" si="4"/>
        <v>#REF!</v>
      </c>
      <c r="G33" s="86">
        <f t="shared" si="4"/>
        <v>0</v>
      </c>
      <c r="H33" s="86" t="e">
        <f t="shared" si="4"/>
        <v>#REF!</v>
      </c>
      <c r="I33" s="86" t="e">
        <f t="shared" si="4"/>
        <v>#REF!</v>
      </c>
      <c r="J33" s="86" t="e">
        <f t="shared" si="4"/>
        <v>#REF!</v>
      </c>
      <c r="K33" s="86" t="e">
        <f t="shared" si="4"/>
        <v>#REF!</v>
      </c>
      <c r="L33" s="86" t="e">
        <f t="shared" si="4"/>
        <v>#REF!</v>
      </c>
      <c r="M33" s="86" t="e">
        <f t="shared" si="4"/>
        <v>#REF!</v>
      </c>
      <c r="N33" s="86" t="e">
        <f t="shared" si="4"/>
        <v>#REF!</v>
      </c>
      <c r="O33" s="86" t="e">
        <f t="shared" si="4"/>
        <v>#REF!</v>
      </c>
      <c r="P33" s="86" t="e">
        <f t="shared" si="4"/>
        <v>#REF!</v>
      </c>
      <c r="Q33" s="86" t="e">
        <f t="shared" si="4"/>
        <v>#REF!</v>
      </c>
      <c r="R33" s="86" t="e">
        <f t="shared" si="4"/>
        <v>#REF!</v>
      </c>
      <c r="S33" s="86" t="e">
        <f t="shared" si="4"/>
        <v>#REF!</v>
      </c>
      <c r="T33" s="86"/>
      <c r="U33" s="87"/>
      <c r="V33" s="87"/>
    </row>
    <row r="34" spans="1:22" s="88" customFormat="1" ht="58.5" hidden="1" customHeight="1" x14ac:dyDescent="0.25">
      <c r="A34" s="92" t="s">
        <v>95</v>
      </c>
      <c r="B34" s="93" t="str">
        <f>B15</f>
        <v>Установка системы видеонаблюдения по периметру котельной с.Новоселка</v>
      </c>
      <c r="C34" s="86">
        <f>C15</f>
        <v>207.53330000000003</v>
      </c>
      <c r="D34" s="86" t="e">
        <f>F34</f>
        <v>#REF!</v>
      </c>
      <c r="E34" s="86">
        <v>0</v>
      </c>
      <c r="F34" s="86" t="e">
        <f t="shared" ref="F34:F39" si="5">SUM(G34:S34)</f>
        <v>#REF!</v>
      </c>
      <c r="G34" s="86">
        <v>0</v>
      </c>
      <c r="H34" s="86" t="e">
        <f>#REF!</f>
        <v>#REF!</v>
      </c>
      <c r="I34" s="86" t="e">
        <f>#REF!</f>
        <v>#REF!</v>
      </c>
      <c r="J34" s="86" t="e">
        <f>#REF!</f>
        <v>#REF!</v>
      </c>
      <c r="K34" s="86" t="e">
        <f>#REF!</f>
        <v>#REF!</v>
      </c>
      <c r="L34" s="86" t="e">
        <f>#REF!</f>
        <v>#REF!</v>
      </c>
      <c r="M34" s="86" t="e">
        <f>#REF!</f>
        <v>#REF!</v>
      </c>
      <c r="N34" s="86" t="e">
        <f>#REF!</f>
        <v>#REF!</v>
      </c>
      <c r="O34" s="86" t="e">
        <f>#REF!</f>
        <v>#REF!</v>
      </c>
      <c r="P34" s="86" t="e">
        <f>#REF!</f>
        <v>#REF!</v>
      </c>
      <c r="Q34" s="86" t="e">
        <f>#REF!</f>
        <v>#REF!</v>
      </c>
      <c r="R34" s="86" t="e">
        <f>#REF!</f>
        <v>#REF!</v>
      </c>
      <c r="S34" s="86" t="e">
        <f>#REF!</f>
        <v>#REF!</v>
      </c>
      <c r="T34" s="86" t="str">
        <f>T15</f>
        <v>6.1</v>
      </c>
      <c r="U34" s="87"/>
      <c r="V34" s="87"/>
    </row>
    <row r="35" spans="1:22" s="88" customFormat="1" ht="58.5" hidden="1" customHeight="1" x14ac:dyDescent="0.25">
      <c r="A35" s="92" t="s">
        <v>217</v>
      </c>
      <c r="B35" s="93" t="str">
        <f>B16</f>
        <v>Установка основного ограждения по периметру котельной с. Новоселка</v>
      </c>
      <c r="C35" s="86">
        <f>C16</f>
        <v>337.67298240000002</v>
      </c>
      <c r="D35" s="86" t="e">
        <f t="shared" ref="D35:D36" si="6">F35</f>
        <v>#REF!</v>
      </c>
      <c r="E35" s="86">
        <v>0</v>
      </c>
      <c r="F35" s="86" t="e">
        <f t="shared" si="5"/>
        <v>#REF!</v>
      </c>
      <c r="G35" s="83">
        <v>0</v>
      </c>
      <c r="H35" s="86" t="e">
        <f>#REF!</f>
        <v>#REF!</v>
      </c>
      <c r="I35" s="86" t="e">
        <f>#REF!</f>
        <v>#REF!</v>
      </c>
      <c r="J35" s="86" t="e">
        <f>#REF!</f>
        <v>#REF!</v>
      </c>
      <c r="K35" s="86" t="e">
        <f>#REF!</f>
        <v>#REF!</v>
      </c>
      <c r="L35" s="86" t="e">
        <f>#REF!</f>
        <v>#REF!</v>
      </c>
      <c r="M35" s="86" t="e">
        <f>#REF!</f>
        <v>#REF!</v>
      </c>
      <c r="N35" s="86" t="e">
        <f>#REF!</f>
        <v>#REF!</v>
      </c>
      <c r="O35" s="86" t="e">
        <f>#REF!</f>
        <v>#REF!</v>
      </c>
      <c r="P35" s="86" t="e">
        <f>#REF!</f>
        <v>#REF!</v>
      </c>
      <c r="Q35" s="86" t="e">
        <f>#REF!</f>
        <v>#REF!</v>
      </c>
      <c r="R35" s="86" t="e">
        <f>#REF!</f>
        <v>#REF!</v>
      </c>
      <c r="S35" s="86" t="e">
        <f>#REF!</f>
        <v>#REF!</v>
      </c>
      <c r="T35" s="86" t="str">
        <f>T16</f>
        <v>6.2</v>
      </c>
      <c r="U35" s="87"/>
      <c r="V35" s="87"/>
    </row>
    <row r="36" spans="1:22" s="88" customFormat="1" ht="58.5" hidden="1" customHeight="1" x14ac:dyDescent="0.25">
      <c r="A36" s="92" t="s">
        <v>218</v>
      </c>
      <c r="B36" s="93" t="e">
        <f>#REF!</f>
        <v>#REF!</v>
      </c>
      <c r="C36" s="86" t="e">
        <f>#REF!+#REF!</f>
        <v>#REF!</v>
      </c>
      <c r="D36" s="86" t="e">
        <f t="shared" si="6"/>
        <v>#REF!</v>
      </c>
      <c r="E36" s="86">
        <v>0</v>
      </c>
      <c r="F36" s="86" t="e">
        <f t="shared" si="5"/>
        <v>#REF!</v>
      </c>
      <c r="G36" s="83">
        <v>0</v>
      </c>
      <c r="H36" s="86" t="e">
        <f>#REF!</f>
        <v>#REF!</v>
      </c>
      <c r="I36" s="86" t="e">
        <f>#REF!</f>
        <v>#REF!</v>
      </c>
      <c r="J36" s="86" t="e">
        <f>#REF!</f>
        <v>#REF!</v>
      </c>
      <c r="K36" s="86" t="e">
        <f>#REF!</f>
        <v>#REF!</v>
      </c>
      <c r="L36" s="86" t="e">
        <f>#REF!</f>
        <v>#REF!</v>
      </c>
      <c r="M36" s="86" t="e">
        <f>#REF!</f>
        <v>#REF!</v>
      </c>
      <c r="N36" s="86" t="e">
        <f>#REF!</f>
        <v>#REF!</v>
      </c>
      <c r="O36" s="86" t="e">
        <f>#REF!</f>
        <v>#REF!</v>
      </c>
      <c r="P36" s="86" t="e">
        <f>#REF!</f>
        <v>#REF!</v>
      </c>
      <c r="Q36" s="86" t="e">
        <f>#REF!</f>
        <v>#REF!</v>
      </c>
      <c r="R36" s="86" t="e">
        <f>#REF!</f>
        <v>#REF!</v>
      </c>
      <c r="S36" s="86" t="e">
        <f>#REF!</f>
        <v>#REF!</v>
      </c>
      <c r="T36" s="86" t="e">
        <f>#REF!</f>
        <v>#REF!</v>
      </c>
      <c r="U36" s="87"/>
      <c r="V36" s="87"/>
    </row>
    <row r="37" spans="1:22" ht="15.6" hidden="1" x14ac:dyDescent="0.25">
      <c r="A37" s="46" t="s">
        <v>157</v>
      </c>
      <c r="B37" s="93" t="s">
        <v>171</v>
      </c>
      <c r="C37" s="86">
        <f>D37+E37</f>
        <v>0</v>
      </c>
      <c r="D37" s="86">
        <v>0</v>
      </c>
      <c r="E37" s="86">
        <v>0</v>
      </c>
      <c r="F37" s="86">
        <f t="shared" si="5"/>
        <v>0</v>
      </c>
      <c r="G37" s="83">
        <v>0</v>
      </c>
      <c r="H37" s="83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  <c r="N37" s="86">
        <v>0</v>
      </c>
      <c r="O37" s="86">
        <v>0</v>
      </c>
      <c r="P37" s="86">
        <f t="shared" ref="P37:S39" si="7">O37</f>
        <v>0</v>
      </c>
      <c r="Q37" s="86">
        <f t="shared" si="7"/>
        <v>0</v>
      </c>
      <c r="R37" s="83">
        <f t="shared" si="7"/>
        <v>0</v>
      </c>
      <c r="S37" s="86">
        <f t="shared" si="7"/>
        <v>0</v>
      </c>
      <c r="T37" s="86"/>
    </row>
    <row r="38" spans="1:22" ht="31.2" hidden="1" x14ac:dyDescent="0.25">
      <c r="A38" s="46" t="s">
        <v>158</v>
      </c>
      <c r="B38" s="93" t="s">
        <v>167</v>
      </c>
      <c r="C38" s="86">
        <f>SUM(G38:S38)</f>
        <v>0</v>
      </c>
      <c r="D38" s="86">
        <v>0</v>
      </c>
      <c r="E38" s="86">
        <f>SUM(G38:S38)</f>
        <v>0</v>
      </c>
      <c r="F38" s="86">
        <f t="shared" si="5"/>
        <v>0</v>
      </c>
      <c r="G38" s="83">
        <v>0</v>
      </c>
      <c r="H38" s="83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86">
        <f t="shared" si="7"/>
        <v>0</v>
      </c>
      <c r="Q38" s="86">
        <f t="shared" si="7"/>
        <v>0</v>
      </c>
      <c r="R38" s="83">
        <f t="shared" si="7"/>
        <v>0</v>
      </c>
      <c r="S38" s="86">
        <f t="shared" si="7"/>
        <v>0</v>
      </c>
      <c r="T38" s="86"/>
    </row>
    <row r="39" spans="1:22" ht="31.2" hidden="1" x14ac:dyDescent="0.25">
      <c r="A39" s="46" t="s">
        <v>163</v>
      </c>
      <c r="B39" s="93" t="s">
        <v>168</v>
      </c>
      <c r="C39" s="86">
        <f>SUM(G39:S39)</f>
        <v>0</v>
      </c>
      <c r="D39" s="86">
        <v>0</v>
      </c>
      <c r="E39" s="86">
        <f>SUM(G39:S39)</f>
        <v>0</v>
      </c>
      <c r="F39" s="86">
        <f t="shared" si="5"/>
        <v>0</v>
      </c>
      <c r="G39" s="83">
        <v>0</v>
      </c>
      <c r="H39" s="83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  <c r="N39" s="86">
        <v>0</v>
      </c>
      <c r="O39" s="86">
        <v>0</v>
      </c>
      <c r="P39" s="86">
        <f t="shared" si="7"/>
        <v>0</v>
      </c>
      <c r="Q39" s="86">
        <f t="shared" si="7"/>
        <v>0</v>
      </c>
      <c r="R39" s="83">
        <f t="shared" si="7"/>
        <v>0</v>
      </c>
      <c r="S39" s="86">
        <f t="shared" si="7"/>
        <v>0</v>
      </c>
      <c r="T39" s="86"/>
    </row>
    <row r="40" spans="1:22" ht="15.6" hidden="1" x14ac:dyDescent="0.25">
      <c r="A40" s="89" t="s">
        <v>126</v>
      </c>
      <c r="B40" s="90" t="s">
        <v>169</v>
      </c>
      <c r="C40" s="91">
        <v>0</v>
      </c>
      <c r="D40" s="91">
        <v>0</v>
      </c>
      <c r="E40" s="91">
        <v>0</v>
      </c>
      <c r="F40" s="91">
        <v>0</v>
      </c>
      <c r="G40" s="91">
        <v>0</v>
      </c>
      <c r="H40" s="91">
        <v>0</v>
      </c>
      <c r="I40" s="91">
        <v>0</v>
      </c>
      <c r="J40" s="91">
        <v>0</v>
      </c>
      <c r="K40" s="91">
        <v>0</v>
      </c>
      <c r="L40" s="91">
        <v>0</v>
      </c>
      <c r="M40" s="91">
        <v>0</v>
      </c>
      <c r="N40" s="91">
        <v>0</v>
      </c>
      <c r="O40" s="91">
        <v>0</v>
      </c>
      <c r="P40" s="91">
        <v>0</v>
      </c>
      <c r="Q40" s="91">
        <v>0</v>
      </c>
      <c r="R40" s="91">
        <v>0</v>
      </c>
      <c r="S40" s="91">
        <v>0</v>
      </c>
      <c r="T40" s="91"/>
    </row>
    <row r="41" spans="1:22" ht="15.6" hidden="1" x14ac:dyDescent="0.25">
      <c r="A41" s="89" t="s">
        <v>127</v>
      </c>
      <c r="B41" s="90" t="s">
        <v>170</v>
      </c>
      <c r="C41" s="91">
        <f>SUM(G41:S41)</f>
        <v>0</v>
      </c>
      <c r="D41" s="91">
        <v>0</v>
      </c>
      <c r="E41" s="91">
        <f>SUM(G41:S41)</f>
        <v>0</v>
      </c>
      <c r="F41" s="91">
        <v>0</v>
      </c>
      <c r="G41" s="80">
        <v>0</v>
      </c>
      <c r="H41" s="80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91">
        <v>0</v>
      </c>
      <c r="O41" s="91">
        <v>0</v>
      </c>
      <c r="P41" s="91">
        <v>0</v>
      </c>
      <c r="Q41" s="91">
        <v>0</v>
      </c>
      <c r="R41" s="80">
        <v>0</v>
      </c>
      <c r="S41" s="91">
        <v>0</v>
      </c>
      <c r="T41" s="91"/>
    </row>
    <row r="42" spans="1:22" ht="15.6" hidden="1" x14ac:dyDescent="0.25">
      <c r="A42" s="46"/>
      <c r="B42" s="90" t="s">
        <v>114</v>
      </c>
      <c r="C42" s="91" t="e">
        <f>C40+C32</f>
        <v>#REF!</v>
      </c>
      <c r="D42" s="91" t="e">
        <f t="shared" ref="D42:S42" si="8">D32+D40+D41</f>
        <v>#REF!</v>
      </c>
      <c r="E42" s="91">
        <f t="shared" si="8"/>
        <v>0</v>
      </c>
      <c r="F42" s="91" t="e">
        <f t="shared" si="8"/>
        <v>#REF!</v>
      </c>
      <c r="G42" s="80">
        <f t="shared" si="8"/>
        <v>0</v>
      </c>
      <c r="H42" s="80" t="e">
        <f t="shared" si="8"/>
        <v>#REF!</v>
      </c>
      <c r="I42" s="91" t="e">
        <f t="shared" si="8"/>
        <v>#REF!</v>
      </c>
      <c r="J42" s="91" t="e">
        <f t="shared" si="8"/>
        <v>#REF!</v>
      </c>
      <c r="K42" s="91" t="e">
        <f t="shared" si="8"/>
        <v>#REF!</v>
      </c>
      <c r="L42" s="91" t="e">
        <f t="shared" si="8"/>
        <v>#REF!</v>
      </c>
      <c r="M42" s="91" t="e">
        <f t="shared" si="8"/>
        <v>#REF!</v>
      </c>
      <c r="N42" s="91" t="e">
        <f t="shared" si="8"/>
        <v>#REF!</v>
      </c>
      <c r="O42" s="91" t="e">
        <f t="shared" si="8"/>
        <v>#REF!</v>
      </c>
      <c r="P42" s="91" t="e">
        <f t="shared" si="8"/>
        <v>#REF!</v>
      </c>
      <c r="Q42" s="91" t="e">
        <f t="shared" si="8"/>
        <v>#REF!</v>
      </c>
      <c r="R42" s="80" t="e">
        <f t="shared" si="8"/>
        <v>#REF!</v>
      </c>
      <c r="S42" s="91" t="e">
        <f t="shared" si="8"/>
        <v>#REF!</v>
      </c>
      <c r="T42" s="91"/>
    </row>
    <row r="44" spans="1:22" s="1" customFormat="1" ht="15.6" x14ac:dyDescent="0.3">
      <c r="A44" s="165"/>
      <c r="B44" s="166"/>
      <c r="C44" s="166"/>
      <c r="D44" s="166"/>
      <c r="E44" s="166"/>
      <c r="F44" s="98"/>
      <c r="G44" s="70"/>
      <c r="H44" s="70"/>
      <c r="I44" s="70"/>
      <c r="J44" s="70"/>
      <c r="K44" s="70"/>
      <c r="L44" s="70"/>
      <c r="R44" s="35"/>
      <c r="T44" s="43"/>
    </row>
    <row r="45" spans="1:22" s="1" customFormat="1" ht="15.75" customHeight="1" x14ac:dyDescent="0.3">
      <c r="G45" s="35"/>
      <c r="H45" s="35"/>
      <c r="R45" s="35"/>
      <c r="T45" s="43"/>
    </row>
    <row r="46" spans="1:22" x14ac:dyDescent="0.25">
      <c r="C46" s="95"/>
      <c r="D46" s="95"/>
      <c r="E46" s="95"/>
      <c r="F46" s="95"/>
      <c r="G46" s="95"/>
    </row>
    <row r="53" spans="6:19" x14ac:dyDescent="0.25"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6:19" x14ac:dyDescent="0.25"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6:19" x14ac:dyDescent="0.25"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6:19" x14ac:dyDescent="0.25"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6:19" x14ac:dyDescent="0.25"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6:19" x14ac:dyDescent="0.25"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</row>
    <row r="59" spans="6:19" x14ac:dyDescent="0.25"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6:19" x14ac:dyDescent="0.25"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6:19" x14ac:dyDescent="0.25"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6:19" x14ac:dyDescent="0.25"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6:19" x14ac:dyDescent="0.25"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6:19" x14ac:dyDescent="0.25"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6:19" x14ac:dyDescent="0.25"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6:19" x14ac:dyDescent="0.25"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6:19" x14ac:dyDescent="0.25"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6:19" x14ac:dyDescent="0.25"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6:19" x14ac:dyDescent="0.25"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6:19" x14ac:dyDescent="0.25"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6:19" x14ac:dyDescent="0.25"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6:19" x14ac:dyDescent="0.25"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4" spans="6:19" x14ac:dyDescent="0.25"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</row>
    <row r="76" spans="6:19" x14ac:dyDescent="0.25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6:19" x14ac:dyDescent="0.25"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6:19" x14ac:dyDescent="0.25"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6:19" x14ac:dyDescent="0.25"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6:19" x14ac:dyDescent="0.25"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6:19" x14ac:dyDescent="0.25"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6:19" x14ac:dyDescent="0.25"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6:19" x14ac:dyDescent="0.25"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6:19" x14ac:dyDescent="0.25"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6:19" x14ac:dyDescent="0.25"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6:19" x14ac:dyDescent="0.25"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 spans="6:19" x14ac:dyDescent="0.25"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 spans="6:19" x14ac:dyDescent="0.25"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 spans="6:19" x14ac:dyDescent="0.25"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1" spans="6:19" x14ac:dyDescent="0.25"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</row>
    <row r="92" spans="6:19" x14ac:dyDescent="0.25"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6:19" ht="14.4" x14ac:dyDescent="0.3"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</row>
  </sheetData>
  <mergeCells count="29">
    <mergeCell ref="E1:T1"/>
    <mergeCell ref="E2:T2"/>
    <mergeCell ref="F3:T3"/>
    <mergeCell ref="A4:T4"/>
    <mergeCell ref="A5:T5"/>
    <mergeCell ref="A6:T6"/>
    <mergeCell ref="P9:P10"/>
    <mergeCell ref="Q9:Q10"/>
    <mergeCell ref="T8:T10"/>
    <mergeCell ref="C9:C10"/>
    <mergeCell ref="H9:H10"/>
    <mergeCell ref="I9:I10"/>
    <mergeCell ref="S9:S10"/>
    <mergeCell ref="B8:B10"/>
    <mergeCell ref="C8:S8"/>
    <mergeCell ref="R9:R10"/>
    <mergeCell ref="A31:T31"/>
    <mergeCell ref="A44:E44"/>
    <mergeCell ref="A12:T12"/>
    <mergeCell ref="J9:J10"/>
    <mergeCell ref="K9:K10"/>
    <mergeCell ref="L9:L10"/>
    <mergeCell ref="M9:M10"/>
    <mergeCell ref="N9:N10"/>
    <mergeCell ref="O9:O10"/>
    <mergeCell ref="A8:A10"/>
    <mergeCell ref="D9:E9"/>
    <mergeCell ref="F9:F10"/>
    <mergeCell ref="G9:G10"/>
  </mergeCells>
  <phoneticPr fontId="16" type="noConversion"/>
  <pageMargins left="0.70866141732283472" right="0.70866141732283472" top="0.35433070866141736" bottom="0.35433070866141736" header="0.31496062992125984" footer="0.31496062992125984"/>
  <pageSetup paperSize="9" scale="6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№1 ИП-ТС</vt:lpstr>
      <vt:lpstr>№2 ИП ТС</vt:lpstr>
      <vt:lpstr>№3 ИП-ТС</vt:lpstr>
      <vt:lpstr>№ 4 ИП ТС</vt:lpstr>
      <vt:lpstr>№5 ИП-ТС</vt:lpstr>
      <vt:lpstr>'№2 ИП ТС'!Заголовки_для_печати</vt:lpstr>
      <vt:lpstr>'№5 ИП-ТС'!Заголовки_для_печати</vt:lpstr>
      <vt:lpstr>'№ 4 ИП ТС'!Область_печати</vt:lpstr>
      <vt:lpstr>'№1 ИП-ТС'!Область_печати</vt:lpstr>
      <vt:lpstr>'№2 ИП ТС'!Область_печати</vt:lpstr>
      <vt:lpstr>'№3 ИП-ТС'!Область_печати</vt:lpstr>
      <vt:lpstr>'№5 ИП-ТС'!Область_печати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Семенова Н.Е.</cp:lastModifiedBy>
  <cp:lastPrinted>2026-09-10T12:31:18Z</cp:lastPrinted>
  <dcterms:created xsi:type="dcterms:W3CDTF">2024-11-15T11:57:21Z</dcterms:created>
  <dcterms:modified xsi:type="dcterms:W3CDTF">2026-09-11T05:50:00Z</dcterms:modified>
</cp:coreProperties>
</file>