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D:\данные\рабочий стол\2026\"/>
    </mc:Choice>
  </mc:AlternateContent>
  <bookViews>
    <workbookView xWindow="-120" yWindow="-120" windowWidth="23250" windowHeight="13170" tabRatio="727"/>
  </bookViews>
  <sheets>
    <sheet name="Тепловая энергия" sheetId="35" r:id="rId1"/>
  </sheets>
  <externalReferences>
    <externalReference r:id="rId2"/>
    <externalReference r:id="rId3"/>
  </externalReferences>
  <definedNames>
    <definedName name="_xlnm._FilterDatabase" localSheetId="0" hidden="1">'Тепловая энергия'!#REF!</definedName>
    <definedName name="region_name">[1]Титульный!$F$10</definedName>
    <definedName name="TRANSMISSION_TARIFF">'[2]Инструкция по заполнению'!$E$7</definedName>
    <definedName name="_xlnm.Print_Titles" localSheetId="0">'Тепловая энергия'!$3:$4</definedName>
    <definedName name="_xlnm.Print_Area" localSheetId="0">'Тепловая энергия'!$A$1:$W$338</definedName>
  </definedNames>
  <calcPr calcId="162913" iterate="1"/>
</workbook>
</file>

<file path=xl/calcChain.xml><?xml version="1.0" encoding="utf-8"?>
<calcChain xmlns="http://schemas.openxmlformats.org/spreadsheetml/2006/main">
  <c r="U174" i="35" l="1"/>
  <c r="V174" i="35"/>
  <c r="P174" i="35"/>
  <c r="Q174" i="35"/>
  <c r="L174" i="35"/>
  <c r="K174" i="35"/>
  <c r="U44" i="35" l="1"/>
  <c r="V44" i="35"/>
  <c r="P44" i="35"/>
  <c r="Q44" i="35"/>
  <c r="L44" i="35"/>
  <c r="L92" i="35" l="1"/>
  <c r="K173" i="35" l="1"/>
  <c r="L329" i="35" l="1"/>
  <c r="K329" i="35"/>
  <c r="L330" i="35"/>
  <c r="K330" i="35"/>
  <c r="V263" i="35" l="1"/>
  <c r="U263" i="35"/>
  <c r="Q263" i="35"/>
  <c r="K263" i="35"/>
  <c r="L263" i="35"/>
  <c r="P61" i="35" l="1"/>
  <c r="U32" i="35" l="1"/>
  <c r="U302" i="35" l="1"/>
  <c r="P302" i="35"/>
  <c r="L302" i="35"/>
  <c r="K302" i="35"/>
  <c r="U301" i="35"/>
  <c r="P301" i="35"/>
  <c r="L301" i="35"/>
  <c r="K301" i="35"/>
  <c r="Q301" i="35" l="1"/>
  <c r="Q302" i="35"/>
  <c r="V302" i="35"/>
  <c r="V301" i="35"/>
  <c r="N246" i="35" l="1"/>
  <c r="U201" i="35"/>
  <c r="V200" i="35"/>
  <c r="P201" i="35"/>
  <c r="K205" i="35"/>
  <c r="L205" i="35"/>
  <c r="K206" i="35"/>
  <c r="L206" i="35"/>
  <c r="K207" i="35"/>
  <c r="L207" i="35"/>
  <c r="K202" i="35"/>
  <c r="K203" i="35"/>
  <c r="K204" i="35"/>
  <c r="K201" i="35"/>
  <c r="L201" i="35"/>
  <c r="P200" i="35"/>
  <c r="L200" i="35"/>
  <c r="K200" i="35"/>
  <c r="V201" i="35" l="1"/>
  <c r="U200" i="35"/>
  <c r="Q200" i="35"/>
  <c r="Q201" i="35"/>
  <c r="U313" i="35"/>
  <c r="V313" i="35"/>
  <c r="L167" i="35" l="1"/>
  <c r="K167" i="35"/>
  <c r="U311" i="35"/>
  <c r="L327" i="35" l="1"/>
  <c r="K327" i="35"/>
  <c r="L326" i="35"/>
  <c r="K326" i="35"/>
  <c r="L98" i="35"/>
  <c r="K98" i="35"/>
  <c r="V234" i="35" l="1"/>
  <c r="K236" i="35"/>
  <c r="L236" i="35"/>
  <c r="V283" i="35" l="1"/>
  <c r="K114" i="35" l="1"/>
  <c r="L114" i="35"/>
  <c r="P111" i="35"/>
  <c r="V121" i="35"/>
  <c r="Q121" i="35"/>
  <c r="V260" i="35" l="1"/>
  <c r="V258" i="35" l="1"/>
  <c r="U258" i="35"/>
  <c r="V311" i="35" l="1"/>
  <c r="U237" i="35"/>
  <c r="Q234" i="35"/>
  <c r="U115" i="35"/>
  <c r="V115" i="35"/>
  <c r="P115" i="35"/>
  <c r="Q115" i="35" l="1"/>
  <c r="K309" i="35" l="1"/>
  <c r="L309" i="35"/>
  <c r="P309" i="35"/>
  <c r="Q309" i="35"/>
  <c r="U309" i="35"/>
  <c r="V309" i="35"/>
  <c r="V119" i="35" l="1"/>
  <c r="V53" i="35"/>
  <c r="V10" i="35"/>
  <c r="V220" i="35" l="1"/>
  <c r="Q220" i="35"/>
  <c r="P39" i="35"/>
  <c r="V128" i="35" l="1"/>
  <c r="V104" i="35" l="1"/>
  <c r="V209" i="35" l="1"/>
  <c r="V150" i="35" l="1"/>
  <c r="V147" i="35"/>
  <c r="V153" i="35"/>
  <c r="Q10" i="35" l="1"/>
  <c r="U10" i="35"/>
  <c r="V164" i="35" l="1"/>
  <c r="K165" i="35"/>
  <c r="L165" i="35"/>
  <c r="O300" i="35" l="1"/>
  <c r="N300" i="35"/>
  <c r="P63" i="35"/>
  <c r="Q7" i="35" l="1"/>
  <c r="P7" i="35"/>
  <c r="P335" i="35" l="1"/>
  <c r="Q334" i="35"/>
  <c r="P334" i="35"/>
  <c r="Q333" i="35"/>
  <c r="P333" i="35"/>
  <c r="P332" i="35"/>
  <c r="P331" i="35"/>
  <c r="P330" i="35"/>
  <c r="Q329" i="35"/>
  <c r="P329" i="35"/>
  <c r="Q328" i="35"/>
  <c r="P328" i="35"/>
  <c r="Q327" i="35"/>
  <c r="P327" i="35"/>
  <c r="Q326" i="35"/>
  <c r="P326" i="35"/>
  <c r="Q325" i="35"/>
  <c r="Q324" i="35"/>
  <c r="P324" i="35"/>
  <c r="Q323" i="35"/>
  <c r="P323" i="35"/>
  <c r="P322" i="35"/>
  <c r="Q322" i="35"/>
  <c r="Q321" i="35"/>
  <c r="P321" i="35"/>
  <c r="Q320" i="35"/>
  <c r="P320" i="35"/>
  <c r="Q319" i="35"/>
  <c r="P319" i="35"/>
  <c r="Q317" i="35"/>
  <c r="P317" i="35"/>
  <c r="Q316" i="35"/>
  <c r="P316" i="35"/>
  <c r="Q315" i="35"/>
  <c r="P315" i="35"/>
  <c r="Q313" i="35"/>
  <c r="P313" i="35"/>
  <c r="P312" i="35"/>
  <c r="Q310" i="35"/>
  <c r="P310" i="35"/>
  <c r="P308" i="35"/>
  <c r="Q308" i="35"/>
  <c r="Q307" i="35"/>
  <c r="P307" i="35"/>
  <c r="P306" i="35"/>
  <c r="Q305" i="35"/>
  <c r="P305" i="35"/>
  <c r="Q304" i="35"/>
  <c r="P304" i="35"/>
  <c r="Q303" i="35"/>
  <c r="P303" i="35"/>
  <c r="P300" i="35"/>
  <c r="Q299" i="35"/>
  <c r="P299" i="35"/>
  <c r="Q298" i="35"/>
  <c r="P297" i="35"/>
  <c r="Q297" i="35"/>
  <c r="Q296" i="35"/>
  <c r="Q295" i="35"/>
  <c r="Q294" i="35"/>
  <c r="P294" i="35"/>
  <c r="Q293" i="35"/>
  <c r="Q292" i="35"/>
  <c r="P292" i="35"/>
  <c r="Q291" i="35"/>
  <c r="P291" i="35"/>
  <c r="Q290" i="35"/>
  <c r="P290" i="35"/>
  <c r="Q289" i="35"/>
  <c r="P289" i="35"/>
  <c r="Q288" i="35"/>
  <c r="P288" i="35"/>
  <c r="Q287" i="35"/>
  <c r="Q286" i="35"/>
  <c r="P286" i="35"/>
  <c r="Q285" i="35"/>
  <c r="P285" i="35"/>
  <c r="Q284" i="35"/>
  <c r="Q283" i="35"/>
  <c r="Q282" i="35"/>
  <c r="P282" i="35"/>
  <c r="P281" i="35"/>
  <c r="Q281" i="35"/>
  <c r="Q266" i="35"/>
  <c r="P266" i="35"/>
  <c r="Q280" i="35"/>
  <c r="P280" i="35"/>
  <c r="Q279" i="35"/>
  <c r="P279" i="35"/>
  <c r="Q278" i="35"/>
  <c r="P278" i="35"/>
  <c r="Q277" i="35"/>
  <c r="P277" i="35"/>
  <c r="Q276" i="35"/>
  <c r="P276" i="35"/>
  <c r="Q275" i="35"/>
  <c r="P275" i="35"/>
  <c r="Q274" i="35"/>
  <c r="P274" i="35"/>
  <c r="P273" i="35"/>
  <c r="Q273" i="35"/>
  <c r="Q272" i="35"/>
  <c r="P272" i="35"/>
  <c r="Q270" i="35"/>
  <c r="P270" i="35"/>
  <c r="Q269" i="35"/>
  <c r="P269" i="35"/>
  <c r="Q268" i="35"/>
  <c r="P268" i="35"/>
  <c r="Q267" i="35"/>
  <c r="P267" i="35"/>
  <c r="Q265" i="35"/>
  <c r="Q264" i="35"/>
  <c r="Q262" i="35"/>
  <c r="P262" i="35"/>
  <c r="P261" i="35"/>
  <c r="P260" i="35"/>
  <c r="P259" i="35"/>
  <c r="Q257" i="35"/>
  <c r="P257" i="35"/>
  <c r="Q255" i="35"/>
  <c r="P255" i="35"/>
  <c r="P254" i="35"/>
  <c r="Q251" i="35"/>
  <c r="Q249" i="35"/>
  <c r="P249" i="35"/>
  <c r="Q248" i="35"/>
  <c r="P248" i="35"/>
  <c r="Q247" i="35"/>
  <c r="Q246" i="35"/>
  <c r="P246" i="35"/>
  <c r="Q245" i="35"/>
  <c r="Q243" i="35"/>
  <c r="P243" i="35"/>
  <c r="Q242" i="35"/>
  <c r="P242" i="35"/>
  <c r="Q241" i="35"/>
  <c r="Q240" i="35"/>
  <c r="P240" i="35"/>
  <c r="Q239" i="35"/>
  <c r="Q237" i="35"/>
  <c r="Q236" i="35"/>
  <c r="Q235" i="35"/>
  <c r="Q233" i="35"/>
  <c r="Q232" i="35"/>
  <c r="Q231" i="35"/>
  <c r="Q229" i="35"/>
  <c r="Q228" i="35"/>
  <c r="P228" i="35"/>
  <c r="Q227" i="35"/>
  <c r="P227" i="35"/>
  <c r="Q226" i="35"/>
  <c r="Q225" i="35"/>
  <c r="Q224" i="35"/>
  <c r="P224" i="35"/>
  <c r="Q223" i="35"/>
  <c r="P222" i="35"/>
  <c r="Q221" i="35"/>
  <c r="P221" i="35"/>
  <c r="Q219" i="35"/>
  <c r="Q218" i="35"/>
  <c r="P218" i="35"/>
  <c r="Q217" i="35"/>
  <c r="P217" i="35"/>
  <c r="Q216" i="35"/>
  <c r="P216" i="35"/>
  <c r="Q215" i="35"/>
  <c r="P215" i="35"/>
  <c r="Q214" i="35"/>
  <c r="P214" i="35"/>
  <c r="Q213" i="35"/>
  <c r="P213" i="35"/>
  <c r="Q211" i="35"/>
  <c r="Q210" i="35"/>
  <c r="P210" i="35"/>
  <c r="P208" i="35"/>
  <c r="Q208" i="35"/>
  <c r="Q207" i="35"/>
  <c r="P207" i="35"/>
  <c r="Q206" i="35"/>
  <c r="P206" i="35"/>
  <c r="Q205" i="35"/>
  <c r="P205" i="35"/>
  <c r="Q203" i="35"/>
  <c r="Q202" i="35"/>
  <c r="P193" i="35"/>
  <c r="Q192" i="35"/>
  <c r="P192" i="35"/>
  <c r="Q191" i="35"/>
  <c r="Q190" i="35"/>
  <c r="Q189" i="35"/>
  <c r="P189" i="35"/>
  <c r="P188" i="35"/>
  <c r="Q188" i="35"/>
  <c r="P187" i="35"/>
  <c r="Q186" i="35"/>
  <c r="P186" i="35"/>
  <c r="Q185" i="35"/>
  <c r="P184" i="35"/>
  <c r="P183" i="35"/>
  <c r="Q183" i="35"/>
  <c r="P182" i="35"/>
  <c r="Q182" i="35"/>
  <c r="Q181" i="35"/>
  <c r="P180" i="35"/>
  <c r="P179" i="35"/>
  <c r="Q179" i="35"/>
  <c r="P178" i="35"/>
  <c r="Q178" i="35"/>
  <c r="Q177" i="35"/>
  <c r="P176" i="35"/>
  <c r="Q175" i="35"/>
  <c r="P175" i="35"/>
  <c r="Q170" i="35"/>
  <c r="P170" i="35"/>
  <c r="Q169" i="35"/>
  <c r="P169" i="35"/>
  <c r="Q168" i="35"/>
  <c r="P168" i="35"/>
  <c r="P167" i="35"/>
  <c r="Q167" i="35"/>
  <c r="Q166" i="35"/>
  <c r="P166" i="35"/>
  <c r="Q162" i="35"/>
  <c r="P162" i="35"/>
  <c r="P161" i="35"/>
  <c r="P160" i="35"/>
  <c r="Q160" i="35"/>
  <c r="Q159" i="35"/>
  <c r="P159" i="35"/>
  <c r="P153" i="35"/>
  <c r="Q153" i="35"/>
  <c r="Q150" i="35"/>
  <c r="P149" i="35"/>
  <c r="Q148" i="35"/>
  <c r="P148" i="35"/>
  <c r="Q146" i="35"/>
  <c r="P146" i="35"/>
  <c r="Q145" i="35"/>
  <c r="P145" i="35"/>
  <c r="Q144" i="35"/>
  <c r="P144" i="35"/>
  <c r="P141" i="35"/>
  <c r="Q140" i="35"/>
  <c r="P140" i="35"/>
  <c r="P139" i="35"/>
  <c r="Q139" i="35"/>
  <c r="P138" i="35"/>
  <c r="Q138" i="35"/>
  <c r="Q137" i="35"/>
  <c r="P137" i="35"/>
  <c r="Q136" i="35"/>
  <c r="P136" i="35"/>
  <c r="Q135" i="35"/>
  <c r="P135" i="35"/>
  <c r="Q134" i="35"/>
  <c r="P134" i="35"/>
  <c r="Q133" i="35"/>
  <c r="P133" i="35"/>
  <c r="Q132" i="35"/>
  <c r="P132" i="35"/>
  <c r="Q131" i="35"/>
  <c r="P131" i="35"/>
  <c r="Q130" i="35"/>
  <c r="P130" i="35"/>
  <c r="Q129" i="35"/>
  <c r="P129" i="35"/>
  <c r="P128" i="35"/>
  <c r="Q127" i="35"/>
  <c r="P127" i="35"/>
  <c r="P126" i="35"/>
  <c r="P125" i="35"/>
  <c r="Q124" i="35"/>
  <c r="P124" i="35"/>
  <c r="Q123" i="35"/>
  <c r="P123" i="35"/>
  <c r="Q122" i="35"/>
  <c r="P122" i="35"/>
  <c r="P121" i="35"/>
  <c r="P120" i="35"/>
  <c r="Q120" i="35"/>
  <c r="P119" i="35"/>
  <c r="P118" i="35"/>
  <c r="Q117" i="35"/>
  <c r="P117" i="35"/>
  <c r="Q116" i="35"/>
  <c r="P116" i="35"/>
  <c r="P114" i="35"/>
  <c r="P113" i="35"/>
  <c r="P112" i="35"/>
  <c r="Q110" i="35"/>
  <c r="P110" i="35"/>
  <c r="P109" i="35"/>
  <c r="Q108" i="35"/>
  <c r="P108" i="35"/>
  <c r="P107" i="35"/>
  <c r="Q107" i="35"/>
  <c r="P106" i="35"/>
  <c r="Q106" i="35"/>
  <c r="Q105" i="35"/>
  <c r="P105" i="35"/>
  <c r="P104" i="35"/>
  <c r="P103" i="35"/>
  <c r="P102" i="35"/>
  <c r="Q101" i="35"/>
  <c r="P101" i="35"/>
  <c r="P100" i="35"/>
  <c r="Q100" i="35"/>
  <c r="Q99" i="35"/>
  <c r="P99" i="35"/>
  <c r="Q98" i="35"/>
  <c r="P98" i="35"/>
  <c r="Q97" i="35"/>
  <c r="P97" i="35"/>
  <c r="Q96" i="35"/>
  <c r="P96" i="35"/>
  <c r="P95" i="35"/>
  <c r="Q91" i="35"/>
  <c r="P91" i="35"/>
  <c r="Q90" i="35"/>
  <c r="P90" i="35"/>
  <c r="Q89" i="35"/>
  <c r="P89" i="35"/>
  <c r="Q88" i="35"/>
  <c r="P88" i="35"/>
  <c r="Q87" i="35"/>
  <c r="P87" i="35"/>
  <c r="Q86" i="35"/>
  <c r="P86" i="35"/>
  <c r="Q85" i="35"/>
  <c r="P85" i="35"/>
  <c r="Q84" i="35"/>
  <c r="P84" i="35"/>
  <c r="Q83" i="35"/>
  <c r="P83" i="35"/>
  <c r="Q82" i="35"/>
  <c r="P82" i="35"/>
  <c r="Q81" i="35"/>
  <c r="P81" i="35"/>
  <c r="Q80" i="35"/>
  <c r="P80" i="35"/>
  <c r="Q79" i="35"/>
  <c r="P79" i="35"/>
  <c r="Q78" i="35"/>
  <c r="P78" i="35"/>
  <c r="Q77" i="35"/>
  <c r="P77" i="35"/>
  <c r="Q76" i="35"/>
  <c r="P76" i="35"/>
  <c r="Q75" i="35"/>
  <c r="P75" i="35"/>
  <c r="Q74" i="35"/>
  <c r="P74" i="35"/>
  <c r="Q73" i="35"/>
  <c r="P73" i="35"/>
  <c r="Q72" i="35"/>
  <c r="P72" i="35"/>
  <c r="Q71" i="35"/>
  <c r="P71" i="35"/>
  <c r="Q70" i="35"/>
  <c r="P70" i="35"/>
  <c r="Q69" i="35"/>
  <c r="P69" i="35"/>
  <c r="Q68" i="35"/>
  <c r="P68" i="35"/>
  <c r="Q67" i="35"/>
  <c r="P67" i="35"/>
  <c r="Q66" i="35"/>
  <c r="P66" i="35"/>
  <c r="Q65" i="35"/>
  <c r="P65" i="35"/>
  <c r="Q64" i="35"/>
  <c r="P64" i="35"/>
  <c r="Q62" i="35"/>
  <c r="P62" i="35"/>
  <c r="Q61" i="35"/>
  <c r="P60" i="35"/>
  <c r="Q60" i="35"/>
  <c r="Q59" i="35"/>
  <c r="P59" i="35"/>
  <c r="P58" i="35"/>
  <c r="P57" i="35"/>
  <c r="P56" i="35"/>
  <c r="P55" i="35"/>
  <c r="Q54" i="35"/>
  <c r="P54" i="35"/>
  <c r="P53" i="35"/>
  <c r="Q53" i="35"/>
  <c r="P52" i="35"/>
  <c r="P51" i="35"/>
  <c r="P50" i="35"/>
  <c r="Q50" i="35"/>
  <c r="P49" i="35"/>
  <c r="Q49" i="35"/>
  <c r="Q48" i="35"/>
  <c r="P48" i="35"/>
  <c r="P47" i="35"/>
  <c r="Q46" i="35"/>
  <c r="P46" i="35"/>
  <c r="Q45" i="35"/>
  <c r="P45" i="35"/>
  <c r="Q43" i="35"/>
  <c r="Q42" i="35"/>
  <c r="Q41" i="35"/>
  <c r="P41" i="35"/>
  <c r="Q40" i="35"/>
  <c r="P40" i="35"/>
  <c r="Q38" i="35"/>
  <c r="P38" i="35"/>
  <c r="Q37" i="35"/>
  <c r="P37" i="35"/>
  <c r="P35" i="35"/>
  <c r="Q34" i="35"/>
  <c r="Q33" i="35"/>
  <c r="P33" i="35"/>
  <c r="Q32" i="35"/>
  <c r="P31" i="35"/>
  <c r="Q31" i="35"/>
  <c r="Q30" i="35"/>
  <c r="Q29" i="35"/>
  <c r="P29" i="35"/>
  <c r="Q28" i="35"/>
  <c r="P28" i="35"/>
  <c r="P27" i="35"/>
  <c r="Q27" i="35"/>
  <c r="Q26" i="35"/>
  <c r="Q25" i="35"/>
  <c r="P25" i="35"/>
  <c r="P24" i="35"/>
  <c r="P23" i="35"/>
  <c r="Q22" i="35"/>
  <c r="P22" i="35"/>
  <c r="Q21" i="35"/>
  <c r="Q20" i="35"/>
  <c r="P20" i="35"/>
  <c r="Q19" i="35"/>
  <c r="P19" i="35"/>
  <c r="P18" i="35"/>
  <c r="Q18" i="35"/>
  <c r="Q17" i="35"/>
  <c r="P16" i="35"/>
  <c r="Q16" i="35"/>
  <c r="Q15" i="35"/>
  <c r="P14" i="35"/>
  <c r="Q14" i="35"/>
  <c r="Q13" i="35"/>
  <c r="Q12" i="35"/>
  <c r="P12" i="35"/>
  <c r="P11" i="35"/>
  <c r="Q9" i="35"/>
  <c r="P9" i="35"/>
  <c r="Q8" i="35"/>
  <c r="P42" i="35" l="1"/>
  <c r="Q52" i="35"/>
  <c r="Q111" i="35"/>
  <c r="Q125" i="35"/>
  <c r="P185" i="35"/>
  <c r="Q261" i="35"/>
  <c r="P287" i="35"/>
  <c r="Q312" i="35"/>
  <c r="P8" i="35"/>
  <c r="P13" i="35"/>
  <c r="P15" i="35"/>
  <c r="P17" i="35"/>
  <c r="P21" i="35"/>
  <c r="P26" i="35"/>
  <c r="P30" i="35"/>
  <c r="P32" i="35"/>
  <c r="Q51" i="35"/>
  <c r="Q102" i="35"/>
  <c r="Q128" i="35"/>
  <c r="Q149" i="35"/>
  <c r="P150" i="35"/>
  <c r="Q161" i="35"/>
  <c r="Q176" i="35"/>
  <c r="P177" i="35"/>
  <c r="Q180" i="35"/>
  <c r="P181" i="35"/>
  <c r="Q184" i="35"/>
  <c r="P203" i="35"/>
  <c r="P211" i="35"/>
  <c r="P223" i="35"/>
  <c r="P229" i="35"/>
  <c r="P233" i="35"/>
  <c r="P237" i="35"/>
  <c r="P239" i="35"/>
  <c r="Q260" i="35"/>
  <c r="P264" i="35"/>
  <c r="P284" i="35"/>
  <c r="P293" i="35"/>
  <c r="P296" i="35"/>
  <c r="P298" i="35"/>
  <c r="P325" i="35"/>
  <c r="P191" i="35"/>
  <c r="P265" i="35"/>
  <c r="P43" i="35"/>
  <c r="Q57" i="35"/>
  <c r="Q112" i="35"/>
  <c r="P202" i="35"/>
  <c r="P220" i="35"/>
  <c r="P226" i="35"/>
  <c r="P232" i="35"/>
  <c r="P236" i="35"/>
  <c r="P241" i="35"/>
  <c r="P247" i="35"/>
  <c r="P295" i="35"/>
  <c r="Q250" i="35"/>
  <c r="P250" i="35"/>
  <c r="Q11" i="35"/>
  <c r="Q109" i="35"/>
  <c r="Q114" i="35"/>
  <c r="Q119" i="35"/>
  <c r="P156" i="35"/>
  <c r="Q156" i="35"/>
  <c r="P158" i="35"/>
  <c r="Q158" i="35"/>
  <c r="P163" i="35"/>
  <c r="Q163" i="35"/>
  <c r="P165" i="35"/>
  <c r="Q165" i="35"/>
  <c r="Q193" i="35"/>
  <c r="Q204" i="35"/>
  <c r="P204" i="35"/>
  <c r="Q212" i="35"/>
  <c r="P212" i="35"/>
  <c r="P225" i="35"/>
  <c r="P234" i="35"/>
  <c r="P245" i="35"/>
  <c r="P253" i="35"/>
  <c r="Q253" i="35"/>
  <c r="Q271" i="35"/>
  <c r="P271" i="35"/>
  <c r="P311" i="35"/>
  <c r="Q311" i="35"/>
  <c r="P147" i="35"/>
  <c r="Q147" i="35"/>
  <c r="P258" i="35"/>
  <c r="Q258" i="35"/>
  <c r="Q35" i="35"/>
  <c r="Q39" i="35"/>
  <c r="P10" i="35"/>
  <c r="P34" i="35"/>
  <c r="Q104" i="35"/>
  <c r="P171" i="35"/>
  <c r="Q171" i="35"/>
  <c r="P173" i="35"/>
  <c r="Q173" i="35"/>
  <c r="P190" i="35"/>
  <c r="Q222" i="35"/>
  <c r="P231" i="35"/>
  <c r="Q238" i="35"/>
  <c r="P238" i="35"/>
  <c r="P251" i="35"/>
  <c r="Q256" i="35"/>
  <c r="P256" i="35"/>
  <c r="Q259" i="35"/>
  <c r="Q300" i="35"/>
  <c r="Q306" i="35"/>
  <c r="P318" i="35"/>
  <c r="Q318" i="35"/>
  <c r="Q332" i="35"/>
  <c r="P172" i="35"/>
  <c r="Q172" i="35"/>
  <c r="Q230" i="35"/>
  <c r="P230" i="35"/>
  <c r="Q23" i="35"/>
  <c r="Q24" i="35"/>
  <c r="Q56" i="35"/>
  <c r="Q95" i="35"/>
  <c r="Q55" i="35"/>
  <c r="Q63" i="35"/>
  <c r="Q113" i="35"/>
  <c r="Q118" i="35"/>
  <c r="Q47" i="35"/>
  <c r="Q58" i="35"/>
  <c r="Q103" i="35"/>
  <c r="Q126" i="35"/>
  <c r="P155" i="35"/>
  <c r="Q155" i="35"/>
  <c r="P157" i="35"/>
  <c r="Q157" i="35"/>
  <c r="P164" i="35"/>
  <c r="Q164" i="35"/>
  <c r="Q187" i="35"/>
  <c r="P209" i="35"/>
  <c r="Q209" i="35"/>
  <c r="P219" i="35"/>
  <c r="P235" i="35"/>
  <c r="Q244" i="35"/>
  <c r="P244" i="35"/>
  <c r="Q254" i="35"/>
  <c r="P283" i="35"/>
  <c r="P314" i="35"/>
  <c r="Q314" i="35"/>
  <c r="Q330" i="35"/>
  <c r="Q331" i="35"/>
  <c r="Q335" i="35"/>
  <c r="U23" i="35" l="1"/>
  <c r="U9" i="35"/>
  <c r="V9" i="35"/>
  <c r="U12" i="35"/>
  <c r="V12" i="35"/>
  <c r="U19" i="35"/>
  <c r="V19" i="35"/>
  <c r="U20" i="35"/>
  <c r="U22" i="35"/>
  <c r="V22" i="35"/>
  <c r="U25" i="35"/>
  <c r="V25" i="35"/>
  <c r="U28" i="35"/>
  <c r="V28" i="35"/>
  <c r="U29" i="35"/>
  <c r="V29" i="35"/>
  <c r="U33" i="35"/>
  <c r="V33" i="35"/>
  <c r="U37" i="35"/>
  <c r="V37" i="35"/>
  <c r="U38" i="35"/>
  <c r="V38" i="35"/>
  <c r="U40" i="35"/>
  <c r="V40" i="35"/>
  <c r="U41" i="35"/>
  <c r="V41" i="35"/>
  <c r="U45" i="35"/>
  <c r="V45" i="35"/>
  <c r="U46" i="35"/>
  <c r="V46" i="35"/>
  <c r="U48" i="35"/>
  <c r="V48" i="35"/>
  <c r="U54" i="35"/>
  <c r="V54" i="35"/>
  <c r="U59" i="35"/>
  <c r="V59" i="35"/>
  <c r="U62" i="35"/>
  <c r="V62" i="35"/>
  <c r="U64" i="35"/>
  <c r="V64" i="35"/>
  <c r="U65" i="35"/>
  <c r="V65" i="35"/>
  <c r="U66" i="35"/>
  <c r="V66" i="35"/>
  <c r="U67" i="35"/>
  <c r="V67" i="35"/>
  <c r="U68" i="35"/>
  <c r="V68" i="35"/>
  <c r="U69" i="35"/>
  <c r="V69" i="35"/>
  <c r="U70" i="35"/>
  <c r="V70" i="35"/>
  <c r="U71" i="35"/>
  <c r="V71" i="35"/>
  <c r="U72" i="35"/>
  <c r="V72" i="35"/>
  <c r="U73" i="35"/>
  <c r="V73" i="35"/>
  <c r="U74" i="35"/>
  <c r="V74" i="35"/>
  <c r="U75" i="35"/>
  <c r="V75" i="35"/>
  <c r="U76" i="35"/>
  <c r="V76" i="35"/>
  <c r="U77" i="35"/>
  <c r="V77" i="35"/>
  <c r="U78" i="35"/>
  <c r="V78" i="35"/>
  <c r="U79" i="35"/>
  <c r="V79" i="35"/>
  <c r="U80" i="35"/>
  <c r="V80" i="35"/>
  <c r="U81" i="35"/>
  <c r="V81" i="35"/>
  <c r="U82" i="35"/>
  <c r="V82" i="35"/>
  <c r="U83" i="35"/>
  <c r="V83" i="35"/>
  <c r="U84" i="35"/>
  <c r="V84" i="35"/>
  <c r="U85" i="35"/>
  <c r="V85" i="35"/>
  <c r="U86" i="35"/>
  <c r="V86" i="35"/>
  <c r="U87" i="35"/>
  <c r="V87" i="35"/>
  <c r="U88" i="35"/>
  <c r="V88" i="35"/>
  <c r="U89" i="35"/>
  <c r="V89" i="35"/>
  <c r="U90" i="35"/>
  <c r="V90" i="35"/>
  <c r="U91" i="35"/>
  <c r="V91" i="35"/>
  <c r="U96" i="35"/>
  <c r="V96" i="35"/>
  <c r="U97" i="35"/>
  <c r="V97" i="35"/>
  <c r="U98" i="35"/>
  <c r="V98" i="35"/>
  <c r="U99" i="35"/>
  <c r="V99" i="35"/>
  <c r="U101" i="35"/>
  <c r="V101" i="35"/>
  <c r="U105" i="35"/>
  <c r="V105" i="35"/>
  <c r="U108" i="35"/>
  <c r="V108" i="35"/>
  <c r="U110" i="35"/>
  <c r="V110" i="35"/>
  <c r="U116" i="35"/>
  <c r="V116" i="35"/>
  <c r="U117" i="35"/>
  <c r="V117" i="35"/>
  <c r="U122" i="35"/>
  <c r="V122" i="35"/>
  <c r="U123" i="35"/>
  <c r="V123" i="35"/>
  <c r="U124" i="35"/>
  <c r="V124" i="35"/>
  <c r="U127" i="35"/>
  <c r="V127" i="35"/>
  <c r="U129" i="35"/>
  <c r="V129" i="35"/>
  <c r="U130" i="35"/>
  <c r="V130" i="35"/>
  <c r="U131" i="35"/>
  <c r="V131" i="35"/>
  <c r="U132" i="35"/>
  <c r="V132" i="35"/>
  <c r="U133" i="35"/>
  <c r="V133" i="35"/>
  <c r="U134" i="35"/>
  <c r="V134" i="35"/>
  <c r="U135" i="35"/>
  <c r="V135" i="35"/>
  <c r="U136" i="35"/>
  <c r="V136" i="35"/>
  <c r="U137" i="35"/>
  <c r="V137" i="35"/>
  <c r="U138" i="35"/>
  <c r="U139" i="35"/>
  <c r="U140" i="35"/>
  <c r="V140" i="35"/>
  <c r="U141" i="35"/>
  <c r="U144" i="35"/>
  <c r="V144" i="35"/>
  <c r="U145" i="35"/>
  <c r="V145" i="35"/>
  <c r="U146" i="35"/>
  <c r="V146" i="35"/>
  <c r="U148" i="35"/>
  <c r="V148" i="35"/>
  <c r="U159" i="35"/>
  <c r="V159" i="35"/>
  <c r="U162" i="35"/>
  <c r="V162" i="35"/>
  <c r="U166" i="35"/>
  <c r="V166" i="35"/>
  <c r="U168" i="35"/>
  <c r="V168" i="35"/>
  <c r="U169" i="35"/>
  <c r="V169" i="35"/>
  <c r="U170" i="35"/>
  <c r="V170" i="35"/>
  <c r="U175" i="35"/>
  <c r="V175" i="35"/>
  <c r="U186" i="35"/>
  <c r="V186" i="35"/>
  <c r="U189" i="35"/>
  <c r="V189" i="35"/>
  <c r="U192" i="35"/>
  <c r="V192" i="35"/>
  <c r="U205" i="35"/>
  <c r="V205" i="35"/>
  <c r="U206" i="35"/>
  <c r="V206" i="35"/>
  <c r="U207" i="35"/>
  <c r="V207" i="35"/>
  <c r="U210" i="35"/>
  <c r="V210" i="35"/>
  <c r="U213" i="35"/>
  <c r="V213" i="35"/>
  <c r="U214" i="35"/>
  <c r="V214" i="35"/>
  <c r="U215" i="35"/>
  <c r="V215" i="35"/>
  <c r="U216" i="35"/>
  <c r="V216" i="35"/>
  <c r="U217" i="35"/>
  <c r="V217" i="35"/>
  <c r="U218" i="35"/>
  <c r="V218" i="35"/>
  <c r="U221" i="35"/>
  <c r="V221" i="35"/>
  <c r="U224" i="35"/>
  <c r="V224" i="35"/>
  <c r="U227" i="35"/>
  <c r="V227" i="35"/>
  <c r="U228" i="35"/>
  <c r="V228" i="35"/>
  <c r="U242" i="35"/>
  <c r="V242" i="35"/>
  <c r="U243" i="35"/>
  <c r="V243" i="35"/>
  <c r="U248" i="35"/>
  <c r="V248" i="35"/>
  <c r="U249" i="35"/>
  <c r="V249" i="35"/>
  <c r="U255" i="35"/>
  <c r="V255" i="35"/>
  <c r="U262" i="35"/>
  <c r="V262" i="35"/>
  <c r="U267" i="35"/>
  <c r="V267" i="35"/>
  <c r="U268" i="35"/>
  <c r="V268" i="35"/>
  <c r="U269" i="35"/>
  <c r="V269" i="35"/>
  <c r="U270" i="35"/>
  <c r="V270" i="35"/>
  <c r="U272" i="35"/>
  <c r="V272" i="35"/>
  <c r="U274" i="35"/>
  <c r="V274" i="35"/>
  <c r="U275" i="35"/>
  <c r="V275" i="35"/>
  <c r="U276" i="35"/>
  <c r="V276" i="35"/>
  <c r="U278" i="35"/>
  <c r="V278" i="35"/>
  <c r="U279" i="35"/>
  <c r="V279" i="35"/>
  <c r="U266" i="35"/>
  <c r="V266" i="35"/>
  <c r="U282" i="35"/>
  <c r="V282" i="35"/>
  <c r="U285" i="35"/>
  <c r="V285" i="35"/>
  <c r="U286" i="35"/>
  <c r="V286" i="35"/>
  <c r="U288" i="35"/>
  <c r="V288" i="35"/>
  <c r="U289" i="35"/>
  <c r="V289" i="35"/>
  <c r="U290" i="35"/>
  <c r="V290" i="35"/>
  <c r="U291" i="35"/>
  <c r="V291" i="35"/>
  <c r="U292" i="35"/>
  <c r="V292" i="35"/>
  <c r="U299" i="35"/>
  <c r="V299" i="35"/>
  <c r="U303" i="35"/>
  <c r="V303" i="35"/>
  <c r="U304" i="35"/>
  <c r="V304" i="35"/>
  <c r="U305" i="35"/>
  <c r="V305" i="35"/>
  <c r="U307" i="35"/>
  <c r="V307" i="35"/>
  <c r="U310" i="35"/>
  <c r="V310" i="35"/>
  <c r="U316" i="35"/>
  <c r="V316" i="35"/>
  <c r="U317" i="35"/>
  <c r="V317" i="35"/>
  <c r="U319" i="35"/>
  <c r="V319" i="35"/>
  <c r="U320" i="35"/>
  <c r="V320" i="35"/>
  <c r="U321" i="35"/>
  <c r="V321" i="35"/>
  <c r="U323" i="35"/>
  <c r="V323" i="35"/>
  <c r="U324" i="35"/>
  <c r="V324" i="35"/>
  <c r="U327" i="35"/>
  <c r="V327" i="35"/>
  <c r="U328" i="35"/>
  <c r="V328" i="35"/>
  <c r="U329" i="35"/>
  <c r="V329" i="35"/>
  <c r="U333" i="35"/>
  <c r="V333" i="35"/>
  <c r="U334" i="35"/>
  <c r="V334" i="35"/>
  <c r="V139" i="35"/>
  <c r="V138" i="35"/>
  <c r="U95" i="35"/>
  <c r="V24" i="35"/>
  <c r="V331" i="35"/>
  <c r="U330" i="35"/>
  <c r="V322" i="35"/>
  <c r="V318" i="35"/>
  <c r="V308" i="35"/>
  <c r="V306" i="35"/>
  <c r="V298" i="35"/>
  <c r="V296" i="35"/>
  <c r="V294" i="35"/>
  <c r="V284" i="35"/>
  <c r="U280" i="35"/>
  <c r="V277" i="35"/>
  <c r="V273" i="35"/>
  <c r="V271" i="35"/>
  <c r="U265" i="35"/>
  <c r="V264" i="35"/>
  <c r="V261" i="35"/>
  <c r="V256" i="35"/>
  <c r="V250" i="35"/>
  <c r="V246" i="35"/>
  <c r="U241" i="35"/>
  <c r="V240" i="35"/>
  <c r="V238" i="35"/>
  <c r="V236" i="35"/>
  <c r="U233" i="35"/>
  <c r="V232" i="35"/>
  <c r="V230" i="35"/>
  <c r="U229" i="35"/>
  <c r="V226" i="35"/>
  <c r="V222" i="35"/>
  <c r="V212" i="35"/>
  <c r="V204" i="35"/>
  <c r="U203" i="35"/>
  <c r="V202" i="35"/>
  <c r="V193" i="35"/>
  <c r="V191" i="35"/>
  <c r="U187" i="35"/>
  <c r="V185" i="35"/>
  <c r="V183" i="35"/>
  <c r="V181" i="35"/>
  <c r="V179" i="35"/>
  <c r="U178" i="35"/>
  <c r="V177" i="35"/>
  <c r="U172" i="35"/>
  <c r="V167" i="35"/>
  <c r="V165" i="35"/>
  <c r="U164" i="35"/>
  <c r="V161" i="35"/>
  <c r="U158" i="35"/>
  <c r="V155" i="35"/>
  <c r="V149" i="35"/>
  <c r="U118" i="35"/>
  <c r="V111" i="35"/>
  <c r="U109" i="35"/>
  <c r="V103" i="35"/>
  <c r="V63" i="35"/>
  <c r="V61" i="35"/>
  <c r="U58" i="35"/>
  <c r="V57" i="35"/>
  <c r="V55" i="35"/>
  <c r="V51" i="35"/>
  <c r="V47" i="35"/>
  <c r="V42" i="35"/>
  <c r="V39" i="35"/>
  <c r="U34" i="35"/>
  <c r="V32" i="35"/>
  <c r="V30" i="35"/>
  <c r="U27" i="35"/>
  <c r="V26" i="35"/>
  <c r="U21" i="35"/>
  <c r="V20" i="35"/>
  <c r="V18" i="35"/>
  <c r="V16" i="35"/>
  <c r="V14" i="35"/>
  <c r="U11" i="35"/>
  <c r="V8" i="35"/>
  <c r="V141" i="35" l="1"/>
  <c r="V23" i="35"/>
  <c r="U306" i="35"/>
  <c r="V109" i="35"/>
  <c r="V203" i="35"/>
  <c r="U318" i="35"/>
  <c r="U232" i="35"/>
  <c r="U8" i="35"/>
  <c r="V118" i="35"/>
  <c r="V233" i="35"/>
  <c r="U39" i="35"/>
  <c r="V187" i="35"/>
  <c r="V241" i="35"/>
  <c r="U220" i="35"/>
  <c r="U193" i="35"/>
  <c r="U177" i="35"/>
  <c r="U61" i="35"/>
  <c r="U42" i="35"/>
  <c r="U261" i="35"/>
  <c r="U250" i="35"/>
  <c r="U222" i="35"/>
  <c r="U202" i="35"/>
  <c r="U51" i="35"/>
  <c r="V158" i="35"/>
  <c r="U322" i="35"/>
  <c r="U161" i="35"/>
  <c r="U24" i="35"/>
  <c r="V265" i="35"/>
  <c r="U226" i="35"/>
  <c r="V34" i="35"/>
  <c r="V229" i="35"/>
  <c r="V95" i="35"/>
  <c r="U296" i="35"/>
  <c r="U273" i="35"/>
  <c r="U119" i="35"/>
  <c r="U55" i="35"/>
  <c r="U125" i="35"/>
  <c r="V125" i="35"/>
  <c r="U49" i="35"/>
  <c r="V49" i="35"/>
  <c r="V100" i="35"/>
  <c r="U100" i="35"/>
  <c r="V120" i="35"/>
  <c r="U120" i="35"/>
  <c r="V176" i="35"/>
  <c r="U176" i="35"/>
  <c r="V190" i="35"/>
  <c r="U190" i="35"/>
  <c r="V208" i="35"/>
  <c r="U208" i="35"/>
  <c r="V231" i="35"/>
  <c r="U231" i="35"/>
  <c r="U247" i="35"/>
  <c r="V247" i="35"/>
  <c r="U287" i="35"/>
  <c r="V287" i="35"/>
  <c r="V325" i="35"/>
  <c r="U325" i="35"/>
  <c r="V58" i="35"/>
  <c r="V107" i="35"/>
  <c r="U107" i="35"/>
  <c r="U121" i="35"/>
  <c r="V157" i="35"/>
  <c r="U157" i="35"/>
  <c r="V171" i="35"/>
  <c r="U171" i="35"/>
  <c r="U260" i="35"/>
  <c r="V281" i="35"/>
  <c r="U281" i="35"/>
  <c r="V312" i="35"/>
  <c r="U312" i="35"/>
  <c r="V315" i="35"/>
  <c r="U315" i="35"/>
  <c r="V326" i="35"/>
  <c r="U326" i="35"/>
  <c r="V335" i="35"/>
  <c r="U335" i="35"/>
  <c r="U240" i="35"/>
  <c r="U185" i="35"/>
  <c r="U167" i="35"/>
  <c r="U149" i="35"/>
  <c r="U14" i="35"/>
  <c r="U112" i="35"/>
  <c r="V112" i="35"/>
  <c r="U53" i="35"/>
  <c r="V106" i="35"/>
  <c r="U106" i="35"/>
  <c r="U113" i="35"/>
  <c r="V113" i="35"/>
  <c r="V156" i="35"/>
  <c r="U156" i="35"/>
  <c r="V180" i="35"/>
  <c r="U180" i="35"/>
  <c r="V184" i="35"/>
  <c r="U184" i="35"/>
  <c r="V219" i="35"/>
  <c r="U219" i="35"/>
  <c r="V225" i="35"/>
  <c r="U225" i="35"/>
  <c r="V235" i="35"/>
  <c r="U235" i="35"/>
  <c r="V239" i="35"/>
  <c r="U239" i="35"/>
  <c r="U254" i="35"/>
  <c r="V254" i="35"/>
  <c r="V259" i="35"/>
  <c r="U259" i="35"/>
  <c r="U295" i="35"/>
  <c r="V295" i="35"/>
  <c r="U300" i="35"/>
  <c r="V300" i="35"/>
  <c r="V314" i="35"/>
  <c r="U314" i="35"/>
  <c r="V332" i="35"/>
  <c r="U332" i="35"/>
  <c r="V280" i="35"/>
  <c r="U18" i="35"/>
  <c r="V15" i="35"/>
  <c r="U15" i="35"/>
  <c r="V35" i="35"/>
  <c r="U35" i="35"/>
  <c r="V50" i="35"/>
  <c r="U50" i="35"/>
  <c r="V60" i="35"/>
  <c r="U60" i="35"/>
  <c r="V102" i="35"/>
  <c r="U102" i="35"/>
  <c r="V114" i="35"/>
  <c r="U114" i="35"/>
  <c r="U150" i="35"/>
  <c r="U163" i="35"/>
  <c r="V27" i="35"/>
  <c r="U271" i="35"/>
  <c r="U256" i="35"/>
  <c r="U236" i="35"/>
  <c r="U191" i="35"/>
  <c r="U181" i="35"/>
  <c r="U30" i="35"/>
  <c r="U126" i="35"/>
  <c r="V126" i="35"/>
  <c r="V31" i="35"/>
  <c r="U31" i="35"/>
  <c r="V43" i="35"/>
  <c r="U43" i="35"/>
  <c r="V56" i="35"/>
  <c r="U56" i="35"/>
  <c r="U128" i="35"/>
  <c r="U182" i="35"/>
  <c r="V182" i="35"/>
  <c r="U211" i="35"/>
  <c r="V211" i="35"/>
  <c r="V237" i="35"/>
  <c r="V251" i="35"/>
  <c r="U251" i="35"/>
  <c r="U283" i="35"/>
  <c r="V293" i="35"/>
  <c r="U293" i="35"/>
  <c r="V297" i="35"/>
  <c r="U297" i="35"/>
  <c r="V11" i="35"/>
  <c r="V178" i="35"/>
  <c r="V330" i="35"/>
  <c r="U308" i="35"/>
  <c r="U298" i="35"/>
  <c r="U294" i="35"/>
  <c r="U284" i="35"/>
  <c r="U277" i="35"/>
  <c r="U264" i="35"/>
  <c r="U246" i="35"/>
  <c r="U238" i="35"/>
  <c r="U234" i="35"/>
  <c r="U230" i="35"/>
  <c r="U212" i="35"/>
  <c r="U204" i="35"/>
  <c r="U183" i="35"/>
  <c r="U179" i="35"/>
  <c r="U153" i="35"/>
  <c r="U103" i="35"/>
  <c r="U63" i="35"/>
  <c r="U57" i="35"/>
  <c r="U47" i="35"/>
  <c r="U26" i="35"/>
  <c r="U16" i="35"/>
  <c r="V13" i="35"/>
  <c r="U13" i="35"/>
  <c r="V17" i="35"/>
  <c r="U17" i="35"/>
  <c r="V52" i="35"/>
  <c r="U52" i="35"/>
  <c r="U104" i="35"/>
  <c r="V160" i="35"/>
  <c r="U160" i="35"/>
  <c r="V173" i="35"/>
  <c r="U173" i="35"/>
  <c r="V188" i="35"/>
  <c r="U188" i="35"/>
  <c r="V223" i="35"/>
  <c r="U223" i="35"/>
  <c r="V253" i="35"/>
  <c r="U253" i="35"/>
  <c r="V21" i="35"/>
  <c r="U165" i="35"/>
  <c r="U155" i="35"/>
  <c r="U147" i="35"/>
  <c r="U111" i="35"/>
  <c r="U331" i="35"/>
  <c r="V172" i="35"/>
  <c r="Q141" i="35" l="1"/>
  <c r="K334" i="35" l="1"/>
  <c r="L334" i="35"/>
  <c r="L45" i="35" l="1"/>
  <c r="K45" i="35"/>
  <c r="L43" i="35"/>
  <c r="K43" i="35"/>
  <c r="L42" i="35"/>
  <c r="K42" i="35"/>
  <c r="L247" i="35" l="1"/>
  <c r="K247" i="35"/>
  <c r="L246" i="35"/>
  <c r="K246" i="35"/>
  <c r="K156" i="35"/>
  <c r="L156" i="35"/>
  <c r="K157" i="35"/>
  <c r="L157" i="35"/>
  <c r="L280" i="35" l="1"/>
  <c r="L145" i="35" l="1"/>
  <c r="K145" i="35"/>
  <c r="L91" i="35" l="1"/>
  <c r="L89" i="35"/>
  <c r="L88" i="35"/>
  <c r="L87" i="35"/>
  <c r="L85" i="35"/>
  <c r="L84" i="35"/>
  <c r="L83" i="35"/>
  <c r="L82" i="35"/>
  <c r="L81" i="35"/>
  <c r="L80" i="35"/>
  <c r="L79" i="35"/>
  <c r="L78" i="35"/>
  <c r="L77" i="35"/>
  <c r="L76" i="35"/>
  <c r="L75" i="35"/>
  <c r="L74" i="35"/>
  <c r="L73" i="35"/>
  <c r="L70" i="35"/>
  <c r="L71" i="35"/>
  <c r="L69" i="35"/>
  <c r="K306" i="35" l="1"/>
  <c r="L306" i="35"/>
  <c r="K196" i="35" l="1"/>
  <c r="L196" i="35"/>
  <c r="K197" i="35"/>
  <c r="L197" i="35"/>
  <c r="K198" i="35"/>
  <c r="L198" i="35"/>
  <c r="K283" i="35"/>
  <c r="L283" i="35"/>
  <c r="K284" i="35"/>
  <c r="L284" i="35"/>
  <c r="K191" i="35" l="1"/>
  <c r="L35" i="35" l="1"/>
  <c r="K35" i="35"/>
  <c r="L279" i="35" l="1"/>
  <c r="K279" i="35"/>
  <c r="L251" i="35" l="1"/>
  <c r="K251" i="35"/>
  <c r="K153" i="35" l="1"/>
  <c r="L208" i="35" l="1"/>
  <c r="L204" i="35"/>
  <c r="L203" i="35"/>
  <c r="L202" i="35"/>
  <c r="K61" i="35" l="1"/>
  <c r="L61" i="35"/>
  <c r="L193" i="35" l="1"/>
  <c r="K193" i="35"/>
  <c r="L192" i="35"/>
  <c r="K192" i="35"/>
  <c r="L153" i="35" l="1"/>
  <c r="L191" i="35" l="1"/>
  <c r="K70" i="35" l="1"/>
  <c r="K71" i="35"/>
  <c r="K73" i="35"/>
  <c r="K74" i="35"/>
  <c r="K75" i="35"/>
  <c r="K76" i="35"/>
  <c r="K77" i="35"/>
  <c r="K78" i="35"/>
  <c r="K79" i="35"/>
  <c r="K80" i="35"/>
  <c r="K81" i="35"/>
  <c r="K82" i="35"/>
  <c r="K69" i="35"/>
  <c r="K226" i="35" l="1"/>
  <c r="L226" i="35"/>
  <c r="V7" i="35" l="1"/>
  <c r="U7" i="35"/>
  <c r="L320" i="35"/>
  <c r="K320" i="35"/>
  <c r="K96" i="35" l="1"/>
  <c r="L96" i="35"/>
  <c r="L335" i="35" l="1"/>
  <c r="K335" i="35"/>
  <c r="L333" i="35"/>
  <c r="K333" i="35"/>
  <c r="L332" i="35"/>
  <c r="K332" i="35"/>
  <c r="L331" i="35"/>
  <c r="K331" i="35"/>
  <c r="L328" i="35"/>
  <c r="K328" i="35"/>
  <c r="L325" i="35"/>
  <c r="K325" i="35"/>
  <c r="L324" i="35"/>
  <c r="K324" i="35"/>
  <c r="L323" i="35"/>
  <c r="K323" i="35"/>
  <c r="L322" i="35"/>
  <c r="K322" i="35"/>
  <c r="L321" i="35"/>
  <c r="K321" i="35"/>
  <c r="L318" i="35"/>
  <c r="K318" i="35"/>
  <c r="L317" i="35"/>
  <c r="K317" i="35"/>
  <c r="L316" i="35"/>
  <c r="K316" i="35"/>
  <c r="L315" i="35"/>
  <c r="K315" i="35"/>
  <c r="L314" i="35"/>
  <c r="K314" i="35"/>
  <c r="L313" i="35"/>
  <c r="K313" i="35"/>
  <c r="L312" i="35"/>
  <c r="K312" i="35"/>
  <c r="L311" i="35"/>
  <c r="K311" i="35"/>
  <c r="L310" i="35"/>
  <c r="K310" i="35"/>
  <c r="L308" i="35"/>
  <c r="K308" i="35"/>
  <c r="L305" i="35"/>
  <c r="K305" i="35"/>
  <c r="L304" i="35"/>
  <c r="K304" i="35"/>
  <c r="L303" i="35"/>
  <c r="K303" i="35"/>
  <c r="L300" i="35"/>
  <c r="K300" i="35"/>
  <c r="L299" i="35"/>
  <c r="K299" i="35"/>
  <c r="L298" i="35"/>
  <c r="K298" i="35"/>
  <c r="L297" i="35"/>
  <c r="K297" i="35"/>
  <c r="L296" i="35"/>
  <c r="K296" i="35"/>
  <c r="L295" i="35"/>
  <c r="K295" i="35"/>
  <c r="L294" i="35"/>
  <c r="K294" i="35"/>
  <c r="L293" i="35"/>
  <c r="K293" i="35"/>
  <c r="L292" i="35"/>
  <c r="K292" i="35"/>
  <c r="L291" i="35"/>
  <c r="K291" i="35"/>
  <c r="L290" i="35"/>
  <c r="K290" i="35"/>
  <c r="L289" i="35"/>
  <c r="K289" i="35"/>
  <c r="L288" i="35"/>
  <c r="K288" i="35"/>
  <c r="L287" i="35"/>
  <c r="K287" i="35"/>
  <c r="L286" i="35"/>
  <c r="K286" i="35"/>
  <c r="L285" i="35"/>
  <c r="K285" i="35"/>
  <c r="L282" i="35"/>
  <c r="K282" i="35"/>
  <c r="L281" i="35"/>
  <c r="K281" i="35"/>
  <c r="L266" i="35"/>
  <c r="K266" i="35"/>
  <c r="L277" i="35"/>
  <c r="K277" i="35"/>
  <c r="L276" i="35"/>
  <c r="K276" i="35"/>
  <c r="L275" i="35"/>
  <c r="K275" i="35"/>
  <c r="L274" i="35"/>
  <c r="K274" i="35"/>
  <c r="L273" i="35"/>
  <c r="K273" i="35"/>
  <c r="L272" i="35"/>
  <c r="K272" i="35"/>
  <c r="L271" i="35"/>
  <c r="K271" i="35"/>
  <c r="L270" i="35"/>
  <c r="K270" i="35"/>
  <c r="L269" i="35"/>
  <c r="K269" i="35"/>
  <c r="L268" i="35"/>
  <c r="K268" i="35"/>
  <c r="L267" i="35"/>
  <c r="K267" i="35"/>
  <c r="L265" i="35"/>
  <c r="K265" i="35"/>
  <c r="L264" i="35"/>
  <c r="K264" i="35"/>
  <c r="L262" i="35"/>
  <c r="K262" i="35"/>
  <c r="L261" i="35"/>
  <c r="K261" i="35"/>
  <c r="L260" i="35"/>
  <c r="K260" i="35"/>
  <c r="L259" i="35"/>
  <c r="K259" i="35"/>
  <c r="L258" i="35"/>
  <c r="K258" i="35"/>
  <c r="L257" i="35"/>
  <c r="K257" i="35"/>
  <c r="L256" i="35"/>
  <c r="K256" i="35"/>
  <c r="L255" i="35"/>
  <c r="K255" i="35"/>
  <c r="L253" i="35"/>
  <c r="K253" i="35"/>
  <c r="L254" i="35"/>
  <c r="K254" i="35"/>
  <c r="L252" i="35"/>
  <c r="K252" i="35"/>
  <c r="L250" i="35"/>
  <c r="K250" i="35"/>
  <c r="L248" i="35"/>
  <c r="K248" i="35"/>
  <c r="L241" i="35"/>
  <c r="K241" i="35"/>
  <c r="L240" i="35"/>
  <c r="K240" i="35"/>
  <c r="L239" i="35"/>
  <c r="K239" i="35"/>
  <c r="L238" i="35"/>
  <c r="K238" i="35"/>
  <c r="L237" i="35"/>
  <c r="K237" i="35"/>
  <c r="L235" i="35"/>
  <c r="K235" i="35"/>
  <c r="L234" i="35"/>
  <c r="K234" i="35"/>
  <c r="L233" i="35"/>
  <c r="K233" i="35"/>
  <c r="L232" i="35"/>
  <c r="K232" i="35"/>
  <c r="L231" i="35"/>
  <c r="K231" i="35"/>
  <c r="L230" i="35"/>
  <c r="K230" i="35"/>
  <c r="L229" i="35"/>
  <c r="K229" i="35"/>
  <c r="L228" i="35"/>
  <c r="K228" i="35"/>
  <c r="L227" i="35"/>
  <c r="K227" i="35"/>
  <c r="L225" i="35"/>
  <c r="K225" i="35"/>
  <c r="L223" i="35"/>
  <c r="K223" i="35"/>
  <c r="L222" i="35"/>
  <c r="K222" i="35"/>
  <c r="L221" i="35"/>
  <c r="K221" i="35"/>
  <c r="L220" i="35"/>
  <c r="K220" i="35"/>
  <c r="L219" i="35"/>
  <c r="K219" i="35"/>
  <c r="L218" i="35"/>
  <c r="K218" i="35"/>
  <c r="L217" i="35"/>
  <c r="K217" i="35"/>
  <c r="L216" i="35"/>
  <c r="K216" i="35"/>
  <c r="L215" i="35"/>
  <c r="K215" i="35"/>
  <c r="L214" i="35"/>
  <c r="K214" i="35"/>
  <c r="L213" i="35"/>
  <c r="K213" i="35"/>
  <c r="L212" i="35"/>
  <c r="K212" i="35"/>
  <c r="L211" i="35"/>
  <c r="K211" i="35"/>
  <c r="L210" i="35"/>
  <c r="K210" i="35"/>
  <c r="L209" i="35"/>
  <c r="K209" i="35"/>
  <c r="K208" i="35"/>
  <c r="L195" i="35"/>
  <c r="K195" i="35"/>
  <c r="L194" i="35"/>
  <c r="K194" i="35"/>
  <c r="L190" i="35"/>
  <c r="K190" i="35"/>
  <c r="L189" i="35"/>
  <c r="K189" i="35"/>
  <c r="L188" i="35"/>
  <c r="K188" i="35"/>
  <c r="L187" i="35"/>
  <c r="K187" i="35"/>
  <c r="L186" i="35"/>
  <c r="K186" i="35"/>
  <c r="L185" i="35"/>
  <c r="K185" i="35"/>
  <c r="L184" i="35"/>
  <c r="K184" i="35"/>
  <c r="L183" i="35"/>
  <c r="K183" i="35"/>
  <c r="L182" i="35"/>
  <c r="K182" i="35"/>
  <c r="L181" i="35"/>
  <c r="K181" i="35"/>
  <c r="L180" i="35"/>
  <c r="K180" i="35"/>
  <c r="L179" i="35"/>
  <c r="K179" i="35"/>
  <c r="L178" i="35"/>
  <c r="K178" i="35"/>
  <c r="L177" i="35"/>
  <c r="K177" i="35"/>
  <c r="L176" i="35"/>
  <c r="K176" i="35"/>
  <c r="L175" i="35"/>
  <c r="K175" i="35"/>
  <c r="L172" i="35"/>
  <c r="K172" i="35"/>
  <c r="L171" i="35"/>
  <c r="K171" i="35"/>
  <c r="L170" i="35"/>
  <c r="K170" i="35"/>
  <c r="L169" i="35"/>
  <c r="K169" i="35"/>
  <c r="L168" i="35"/>
  <c r="K168" i="35"/>
  <c r="L166" i="35"/>
  <c r="K166" i="35"/>
  <c r="L164" i="35"/>
  <c r="K164" i="35"/>
  <c r="L163" i="35"/>
  <c r="K163" i="35"/>
  <c r="L162" i="35"/>
  <c r="K162" i="35"/>
  <c r="L161" i="35"/>
  <c r="K161" i="35"/>
  <c r="L160" i="35"/>
  <c r="K160" i="35"/>
  <c r="L159" i="35"/>
  <c r="K159" i="35"/>
  <c r="L158" i="35"/>
  <c r="K158" i="35"/>
  <c r="L155" i="35"/>
  <c r="K155" i="35"/>
  <c r="L154" i="35"/>
  <c r="K154" i="35"/>
  <c r="L151" i="35"/>
  <c r="K151" i="35"/>
  <c r="L150" i="35"/>
  <c r="K150" i="35"/>
  <c r="L149" i="35"/>
  <c r="K149" i="35"/>
  <c r="L147" i="35"/>
  <c r="K147" i="35"/>
  <c r="L146" i="35"/>
  <c r="K146" i="35"/>
  <c r="L141" i="35"/>
  <c r="K141" i="35"/>
  <c r="L140" i="35"/>
  <c r="K140" i="35"/>
  <c r="L139" i="35"/>
  <c r="K139" i="35"/>
  <c r="L138" i="35"/>
  <c r="K138" i="35"/>
  <c r="L137" i="35"/>
  <c r="K137" i="35"/>
  <c r="L136" i="35"/>
  <c r="K136" i="35"/>
  <c r="L135" i="35"/>
  <c r="K135" i="35"/>
  <c r="L134" i="35"/>
  <c r="K134" i="35"/>
  <c r="L133" i="35"/>
  <c r="K133" i="35"/>
  <c r="L132" i="35"/>
  <c r="K132" i="35"/>
  <c r="L131" i="35"/>
  <c r="K131" i="35"/>
  <c r="L130" i="35"/>
  <c r="K130" i="35"/>
  <c r="L129" i="35"/>
  <c r="K129" i="35"/>
  <c r="L128" i="35"/>
  <c r="K128" i="35"/>
  <c r="L127" i="35"/>
  <c r="K127" i="35"/>
  <c r="L126" i="35"/>
  <c r="K126" i="35"/>
  <c r="L125" i="35"/>
  <c r="K125" i="35"/>
  <c r="L124" i="35"/>
  <c r="K124" i="35"/>
  <c r="L123" i="35"/>
  <c r="K123" i="35"/>
  <c r="L122" i="35"/>
  <c r="K122" i="35"/>
  <c r="L121" i="35"/>
  <c r="K121" i="35"/>
  <c r="L120" i="35"/>
  <c r="K120" i="35"/>
  <c r="L119" i="35"/>
  <c r="K119" i="35"/>
  <c r="L118" i="35"/>
  <c r="K118" i="35"/>
  <c r="L117" i="35"/>
  <c r="K117" i="35"/>
  <c r="L116" i="35"/>
  <c r="K116" i="35"/>
  <c r="L115" i="35"/>
  <c r="K115" i="35"/>
  <c r="L113" i="35"/>
  <c r="K113" i="35"/>
  <c r="L112" i="35"/>
  <c r="K112" i="35"/>
  <c r="L111" i="35"/>
  <c r="K111" i="35"/>
  <c r="L110" i="35"/>
  <c r="K110" i="35"/>
  <c r="L109" i="35"/>
  <c r="K109" i="35"/>
  <c r="L108" i="35"/>
  <c r="K108" i="35"/>
  <c r="L107" i="35"/>
  <c r="K107" i="35"/>
  <c r="L106" i="35"/>
  <c r="K106" i="35"/>
  <c r="L105" i="35"/>
  <c r="K105" i="35"/>
  <c r="L104" i="35"/>
  <c r="K104" i="35"/>
  <c r="L103" i="35"/>
  <c r="K103" i="35"/>
  <c r="L102" i="35"/>
  <c r="K102" i="35"/>
  <c r="L101" i="35"/>
  <c r="K101" i="35"/>
  <c r="L100" i="35"/>
  <c r="K100" i="35"/>
  <c r="L99" i="35"/>
  <c r="K99" i="35"/>
  <c r="L97" i="35"/>
  <c r="K97" i="35"/>
  <c r="L95" i="35"/>
  <c r="K95" i="35"/>
  <c r="K89" i="35"/>
  <c r="K88" i="35"/>
  <c r="K87" i="35"/>
  <c r="L86" i="35"/>
  <c r="K86" i="35"/>
  <c r="K85" i="35"/>
  <c r="K84" i="35"/>
  <c r="K83" i="35"/>
  <c r="K91" i="35"/>
  <c r="L90" i="35"/>
  <c r="K90" i="35"/>
  <c r="L66" i="35"/>
  <c r="K66" i="35"/>
  <c r="L65" i="35"/>
  <c r="K65" i="35"/>
  <c r="L64" i="35"/>
  <c r="K64" i="35"/>
  <c r="L63" i="35"/>
  <c r="K63" i="35"/>
  <c r="L62" i="35"/>
  <c r="K62" i="35"/>
  <c r="L60" i="35"/>
  <c r="K60" i="35"/>
  <c r="L59" i="35"/>
  <c r="K59" i="35"/>
  <c r="L58" i="35"/>
  <c r="K58" i="35"/>
  <c r="L57" i="35"/>
  <c r="K57" i="35"/>
  <c r="L56" i="35"/>
  <c r="K56" i="35"/>
  <c r="L55" i="35"/>
  <c r="K55" i="35"/>
  <c r="L54" i="35"/>
  <c r="K54" i="35"/>
  <c r="L53" i="35"/>
  <c r="K53" i="35"/>
  <c r="L52" i="35"/>
  <c r="K52" i="35"/>
  <c r="L51" i="35"/>
  <c r="K51" i="35"/>
  <c r="L50" i="35"/>
  <c r="K50" i="35"/>
  <c r="L49" i="35"/>
  <c r="K49" i="35"/>
  <c r="L48" i="35"/>
  <c r="K48" i="35"/>
  <c r="L47" i="35"/>
  <c r="K47" i="35"/>
  <c r="L46" i="35"/>
  <c r="K46" i="35"/>
  <c r="L41" i="35"/>
  <c r="K41" i="35"/>
  <c r="L40" i="35"/>
  <c r="K40" i="35"/>
  <c r="L39" i="35"/>
  <c r="K39" i="35"/>
  <c r="L38" i="35"/>
  <c r="K38" i="35"/>
  <c r="L37" i="35"/>
  <c r="K37" i="35"/>
  <c r="L34" i="35"/>
  <c r="K34" i="35"/>
  <c r="L33" i="35"/>
  <c r="K33" i="35"/>
  <c r="L32" i="35"/>
  <c r="K32" i="35"/>
  <c r="L31" i="35"/>
  <c r="K31" i="35"/>
  <c r="L30" i="35"/>
  <c r="K30" i="35"/>
  <c r="L29" i="35"/>
  <c r="K29" i="35"/>
  <c r="L27" i="35"/>
  <c r="K27" i="35"/>
  <c r="L26" i="35"/>
  <c r="K26" i="35"/>
  <c r="L25" i="35"/>
  <c r="K25" i="35"/>
  <c r="L24" i="35"/>
  <c r="K24" i="35"/>
  <c r="L23" i="35"/>
  <c r="K23" i="35"/>
  <c r="L22" i="35"/>
  <c r="K22" i="35"/>
  <c r="L21" i="35"/>
  <c r="K21" i="35"/>
  <c r="L20" i="35"/>
  <c r="K20" i="35"/>
  <c r="L19" i="35"/>
  <c r="K19" i="35"/>
  <c r="L18" i="35"/>
  <c r="K18" i="35"/>
  <c r="L17" i="35"/>
  <c r="K17" i="35"/>
  <c r="L16" i="35"/>
  <c r="K16" i="35"/>
  <c r="L15" i="35"/>
  <c r="K15" i="35"/>
  <c r="L14" i="35"/>
  <c r="K14" i="35"/>
  <c r="L13" i="35"/>
  <c r="K13" i="35"/>
  <c r="L12" i="35"/>
  <c r="K12" i="35"/>
  <c r="L11" i="35"/>
  <c r="K11" i="35"/>
  <c r="L10" i="35"/>
  <c r="K10" i="35"/>
  <c r="L9" i="35"/>
  <c r="K9" i="35"/>
  <c r="L8" i="35"/>
  <c r="K8" i="35"/>
  <c r="K7" i="35"/>
  <c r="L7" i="35"/>
  <c r="K243" i="35" l="1"/>
  <c r="L243" i="35"/>
  <c r="U245" i="35" l="1"/>
  <c r="U244" i="35"/>
  <c r="V244" i="35" l="1"/>
  <c r="V245" i="35"/>
</calcChain>
</file>

<file path=xl/sharedStrings.xml><?xml version="1.0" encoding="utf-8"?>
<sst xmlns="http://schemas.openxmlformats.org/spreadsheetml/2006/main" count="1369" uniqueCount="518">
  <si>
    <t>Городской округ/                                                                  муниципальный район</t>
  </si>
  <si>
    <t>ООО "Санаторий имени Станко"</t>
  </si>
  <si>
    <t>м. Сосновый бор</t>
  </si>
  <si>
    <t>ГУП Ивановской области "Центр-Профи"</t>
  </si>
  <si>
    <t>услуги по передаче тепловой энергии</t>
  </si>
  <si>
    <t>ЗАО "Электроконтакт"</t>
  </si>
  <si>
    <t>с. Светиково</t>
  </si>
  <si>
    <t>с. Никольское</t>
  </si>
  <si>
    <t>с. Кукарино</t>
  </si>
  <si>
    <t>с. Хозниково</t>
  </si>
  <si>
    <t>ООО "Стеклолента"</t>
  </si>
  <si>
    <t>средневзвешенный по г. Приволжск</t>
  </si>
  <si>
    <t>средневзвешенный по г. Плес</t>
  </si>
  <si>
    <t>ООО "Берег"</t>
  </si>
  <si>
    <t xml:space="preserve">с. Междуреченск </t>
  </si>
  <si>
    <t>п. Светлый</t>
  </si>
  <si>
    <t>ООО "Тейковская котельная"</t>
  </si>
  <si>
    <t>ПТФ №3 ОАО ХБК "Шуйские ситцы"</t>
  </si>
  <si>
    <t>Шуйское МУП ОК и ТС</t>
  </si>
  <si>
    <t>ОАО ХБК "Шуйские ситцы"</t>
  </si>
  <si>
    <t>для теплосетевых и теплоснабжающих организаций</t>
  </si>
  <si>
    <t>д. Прилив</t>
  </si>
  <si>
    <t>ООО "Галтекс"</t>
  </si>
  <si>
    <t>от собственных котельных, для потребителей</t>
  </si>
  <si>
    <t>ООО "Теплоснаб-Родники"</t>
  </si>
  <si>
    <t>для теплоснабжающих и теплосетевых организаций</t>
  </si>
  <si>
    <t>для потребителей</t>
  </si>
  <si>
    <t>ООО "Газпром теплоэнерго Иваново"</t>
  </si>
  <si>
    <t>ОГКОУ "Вичугская коррекционная школа-интернат №1"</t>
  </si>
  <si>
    <t>котельная № 1 в п. Новописцово</t>
  </si>
  <si>
    <t>котельная № 2 в п. Новописцово</t>
  </si>
  <si>
    <t>котельная № 4 в д. Семигорье</t>
  </si>
  <si>
    <t>котельная № 5 в п. Каменка</t>
  </si>
  <si>
    <t>котельная № 7 в п. Красный Октябрь</t>
  </si>
  <si>
    <t>котельная № 8 в д. Большие Ломы</t>
  </si>
  <si>
    <t>котельная № 9 в д. Чертовищи</t>
  </si>
  <si>
    <t>ООО "Приволжская коммуна"</t>
  </si>
  <si>
    <t>ОБСУ СО "Хозниковский психоневрологический интернат"</t>
  </si>
  <si>
    <t>АО "ИвГТЭ"</t>
  </si>
  <si>
    <t>Филиал "Ивановские ПГУ" АО "ИНТЕР РАО - Электрогенерация"</t>
  </si>
  <si>
    <t>ООО ДСОЛ КД "Березовая Роща"</t>
  </si>
  <si>
    <t>АО "Ресурсоснабжающая организация"</t>
  </si>
  <si>
    <t>АО "Поликор"</t>
  </si>
  <si>
    <t>ООО "ДХЗ - Производство"</t>
  </si>
  <si>
    <t>ООО "Тепло-город"</t>
  </si>
  <si>
    <t>ООО "Завод подъемников"</t>
  </si>
  <si>
    <t>с. Писцово, ул. Ярославская</t>
  </si>
  <si>
    <t>ФГБУЗ МЦ "Решма" ФМБА России</t>
  </si>
  <si>
    <t>с. Хромцово</t>
  </si>
  <si>
    <t>-</t>
  </si>
  <si>
    <t>с. Крапивново</t>
  </si>
  <si>
    <t>г.о. Шуя</t>
  </si>
  <si>
    <t>АО "Тейковское ПТС"</t>
  </si>
  <si>
    <t>ПАО "Т Плюс" (на территории Ивановской области)</t>
  </si>
  <si>
    <t>ООО "УК ИП "Родники"</t>
  </si>
  <si>
    <t>от котельной ООО «Приволжская коммуна»</t>
  </si>
  <si>
    <t>ООО "РТИК"</t>
  </si>
  <si>
    <t>от котельной ООО "Стеклолента" в д. Паршнево</t>
  </si>
  <si>
    <t>от котельных № 17, 19, 21, 22</t>
  </si>
  <si>
    <t>ООО «ТЭС-Приволжск»</t>
  </si>
  <si>
    <t>п. Колобово</t>
  </si>
  <si>
    <t>ФГБУ "ЦЖКУ" Минобороны России</t>
  </si>
  <si>
    <t>ИНН</t>
  </si>
  <si>
    <t>АО "Водоканал"</t>
  </si>
  <si>
    <t>МУП "Теплосеть"</t>
  </si>
  <si>
    <t>услуги по передаче тепловой энергии от котельной ООО «Завод Подъемников» в пгт. Лежнево, ул. Ивановская</t>
  </si>
  <si>
    <t>ООО "Коммунальщик Ресурс"</t>
  </si>
  <si>
    <t>ООО "Теплоцентраль"</t>
  </si>
  <si>
    <t>ООО "ТСК"</t>
  </si>
  <si>
    <t>с коллекторов котельной</t>
  </si>
  <si>
    <t>г.п. Фурманов и Иванковское с.п., для потребителей</t>
  </si>
  <si>
    <t>АО "НКХ"</t>
  </si>
  <si>
    <t>от собственной котельной</t>
  </si>
  <si>
    <t>от котельных № 2, 7, 11, 12, 14, 23, 24</t>
  </si>
  <si>
    <t>с. Богородское</t>
  </si>
  <si>
    <t>с. Озерный</t>
  </si>
  <si>
    <t>с. Бибирево</t>
  </si>
  <si>
    <t>ФГБУ "ЦЖКУ" Минобороны России (г. Наволоки, п. Лесное)</t>
  </si>
  <si>
    <t>от котельной №6</t>
  </si>
  <si>
    <t xml:space="preserve">МУП «Подозерское ЖКХ» </t>
  </si>
  <si>
    <t xml:space="preserve">с. Подозерский </t>
  </si>
  <si>
    <t>ООО "РК-2"</t>
  </si>
  <si>
    <t>НДС не облагается</t>
  </si>
  <si>
    <t>без НДС</t>
  </si>
  <si>
    <t>МУП ОК и ТС г. Вичуга</t>
  </si>
  <si>
    <t>ООО "Теплоснаб-Родники" (г. Вичуга)</t>
  </si>
  <si>
    <t>население, за исключением потребителей, расположенных в г. Вичуге по ул. Кинешемской, д. 40</t>
  </si>
  <si>
    <t>население, для потребителей, расположенных в г. Вичуге по ул. Кинешемской, д. 40</t>
  </si>
  <si>
    <t>для теплоснабжающих и теплосетевых организаций, от котельных на ул. Герцена, ул. Спортивная, ул. Фрунзе, ул. Калинина</t>
  </si>
  <si>
    <t>МУП "Коммунальщик</t>
  </si>
  <si>
    <t>население, за исключением ул. Ивановская, д. 71, д. 73 корпус 1, д. 73 корпус 2</t>
  </si>
  <si>
    <t>ООО "ТЭС"</t>
  </si>
  <si>
    <t>МУП "МПО ЖКХ"</t>
  </si>
  <si>
    <t>МУП «Наволоки»</t>
  </si>
  <si>
    <t>МУП района «Решма»</t>
  </si>
  <si>
    <t>ФКУ ИК-4 УФСИН России по Ивановской области</t>
  </si>
  <si>
    <t>население (за исключением потребителей, проживающих в г. Кохма, ул. Ивановская, д. 1Г)</t>
  </si>
  <si>
    <t>население (для потребителей, проживающих в г. Кохма, ул. Ивановская, д. 1Г)</t>
  </si>
  <si>
    <t>с. Октябрьский</t>
  </si>
  <si>
    <t>МП "Теплосервис"</t>
  </si>
  <si>
    <t>ООО "Агентство Вест"</t>
  </si>
  <si>
    <t>МУП ЖКХ «Тепловик»</t>
  </si>
  <si>
    <t>ООО "Система Альфа"</t>
  </si>
  <si>
    <t>ООО "МИЦ"</t>
  </si>
  <si>
    <t>ЧУ «Санаторий «Актер-Плес» СТД РФ</t>
  </si>
  <si>
    <t>ООО "Пучежская МТС"</t>
  </si>
  <si>
    <t>АО "Пучежская  МТС"</t>
  </si>
  <si>
    <t>МУП "Пучежская сетевая компания"</t>
  </si>
  <si>
    <t>для теплосетевых и теплоснабжающих организаций  г.п. Пучеж</t>
  </si>
  <si>
    <t>ПАО "Россети Центр и Приволжье" (филиал "Ивэнерго")</t>
  </si>
  <si>
    <t>ООО "Энергетик"</t>
  </si>
  <si>
    <t>МУП ЖКХ "Нерльское коммунальное объединение"</t>
  </si>
  <si>
    <t>ТНВ "ООО "Агромаркет и компания"</t>
  </si>
  <si>
    <t>МУП ЖКХ Фурмановского муниципального района</t>
  </si>
  <si>
    <t>с. Афанасьевское</t>
  </si>
  <si>
    <t>МУП "ЖКХ Шуйского муниципального района"</t>
  </si>
  <si>
    <t>д. Филино (от котельной ОАО ХБК "Шуйские ситцы")</t>
  </si>
  <si>
    <t>ООО "Тепло Людям. Южа"</t>
  </si>
  <si>
    <t xml:space="preserve">п. Старая Вичуга, ул. Комсомольская </t>
  </si>
  <si>
    <t xml:space="preserve">п. Старая Вичуга, ул. Северная </t>
  </si>
  <si>
    <t>п. Верхний  Ландех</t>
  </si>
  <si>
    <t>с. Мыт</t>
  </si>
  <si>
    <t>Наименование организации, месторасположение источника тепловой энергии, вид тарифа</t>
  </si>
  <si>
    <t>с. Ратницкое</t>
  </si>
  <si>
    <t>с. Шекшово</t>
  </si>
  <si>
    <t>с. Новоселка</t>
  </si>
  <si>
    <t>с. Осановец</t>
  </si>
  <si>
    <t xml:space="preserve">п. Липовая Роща </t>
  </si>
  <si>
    <t xml:space="preserve">г. Гаврилов Посад, котельная "Городок" </t>
  </si>
  <si>
    <t xml:space="preserve">г. Гаврилов Посад, ЦРБ </t>
  </si>
  <si>
    <t>д. Буньково</t>
  </si>
  <si>
    <t>с. Чернореченский</t>
  </si>
  <si>
    <t>д. Ермолино</t>
  </si>
  <si>
    <t>ООО "НТС"</t>
  </si>
  <si>
    <t>ООО "ИнвестЭнерго"</t>
  </si>
  <si>
    <t>с. Позвязновское</t>
  </si>
  <si>
    <t>котельная школы №10</t>
  </si>
  <si>
    <t>котельная ЦРБ</t>
  </si>
  <si>
    <t>п. Савино, ул. Первомайская</t>
  </si>
  <si>
    <t>п. Савино, ЦРБ</t>
  </si>
  <si>
    <t>с. Архиповка</t>
  </si>
  <si>
    <t xml:space="preserve"> г. Фурманов, ул. Жуковского</t>
  </si>
  <si>
    <t xml:space="preserve"> г. Фурманов, ул. Д. Бедного</t>
  </si>
  <si>
    <t>Период действия тарифа (цены)</t>
  </si>
  <si>
    <t>Рост, %</t>
  </si>
  <si>
    <t>Реквизиты постановления Департамента энергетики и тарифов Ивановской области, которым утвержден тариф (цена)</t>
  </si>
  <si>
    <t>с НДС</t>
  </si>
  <si>
    <t>СЦТ * №1 (для потребителей, подключенных к тепловым сетям ПАО «Т Плюс», и население по ул. 3-я Южная, 4А)</t>
  </si>
  <si>
    <t>СЦТ №1 (для потребителей, поставка тепловой энергии которым осуществляется с использованием тепловых сетей ПАО «Т Плюс», до 28.12.2021г. находившихся в эксплуатации у ЗАО «ИвТБС»)</t>
  </si>
  <si>
    <t>СЦТ №1 (для потребителей, подключенных к тепловым сетям ООО «ТЭС» (кроме населения)</t>
  </si>
  <si>
    <t>СЦТ №1 (для потребителей, подключенных к тепловым сетям ООО «ТЭС» (население по ул. Лежневская, д. 164а, 166а, ул. Московская, д. 62)</t>
  </si>
  <si>
    <t>СЦТ №1 (для потребителей, подключенных к тепловым сетям ООО «Энергосервисная компания»)</t>
  </si>
  <si>
    <t>СЦТ №1 (для потребителей, подключенных к тепловым сетям ООО «Энергосетьком»)</t>
  </si>
  <si>
    <t>СЦТ №1 (для потребителей, подключенных к тепловым сетям ООО «Ивановская областная типография – ИОТ»)</t>
  </si>
  <si>
    <t>СЦТ №25 (для потребителей, имевших договорные отношения с АО «Ивхимпром» на дату, предшествующую дате окончания переходного периода)</t>
  </si>
  <si>
    <t>СЦТ №33 (для потребителей, имевших договорные отношения с ООО «Ресурсэнерго» на дату, предшествующую дате окончания переходного периода)</t>
  </si>
  <si>
    <t>СЦТ №1, 2, 3, 4, 5, 6, 7, 8, 9, 10, 11, 12, 13 14, 15, 16, 17, 18, 19, 20, 21 (от сетей), 22, 23, 24, 25, 26, 27, 28, 29, 30, 31, 32, 33, 34 (от сетей), 35, 36, 37, 38, 39, 40, 41, 42, 43, 46, 47, 48, 49, 50, 51</t>
  </si>
  <si>
    <t>СЦТ №44 (на коллекторах котельной АО «Владгазкомпания», ул. Революционная, д. 26, корп. 1, соор. 1)</t>
  </si>
  <si>
    <t>СЦТ №45 (от котельной АО «Владгазкомпания», мкр. Новая Ильинка)</t>
  </si>
  <si>
    <t>СЦТ №21 (на коллекторах котельной № 46 АО «ИвГТЭ»)</t>
  </si>
  <si>
    <t>СЦТ №34 (на коллекторах котельной ООО «СТС»)</t>
  </si>
  <si>
    <t>* СЦТ - система централизованного теплоснабжения.</t>
  </si>
  <si>
    <t>услуги по передаче тепловой энергии (в части передачи тепловой энергии с использованием тепловых сетей по концессионному соглашению)</t>
  </si>
  <si>
    <t>АО "ПСК" (ЕТО-2)</t>
  </si>
  <si>
    <t>ФГБОУ ВО Ивановская пожарно-спасательная академия ГПС МЧС России (ЕТО-3)</t>
  </si>
  <si>
    <t>ООО "Квартал" (ЕТО-6)</t>
  </si>
  <si>
    <t>МУП ЖКХ Тейковского муниципального района</t>
  </si>
  <si>
    <t>ФГБУ «СПб НИИФ» Минздрава России (филиал Санаторий «Плес»)</t>
  </si>
  <si>
    <t>МУП "Коммунальщик"</t>
  </si>
  <si>
    <t>ООО "КЭС-Тейково"</t>
  </si>
  <si>
    <t>для потребителей г. Заволжск, от котельных на ул. Герцена, ул. Спортивная, ул. Фрунзе, ул. Калинина</t>
  </si>
  <si>
    <t>ООО "Тепло Людям. Палех"</t>
  </si>
  <si>
    <t>в паре от сетей</t>
  </si>
  <si>
    <t>г.о. Иваново, зона деятельности ЕТО-1, ценовая зона теплоснабжения, в которой устанавливается предельный уровень цены на тепловую энергию, поставляемую ЕТО потребителям</t>
  </si>
  <si>
    <t>услуги по передаче тепловой энергии от котельной №10</t>
  </si>
  <si>
    <t>без НДС / с НДС</t>
  </si>
  <si>
    <t>НДС</t>
  </si>
  <si>
    <t>г. Наволоки, котельная квартала Б</t>
  </si>
  <si>
    <t>д. Новинки</t>
  </si>
  <si>
    <t>с. Первомайский</t>
  </si>
  <si>
    <t>от тепловых сетей</t>
  </si>
  <si>
    <t>г. Пучеж, от котельных на ул. П. Зарубина, д. 11б, ул. Грибоедова, д. 9, ул. Садовая, д. 6, ул. 50 лет ВЛКСМ, д. 3, ул. Ленина, д. 48а</t>
  </si>
  <si>
    <t>с. Илья-Высоково</t>
  </si>
  <si>
    <t>г. Пучеж, от котельной на ул. Калинина, д.2</t>
  </si>
  <si>
    <t>от котельной ООО "Курорт "Оболсуново", для теплосетевых и теплоснабжающих организаций</t>
  </si>
  <si>
    <t>от котельной ООО "Курорт "Оболсуново", для потребителей от сетей</t>
  </si>
  <si>
    <t>в воде от сетей</t>
  </si>
  <si>
    <t>услуги по передаче тепловой энергии от котельных ООО «Тейковская котельная» и ТНВ «ООО «Агромаркет» и компания»</t>
  </si>
  <si>
    <t>котельная №1</t>
  </si>
  <si>
    <t>коллекторов котельных</t>
  </si>
  <si>
    <t>население, ул. Ивановская, д. 71, д. 73, корпус 1, д. 73, корпус 2</t>
  </si>
  <si>
    <t>д. жд. ст Ермолино, ул. Завокзальная</t>
  </si>
  <si>
    <t>для потребителей в системе теплоснабжения МУПП "Кохмабытсервис" (котельная г. Кохма, ул. Рабочая, 13)</t>
  </si>
  <si>
    <t>для потребителей в СЦТ № 1 (в системе теплоснабжения ТЭЦ ПАО «Т Плюс»)</t>
  </si>
  <si>
    <t>для потребителей в СЦТ № 2 (в системе теплоснабжения ООО «Крайтекс-Ресурс») (дом по адресу: г. Кохма ул. Октябрьская, д. 20а )</t>
  </si>
  <si>
    <t>от тепловых сетей для прочих потребителей по адресу ул. Ивановская, д. 18 (в случае их переключения на котельную ООО "ИТЭС")</t>
  </si>
  <si>
    <t>от тепловых сетей (бюджетные и прочие потребители)</t>
  </si>
  <si>
    <t>с коллекторов котельной (прочие потребители)</t>
  </si>
  <si>
    <t>для потребителей с. Октябрьский</t>
  </si>
  <si>
    <t>ООО "Тепловые системы"(ЕТО-5)</t>
  </si>
  <si>
    <t>для потребителей, имевших договорные отношения с ЗАО «НТК» на дату, предшествующую дате окончания переходного периода</t>
  </si>
  <si>
    <t>для потребителей, за исключением потребителей, имевших договорные отношения с ЗАО «НТК» на дату, предшествующую дате окончания переходного периода</t>
  </si>
  <si>
    <t>услуги по передаче тепловой энергии от котельной МУП ЖКХ "Нерльское коммунальное объединение" в с. Оболсуново</t>
  </si>
  <si>
    <t>МУП "Поволжская сетевая компания"</t>
  </si>
  <si>
    <t>ИП Шорохов С.В.</t>
  </si>
  <si>
    <t>2024-2028</t>
  </si>
  <si>
    <t>Период регулирования (годы)</t>
  </si>
  <si>
    <t>2022-2026</t>
  </si>
  <si>
    <t>АО "Проектный институт "Гипрокоммунэнерго"</t>
  </si>
  <si>
    <t>2023-2027</t>
  </si>
  <si>
    <t>2024-2026</t>
  </si>
  <si>
    <t>ООО "ИБК"</t>
  </si>
  <si>
    <t xml:space="preserve">МУП «Комсервис» </t>
  </si>
  <si>
    <t>2022-2027</t>
  </si>
  <si>
    <t>ООО "ТеплоЭнерго+"</t>
  </si>
  <si>
    <t>услуги по передаче тепловой энергии от котельной №3 ООО "Эквуд"</t>
  </si>
  <si>
    <t>от котельной д. Горячево</t>
  </si>
  <si>
    <t>д. Городок</t>
  </si>
  <si>
    <t>д. Милюковка</t>
  </si>
  <si>
    <t>ООО "ИТЭС"</t>
  </si>
  <si>
    <t>для потребителей (от котельной д. Пеньки)</t>
  </si>
  <si>
    <t>для потребителей (от котельной п. Палех, ул. Производственная)</t>
  </si>
  <si>
    <r>
      <t xml:space="preserve">ООО "Эквуд" (от БМК №1, 2, 3)  </t>
    </r>
    <r>
      <rPr>
        <sz val="10"/>
        <rFont val="Arial Cyr"/>
        <charset val="204"/>
      </rPr>
      <t/>
    </r>
  </si>
  <si>
    <t>услуги по передаче тепловой энергии от котельной ТНВ «ООО «Агромаркет» и компания»</t>
  </si>
  <si>
    <t xml:space="preserve">население, для потребителей, за исключением указанных в примечании 1 приложения 2 к постановлению </t>
  </si>
  <si>
    <t xml:space="preserve">население, для потребителей, указанных в примечании 1 приложения 2 к постановлению </t>
  </si>
  <si>
    <t>население (для потребителей, указанных примечании к приложению 3 к постановлению)</t>
  </si>
  <si>
    <t>население (кроме потребителей, указанных примечании к приложению 3 к постановлению)</t>
  </si>
  <si>
    <t>с. Чернцы</t>
  </si>
  <si>
    <t>д. Малышево</t>
  </si>
  <si>
    <t xml:space="preserve">с. Каминский </t>
  </si>
  <si>
    <t xml:space="preserve">с. Михайловское </t>
  </si>
  <si>
    <t>с. Острецово</t>
  </si>
  <si>
    <t>д. Тайманиха</t>
  </si>
  <si>
    <t>с. Юдинка</t>
  </si>
  <si>
    <t>от котельной г. Родники, ул. Советская, д. 4</t>
  </si>
  <si>
    <t>от котельной г. Родники, ул. Большая Рыбаковская, д. 54а</t>
  </si>
  <si>
    <t>ПАО "Т Плюс"</t>
  </si>
  <si>
    <t>ООО "Контур-Т"</t>
  </si>
  <si>
    <t>ООО "Энергосистема"</t>
  </si>
  <si>
    <t>ООО "ТЕПЛОПРОМ ПЛЮС"</t>
  </si>
  <si>
    <t>ЦЗ</t>
  </si>
  <si>
    <t>для потребителей с. Писцово</t>
  </si>
  <si>
    <t>ООО "Тепло Людям. Пестяки"</t>
  </si>
  <si>
    <t>п. Пестяки, с. Демидово</t>
  </si>
  <si>
    <t>с. Заречный (газовая котельная)</t>
  </si>
  <si>
    <t>ООО "КПР"</t>
  </si>
  <si>
    <t>ООО «НСК"</t>
  </si>
  <si>
    <t>для потребителей с. Ингарь</t>
  </si>
  <si>
    <t>для потребителей с. Толпыгино</t>
  </si>
  <si>
    <t>для потребителей с. Новое</t>
  </si>
  <si>
    <t>для теплосетевых и теплоснабжающих организаций  с. Ингарь</t>
  </si>
  <si>
    <t>для теплосетевых и теплоснабжающих организаций с. Толпыгино</t>
  </si>
  <si>
    <t>для теплосетевых и теплоснабжающих организаций  с. Новое</t>
  </si>
  <si>
    <t>2025-2029</t>
  </si>
  <si>
    <t>2025-2027</t>
  </si>
  <si>
    <t>АО "Надежда"</t>
  </si>
  <si>
    <t>2025-2031</t>
  </si>
  <si>
    <t>2024-2027</t>
  </si>
  <si>
    <t>Ставка НДС</t>
  </si>
  <si>
    <t>услуги по передаче тепловой энергии  с. Ингарь</t>
  </si>
  <si>
    <t>услуги по передаче тепловой энергии  с. Толпыгино</t>
  </si>
  <si>
    <t>услуги по передаче тепловой энергии  с. Новое</t>
  </si>
  <si>
    <t>ООО "Теплоресурс"</t>
  </si>
  <si>
    <t>МУП "РСО"</t>
  </si>
  <si>
    <t>ООО "Панофф"</t>
  </si>
  <si>
    <t>ООО "ИнвестЭнерго" (ЕТО-4)</t>
  </si>
  <si>
    <t>МУП "Коммунальные системы"</t>
  </si>
  <si>
    <t xml:space="preserve">ООО "КЭС-Верхняя Волга"       </t>
  </si>
  <si>
    <t>с. Ново-Талицы, ул.3-я Линия</t>
  </si>
  <si>
    <t>п. Петровский</t>
  </si>
  <si>
    <t>с. Решма</t>
  </si>
  <si>
    <t>с. Рябово</t>
  </si>
  <si>
    <t>с. Тимирязево</t>
  </si>
  <si>
    <t>с. Сеготь</t>
  </si>
  <si>
    <t>г. Родники, ул. Родниковская, 1а, дет сад № 9, с коллекторов котельной</t>
  </si>
  <si>
    <t>г. Родники, ул. Родниковская, 1а, дет сад № 9, для потребителей</t>
  </si>
  <si>
    <t>г. Родники, Агросервис</t>
  </si>
  <si>
    <t>с. Парское</t>
  </si>
  <si>
    <t>с. Постнинский</t>
  </si>
  <si>
    <t>с. Сосновец</t>
  </si>
  <si>
    <t>с. Филисово</t>
  </si>
  <si>
    <t>с. Ситьково (электрокотельная)</t>
  </si>
  <si>
    <t>п. Нерль, Пограничная,10б</t>
  </si>
  <si>
    <t>п. Нерль, ул. Ленина,7а</t>
  </si>
  <si>
    <t xml:space="preserve">д. Клещевка </t>
  </si>
  <si>
    <t>д. Клочково</t>
  </si>
  <si>
    <t>с. Пустошь</t>
  </si>
  <si>
    <t>с. Васильевское</t>
  </si>
  <si>
    <t>с. Остапово, для потребителей</t>
  </si>
  <si>
    <t>с. Сергеево, для потребителей</t>
  </si>
  <si>
    <t>с. Михалево</t>
  </si>
  <si>
    <t>д. Луговое</t>
  </si>
  <si>
    <t>п. Лух, ул. Первомайская, 101</t>
  </si>
  <si>
    <t>п. Лух, ул. Советская</t>
  </si>
  <si>
    <t>п. Лух, ул. Первомайская, 14</t>
  </si>
  <si>
    <t>п. Лух, ул.Мира,6</t>
  </si>
  <si>
    <t>п. Лух, ул. Речная</t>
  </si>
  <si>
    <t>п. Лух, ул. Школьная (МО ЛСШ)</t>
  </si>
  <si>
    <t>от котельной АО "Надежда"</t>
  </si>
  <si>
    <t>Савинское МУП «Альтернатива-2»</t>
  </si>
  <si>
    <t>с. Лесное</t>
  </si>
  <si>
    <t>для потребителей (не ЕТО)</t>
  </si>
  <si>
    <t>от 08.12.2023 № 49-т/5 (в ред. от 25.10.2024 № 39-т/7)</t>
  </si>
  <si>
    <t>для теплоснабжающих и теплосетевых организаций от БМК г. Юрьевец, ул. Советская, д. 112ч (газ)</t>
  </si>
  <si>
    <t>для потребителей БМК г. Юрьевец, ул. Советская, д. 112ч (газ)</t>
  </si>
  <si>
    <t>ООО "Котёл", п. Грозилово</t>
  </si>
  <si>
    <t>для потребителей от котельных № 9, 15, 16, 18</t>
  </si>
  <si>
    <t>для теплоснабжающих и теплосетевых организаций от котельных № 9, 15, 16, 18</t>
  </si>
  <si>
    <t>услуги по передаче тепловой энергии от котельных № 9, 15, 16, 18</t>
  </si>
  <si>
    <r>
      <t>ОАО "Комсервис"</t>
    </r>
    <r>
      <rPr>
        <sz val="12"/>
        <rFont val="Times New Roman"/>
        <family val="1"/>
        <charset val="204"/>
      </rPr>
      <t xml:space="preserve"> (с. Шилыково)</t>
    </r>
  </si>
  <si>
    <t>ООО "Тепло Людям. Новые Горки"</t>
  </si>
  <si>
    <t>01.01.2026-31.12.2026</t>
  </si>
  <si>
    <t>ООО "ОКС"</t>
  </si>
  <si>
    <t>Тариф на 2026 год, руб./Гкал</t>
  </si>
  <si>
    <t>1 янв - 30 сент</t>
  </si>
  <si>
    <t>10 окт - 31 дек</t>
  </si>
  <si>
    <t>Вичугский муниципальный округ</t>
  </si>
  <si>
    <t>Верхнеландеховский муниципальный округ</t>
  </si>
  <si>
    <t>г.о. Вичуга</t>
  </si>
  <si>
    <t>Гаврилово-Посадский муниципальный район</t>
  </si>
  <si>
    <t>Заволжский муниципальный район</t>
  </si>
  <si>
    <t>Ивановский муниципальный округ</t>
  </si>
  <si>
    <t>г.о. Иваново (в ценовой зоне теплоснабжения)</t>
  </si>
  <si>
    <t>Ильинский муниципальный район</t>
  </si>
  <si>
    <t>Кинешемский муниципальный район</t>
  </si>
  <si>
    <t>г.о. Кинешма</t>
  </si>
  <si>
    <t>г.о. Кохма (в ценовой зоне теплоснабжения)</t>
  </si>
  <si>
    <t>Комсомольский муниципальный район</t>
  </si>
  <si>
    <t>Лежневский муниципальный район</t>
  </si>
  <si>
    <t>Лухский муниципальный район</t>
  </si>
  <si>
    <t>Палехский муниципальный округ</t>
  </si>
  <si>
    <t>Пестяковский муниципальный район</t>
  </si>
  <si>
    <t>Приволжский муниципальный район</t>
  </si>
  <si>
    <t>Пучежский муниципальный район</t>
  </si>
  <si>
    <t>Родниковский муниципальный район</t>
  </si>
  <si>
    <t>Савинский муниципальный район</t>
  </si>
  <si>
    <t>Тейковский муниципальный район</t>
  </si>
  <si>
    <t>г.о. Тейково</t>
  </si>
  <si>
    <t>Фурмановский муниципальный район</t>
  </si>
  <si>
    <t>Шуйский муниципальный район</t>
  </si>
  <si>
    <t>Южский муниципальный район</t>
  </si>
  <si>
    <t>Юрьевецкий муниципальный район</t>
  </si>
  <si>
    <t>Информация об утвержденных ценах (тарифах) на тепловую энергию и на услуги по передаче тепловой энергии для потребителей Ивановской области на 2026 год</t>
  </si>
  <si>
    <t>от 13.10.2023 № 39-т/14 (в ред. от 28.11.2025 № 56-т/11)</t>
  </si>
  <si>
    <t>Тариф на 31.12.2025, руб./Гкал</t>
  </si>
  <si>
    <t>от 13.10.2023 № 39-т/16 (в ред. от 28.11.2025 № 56-т/12)</t>
  </si>
  <si>
    <t>от 20.10.2023 № 40-т/5 (в ред. от 28.11.2025 № 56-т/14)</t>
  </si>
  <si>
    <t>от 27.10.2023 № 41-т/8 (в ред. от 28.11.2025 № 56-т/15)</t>
  </si>
  <si>
    <t>от 13.10.2023 № 39-т/12 (в ред. от 28.11.2025 № 56-т/16)</t>
  </si>
  <si>
    <t>от 08.12.2023 № 49-т/2 (в ред. от 28.11.2025 № 56-т/17)</t>
  </si>
  <si>
    <t>от 19.11.2021 № 51-т/1 (в ред. от 28.11.2025 № 56-т/17)</t>
  </si>
  <si>
    <t>от 03.11.2023 № 43-т/1 (в ред. от 28.11.2025 № 56-т/19)</t>
  </si>
  <si>
    <t>от 26.11.2021 № 52-т/1 (в ред. от 28.11.2025 № 56-т/19)</t>
  </si>
  <si>
    <t>от 10.12.2021 № 55-т/10 (в ред. от 28.11.2025 № 56-т/18)</t>
  </si>
  <si>
    <t>от 10.11.2023 № 44-т/8 (в ред. от 28.11.2025 № 56-т/21)</t>
  </si>
  <si>
    <t>от 15.11.2022 № 48-т/13 (в ред. от 28.11.2025 № 56-т/20)</t>
  </si>
  <si>
    <t>от 24.11.2023 № 46-т/7 (в ред. от 28.11.2025 № 56-т/20)</t>
  </si>
  <si>
    <t>от 13.10.2023 № 39-т/4 (в ред. от 28.11.2025 № 56-т/22)</t>
  </si>
  <si>
    <t>от 13.12.2024 № 50-т/2 (в ред. от 28.11.2025 № 56-т/23)</t>
  </si>
  <si>
    <t>от 22.03.2024 № 9-т/2 (в ред. от 28.11.2025 № 56-т/26)</t>
  </si>
  <si>
    <t>от 06.10.2023 № 38-т/12 (в ред. от 28.11.2025 № 56-т/27)</t>
  </si>
  <si>
    <t>от 22.11.2024 № 44-т/1 (в ред. от 28.11.2025 № 56-т/29)</t>
  </si>
  <si>
    <t>от 15.11.2022 № 48-т/29 (в ред. от 28.11.2025 № 56-т/30)</t>
  </si>
  <si>
    <t>от 03.11.2023 № 43-т/4 (в ред. от 28.11.2025 № 56-т/31 )</t>
  </si>
  <si>
    <t>от 01.12.2023 № 48-т/4 (в ред. от 28.11.2025 № 56-т/32)</t>
  </si>
  <si>
    <t>от 04.04.2025 № 14-т/1 (в ред. от 28.11.2025 № 56-т/33 )</t>
  </si>
  <si>
    <t>от 27.10.2023 № 41-т/15 (в ред. от 28.11.2025 № 56-т/34)</t>
  </si>
  <si>
    <t>от 13.10.2023 № 39-т/11 (в ред. от 28.11.2025 № 56-т/35)</t>
  </si>
  <si>
    <t>от 11.10.2024 № 36-т/5 (в ред. от 28.11.2025 № 56-т/36)</t>
  </si>
  <si>
    <t>от 27.10.2023 № 41-т/10 (в ред. от 28.11.2025 № 56-т/37)</t>
  </si>
  <si>
    <t xml:space="preserve">от 16.11.2022 № 49-т/24 (в ред. от 28.11.2025 № 56-т/39) </t>
  </si>
  <si>
    <t>от 27.10.2023 № 41-т/12 (в ред. от 28.11.2025 № 56-т/40)</t>
  </si>
  <si>
    <t>от 27.10.2023 № 41-т/13 (в ред. от 28.11.2025 № 56-т/42)</t>
  </si>
  <si>
    <t>от 06.10.2023 № 38-т/10 (в ред. от 28.11.2025 № 56-т/43)</t>
  </si>
  <si>
    <t>от 15.12.2023 № 52-т/5 (в ред. от 28.11.2025 № 56-т/44)</t>
  </si>
  <si>
    <t>от 15.12.2023 № 52-т/8 (в ред. от 28.11.2025 № 56-т/45)</t>
  </si>
  <si>
    <t>от 19.11.2021 № 51-т/10 (в ред. от 28.11.2025 № 56-т/46)</t>
  </si>
  <si>
    <t>от 16.11.2022 № 49-т/20 (в ред. от 28.11.2025 № 56-т/46)</t>
  </si>
  <si>
    <t>от 10.09.2021 № 37-т/1 (в ред. от 28.11.2025 № 56-т/1)</t>
  </si>
  <si>
    <t>от 11.10.2024 № 36-т/10 (в ред. от 28.10.2025 № 56-т/2)</t>
  </si>
  <si>
    <t>от 17.11.2023 № 45-т/1 (в ред. от 28.11.2025 № 56-т/7)</t>
  </si>
  <si>
    <t>ООО "ТЭР" (котельная ЦРБ)</t>
  </si>
  <si>
    <t>2026-2028</t>
  </si>
  <si>
    <t>от 28.11.2025 № 56-т/10</t>
  </si>
  <si>
    <t>от 13.12.2024 № 50-т/6 (в ред. от 28.11.2025 № 56-т/3)</t>
  </si>
  <si>
    <t>от 27.10.2023 № 41-т/5 (в ред. от 28.11.2025 № 56-т/4)</t>
  </si>
  <si>
    <t>от 27.10.2023 № 41-т/6 (в ред. от 28.11.2025 № 56-т/5)</t>
  </si>
  <si>
    <t>от 30.06.2023 № 25-т/1 (в ред. от 28.11.2025 № 56-т/8)</t>
  </si>
  <si>
    <t>от 28.11.2025 № 56-т/9</t>
  </si>
  <si>
    <t>от 10.11.2023 № 44-т/1 (в ред. от 28.11.2025 № 56-т/25)</t>
  </si>
  <si>
    <t>от 13.10.2023 № 39-т/6 (в ред. от 28.11.2025 № 56-т/28)</t>
  </si>
  <si>
    <t>с. Китово</t>
  </si>
  <si>
    <t>от 04.12.2025 № 60-т/2</t>
  </si>
  <si>
    <t>от 03.12.2021 № 54-т/1 (в ред. от 21.11.2025 № 53-т/1)</t>
  </si>
  <si>
    <t>в системе теплоснабжения д. Малое Клочково - с. Новое Горяново</t>
  </si>
  <si>
    <t>2026-2030</t>
  </si>
  <si>
    <t>от 04.08.2023 № 29-т/1 (в ред. от 10.12.2025 № 62-т/1)</t>
  </si>
  <si>
    <t>от 29.11.2024 № 46-т/3 (в ред. от 10.12.2025 № 62-т/1)</t>
  </si>
  <si>
    <t>от 22.10.2021 № 46-т/13 (в ред. от 10.12.2025 № 62-т/2)</t>
  </si>
  <si>
    <t>от 24.06.2022 № 21-т/2 (в ред. от 10.12.2025 № 62-т/3)</t>
  </si>
  <si>
    <t>от 01.10.2024 № 40-т/4 (в ред. от 10.12.2025 № 62-т/4)</t>
  </si>
  <si>
    <t>от 16.11.2022 № 49-т/7 (в ред. от 10.12.2025 № 62-т/4)</t>
  </si>
  <si>
    <t>от 24.06.2022 № 21-т/3 (в ред. от 10.12.2025 № 62-т/4)</t>
  </si>
  <si>
    <t>от 17.11.2022 № 50-т/4 (в ред. от 10.12.2025 № 62-т/5)</t>
  </si>
  <si>
    <t>от 10.11.2023 № 44-т/5 (в ред. от 10.12.2025 № 62-т/6)</t>
  </si>
  <si>
    <t>от 18.07.2025 № 31-т/1 (в ред. от 10.12.2025 № 62-т/6)</t>
  </si>
  <si>
    <t>2026-2033</t>
  </si>
  <si>
    <t>от 17.12.2020 № 72-т/6 (в ред. от 10.12.2025 № 62-т/7)</t>
  </si>
  <si>
    <t>от 20.12.2023 № 54-т/4 (в ред. от 10.12.2025 № 62-т/7)</t>
  </si>
  <si>
    <t>от 10.11.2023 № 44-т/4 (в ред. от 10.12.2025 № 62-т/9)</t>
  </si>
  <si>
    <t>от 26.12.2023 № 55-т/1 (в ред. от 10.12.2025 № 62-т/10)</t>
  </si>
  <si>
    <t>от 27.10.2023 № 41-т/9 (в ред. от 10.12.2025 № 62-т/11)</t>
  </si>
  <si>
    <t>от 17.11.2022 № 50-т/13 (в ред. от 10.12.2025 № 62-т/12)</t>
  </si>
  <si>
    <t>от 22.11.2024 № 44-т/2 (в ред. от 10.12.2025 № 62-т/14)</t>
  </si>
  <si>
    <t>от 20.10.2023 № 40-т/1 (в ред. от 10.12.2025 № 62-т/17)</t>
  </si>
  <si>
    <t>от 13.12.2024 № 50-т/3 (в ред. от 10.12.2025 № 62-т/16)</t>
  </si>
  <si>
    <t>от 24.11.2022 № 53-т/3 (в ред. от 10.12.2025 № 62-т/18)</t>
  </si>
  <si>
    <t>от 01.12.2023 № 48-т/2 (в ред. от 10.12.2025 № 62-т/21)</t>
  </si>
  <si>
    <t>от 24.01.2023 № 2-т/2 (в ред. от 10.12.2025 № 62-т/21)</t>
  </si>
  <si>
    <t>от 06.10.2023 № 38-т/11 (в ред. от 10.12.2025 № 62-т/13)</t>
  </si>
  <si>
    <t>от 25.10.2024 № 39-т/1 (в ред. от 10.12.2025 № 62-т/22)</t>
  </si>
  <si>
    <t>от 16.11.2022 № 49-т/23 (в ред. от 10.12.2025 № 62-т/22)</t>
  </si>
  <si>
    <t>от 17.11.2022 № 50-т/12 (в ред. от 10.12.2025 № 62-т/23)</t>
  </si>
  <si>
    <t>от 10.11.2023 № 44-т/3 (в ред. от 10.12.2025 № 62-т/24)</t>
  </si>
  <si>
    <t>от 10.11.2023 № 44-т/2 (в ред. от 10.12.2025 № 62-т/25)</t>
  </si>
  <si>
    <t>от 10.12.2025 № 62-т/26</t>
  </si>
  <si>
    <t>на коллекторах котельной №42 г. Иваново, м. Балино, для потребителей Ивановского м.о.</t>
  </si>
  <si>
    <t>от 29.11.2024 № 46-т/5 (в ред. от 10.12.2025 № 62-т/27)</t>
  </si>
  <si>
    <t>от 18.11.2022 № 51-т/5 (в ред. от 10.12.2025 № 62-т/29)</t>
  </si>
  <si>
    <t>от 13.10.2023 № 39-т/2 (в ред. от 10.12.2025 № 62-т/30)</t>
  </si>
  <si>
    <t>от 17.10.2025 № 45-т/3 (в ред. от 10.12.2025 № 62-т/30)</t>
  </si>
  <si>
    <t>от 10.12.2025 № 62-т/31</t>
  </si>
  <si>
    <t>от 01.12.2023 № 48-т/6 (в ред.от 10.12.2025 № 62-т/32)</t>
  </si>
  <si>
    <t>от 20.10.2023 № 40-т/10 (в ред. от 10.12.2025 № 62-т/8)</t>
  </si>
  <si>
    <t>от 27.10.2023 № 41-т/11 (в ред. от 28.11.2025 № 56-т/38)</t>
  </si>
  <si>
    <t>от 24.11.2023 № 46-т/6 (в ред. от 10.12.2025 № 62-т/28)</t>
  </si>
  <si>
    <t>от 09.04.2024 № 12-т/1 (в ред. от 10.12.2025 № 62-т/28)</t>
  </si>
  <si>
    <t>от 25.11.2022 № 54-т/4 (в ред. от 10.12.2025 № 62-т/19)</t>
  </si>
  <si>
    <t>от 29.10.2021 № 47-т/7 (в ред. от 10.12.2025 № 62-т/20)</t>
  </si>
  <si>
    <t>от 15.11.2022 № 48-т/46  (в ред. от 10.12.2025 № 62-т/20)</t>
  </si>
  <si>
    <t>от 20.10.2023 № 40-т/12 (в ред. от 10.12.2025 № 62-т/20)</t>
  </si>
  <si>
    <t>от 03.11.2023 № 43-т/9 (в ред. от 17.12.2025 № 66-т/1)</t>
  </si>
  <si>
    <t>от 03.11.2023 № 43-т/8 (в ред. от 17.12.2025 № 66-т/2)</t>
  </si>
  <si>
    <t>от 25.10.2024 № 39-т/6 (в ред. от 17.12.2025 № 66-т/3)</t>
  </si>
  <si>
    <t>от 14.11.2025 № 51-т/5 (в ред. от 17.12.2025 № 66-т/17)</t>
  </si>
  <si>
    <t>от 17.05.2024 № 16-т/1 (в ред. от 19.12.2025 № 68-т/6)</t>
  </si>
  <si>
    <t>от 19.12.2025 № 68-т/5</t>
  </si>
  <si>
    <t>от 19.12.2024 № 53-т/4 (в ред. от 17.12.2025 № 66-т/8)</t>
  </si>
  <si>
    <t>от 08.11.2023 № 49-т/6 (в ред. от 17.12.2025 № 66-т/10)</t>
  </si>
  <si>
    <t>от 13.12.2024 № 50-т/1 (в ред. от 17.12.2025 № 66-т/9)</t>
  </si>
  <si>
    <t>от 17.12.2025 № 66-т/9</t>
  </si>
  <si>
    <t>от 17.12.2025 № 66-т/11</t>
  </si>
  <si>
    <t>с. Остапово, с коллекторов</t>
  </si>
  <si>
    <t>с. Сергеево, с коллекторов</t>
  </si>
  <si>
    <t>с. Чернцы, для потребителей</t>
  </si>
  <si>
    <t>от 06.12.2024 № 48-т/6 (в ред. от 17.12.2025 № 66-т/16)</t>
  </si>
  <si>
    <t>от 24.11.2023 № 46-т/1 (в ред. от 17.12.2025 № 66-т/13)</t>
  </si>
  <si>
    <t>от 19.12.2024 № 53-т/2 (в ред. от 17.12.2025 № 66-т/14)</t>
  </si>
  <si>
    <t>от 19.12.2025 № 68-т/4</t>
  </si>
  <si>
    <t>г. Приволжск (в паре)</t>
  </si>
  <si>
    <t>от 17.12.2025 № 66-т/5</t>
  </si>
  <si>
    <t>от 27.09.2024 № 34-т/2 (в ред. от 17.12.2025 № 66-т/7)</t>
  </si>
  <si>
    <t>от 25.10.2024 № 39-т/7 (в ред. от 17.12.2025 № 66-т/4)</t>
  </si>
  <si>
    <t>от 01.09.2025 №39-т/1 (от 17.12.2025 № 66-т/15)</t>
  </si>
  <si>
    <t>от 29.03.2024 № 11-т/1 (в ред. от 19.12.2025 № 68-т/7)</t>
  </si>
  <si>
    <t>от 26.12.2025 № 69-т/1</t>
  </si>
  <si>
    <t>от 17.11.2023 № 45-т/1 (в ред. от 28.11.2025 № 56-т/7 (с изм. от 19.12.2025 № 68-т/10))</t>
  </si>
  <si>
    <t>от 01.12.2023 № 48-т/7 (в ред. от 28.11.2025 № 56-т/24 (с изм. от 19.12.2025 № 68-т/10))</t>
  </si>
  <si>
    <t>от 19.12.2025 № 68-т/2</t>
  </si>
  <si>
    <t>от 21.06.2024 № 21-т/1 (в ред. от 19.12.2025 № 68-т/2)</t>
  </si>
  <si>
    <t>от 17.12.2025 № 66-т/12</t>
  </si>
  <si>
    <t>от 15.12.2023 № 52-т/3 (в ред. от 19.12.2025 № 68-т/3)</t>
  </si>
  <si>
    <t>от 15.12.2023 № 52-т/4 (в ред. от 19.12.2025 № 68-т/1)</t>
  </si>
  <si>
    <t>от 20.10.2023 № 40-т/7 (в ред. от 29.12.2025 № 70-т/1)</t>
  </si>
  <si>
    <t>от 24.11.2022 № 53-т/7 (в ред. от 10.12.2025 № 62-т/6, от 16.01.2026 № 1-т/1)</t>
  </si>
  <si>
    <t>от 19.12.2025 № 68-т/8 (в ред. от 16.01.2026 № 1-т/1)</t>
  </si>
  <si>
    <t>от 19.12.2025 № 68-т/7 (в ред. от 16.01.2026 № 1-т/1)</t>
  </si>
  <si>
    <t>нет данных</t>
  </si>
  <si>
    <t>Примечание. Льготные тарифы на тепловую энергию устанавливаются и применяются в соответствии с Законом Ивановской области от 09.12.2014 № 103-ОЗ «О льготных тарифах на тепловую энергию на территории Ивановской области».</t>
  </si>
  <si>
    <t>от 08.12.2023 № 49-т/1 (в ред. от 28.11.2025 № 56-т/6)</t>
  </si>
  <si>
    <t>Постановлением от 14.11.2025 № 51-т/2 (в ред. от 19.12.2025 № 68-т/12) установлен предельный (максимальный) уровень цены на тепловую энергию на 2026 год. В данной таблице указана цена на тепловую энергию в рамках предельного уровня, применяемая в счетах-фактурах потребителям согласно "Ценовому меню ООО "ПСК", размещенному на официальном сайте https://www.aopsk.ru в разделе "Главная - Производство тепловой энергии" или по ссылке https://www.aopsk.ru/proizvodstvo-teplovoy-energii)</t>
  </si>
  <si>
    <t>Постановлением от 14.11.2025 № 51-т/2 (в ред. от 19.12.2025 № 68-т/12) установлен предельный (максимальный) уровень цены на тепловую энергию на 2026 год. Числовое значение цены на тепловую энергию Департаментом не устанавливается, ожидается ценовое меню на 2026 год от ЕТО.</t>
  </si>
  <si>
    <t>Постановлением от 14.11.2025 № 51-т/2 (в ред. от 19.12.2025 № 68-т/12) установлен предельный (максимальный) уровень цены на тепловую энергию на 2026 год. В данной таблице указана цена на тепловую энергию в рамках предельного уровня, применяемая в счетах-фактурах потребителям согласно Ценовому меню ООО "ИнвестЭнерго" (не размещено).</t>
  </si>
  <si>
    <t xml:space="preserve">Постановлением от 14.11.2025 № 51-т/2 (в ред. от 19.12.2025 № 68-т/12) установлен предельный (максимальный) уровень цены на тепловую энергию на 2026 год. Числовое значение цены на тепловую энергию Департаментом не устанавливается, ожидается ценовое меню на 2026 год от ЕТО. </t>
  </si>
  <si>
    <t>Постановлением от 14.11.2025 № 51-т/4 (в ред. от 19.12.2025 № 68-т/14) установлен предельный (максимальный) уровень цены на тепловую энергию на 2026 год. Числовое значение цены на тепловую энергию Департаментом не устанавливается, ожидается ценовое меню на 2026 год от ЕТО.</t>
  </si>
  <si>
    <t>г. Гаврилов-Посад</t>
  </si>
  <si>
    <t>01 окт - 31 дек</t>
  </si>
  <si>
    <t>от 27.10.2023 № 41-т/4 (в ред. от 28.11.2025 № 56-т/3, от 28.01.2026 № 3-т/1)</t>
  </si>
  <si>
    <t>Постановлением от 14.11.2025 № 51-т/4 (в ред. от 19.12.2025 № 68-т/14) установлен предельный (максимальный) уровень цены на тепловую энергию на 2026 год. В данной таблице указана цена на тепловую энергию в рамках предельного уровня цены на тепловую энергию, применяемая в счетах-фактурах и квитанциях потребителям согласно Ценовому меню ЕТО ОООО "ИТЭС" (г. Кохма), размещенному на официальном сайте  https://ivtes.ru в разделе  "Раскрытие информации" или по ссылке https://ivtes.ru/раскрытие-информации/</t>
  </si>
  <si>
    <t>Постановлением от 14.11.2025 № 51-т/4 (в ред. от 19.12.2025 № 68-т/14) установлен предельный (максимальный) уровень цены на тепловую энергию на 2026 год. В данной таблице указана цена на тепловую энергию в рамках предельного уровня цены на тепловую энергию, применяемая в счетах-фактурах и квитанциях потребителям согласно Ценовому меню ЕТО ПАО Т Плюс (г. Кохма) на период 01.01.2026 - 30.09.2026, размещенному на официальном сайте ПАО "Т Плюс" https://www.tplusgroup.ru в разделе  "География - Владимирский филиал - Клиентам-Альтернативная котельная-Кохма" или по ссылке https://www.tplusgroup.ru/org/vladimir/clients/alternativnaja-kotelnaja/kokhma/  На период 01.10.2026-31.12.2026 ожидается ценовое меню от ЕТО.</t>
  </si>
  <si>
    <t>Постановлением от 14.11.2025 № 51-т/2 (в ред. от 19.12.2025 № 68-т/12) установлен предельный (максимальный) уровень цены на тепловую энергию на 2026 год. В данной таблице указана цена на тепловую энергию в рамках предельного уровня цены на тепловую энергию, применяемая в счетах-фактурах и квитанциях потребителям согласно Ценовому меню ЕТО ПАО Т Плюс (г. Иваново) на период с 01.01.2026 по 30.09.2026, размещенному на официальном сайте ПАО "Т Плюс" https://www.tplusgroup.ru в разделе  "География - Владимирский филиал - Клиентам-Альтернативная котельная-Иваново" или по ссылке https://www.tplusgroup.ru/org/vladimir/clients/alternativnaja-kotelnaja/ivanovo/ ). На период 01.10.2026-31.12.2026 ожидается ценовое меню от ЕТО.</t>
  </si>
  <si>
    <t>Тариф на тепловую энергию для населения (с НДС, НДС не облагается)</t>
  </si>
  <si>
    <t>от 18.10.2024 № 38-т/7 (в ред. от 28.11.2025 № 56-т/41, от 20.03.2026 № 7-т/1)</t>
  </si>
  <si>
    <t>от 10.11.2024 № 36-т/6 (в ред. от 28.11.2025 № 56-т/46, от 20.03.2026 № 7-т/1)</t>
  </si>
  <si>
    <t>от 13.12.2024 № 50-т/10 (в ред. от 10.12.2025 № 62-т/15, от 31.03.2026 № 9-т/1)</t>
  </si>
  <si>
    <t>от 27.02.2026 № 5-т/1</t>
  </si>
  <si>
    <t>МПП "Кохмабытсервис"</t>
  </si>
  <si>
    <t>от 19.05.2026 № 14-т/1</t>
  </si>
  <si>
    <t>индексированная величина тарифа на услуги по передаче тепловой энергии (за исключением передачи по тепловым сетям по концессионному соглашению)</t>
  </si>
  <si>
    <t>индексированная величина тарифа на услуги по передаче тепловой энергии</t>
  </si>
  <si>
    <t>ЗАО "УП ЖКХ"</t>
  </si>
  <si>
    <t>2026</t>
  </si>
  <si>
    <t>от 29.12.2025 № 70-т/2</t>
  </si>
  <si>
    <t>с. Ново-Талицы, д Коляново, д. Бухарово, с. Богородское</t>
  </si>
  <si>
    <t>от 22.11.2022 № 52-т/1 (в ред. от 19.12.2025 № 68-т/3, от 21.05.2025 № 15-т/1)</t>
  </si>
  <si>
    <t>д. Коротиха (газовая котельная)</t>
  </si>
  <si>
    <t>с. Коротиха, с. Курень,  с. Колшево, с. Есиплево, с. Воздвиженье (угольные котельные)</t>
  </si>
  <si>
    <t>от 29.05.2026 № 16-т/1</t>
  </si>
  <si>
    <t>Тариф на тепловую энергию для потребителей (услуги по передаче тЭ) (без НДС, НДС не облагается)</t>
  </si>
  <si>
    <t>от 10.12.2025 № 62-т/6</t>
  </si>
  <si>
    <t>от 20.10.2023 № 40-т/7 (в ред. от 29.07.2026 № 23-т/1)</t>
  </si>
  <si>
    <t>Льготный тариф на тепловую энергию для населения (с НДС, НДС не облагается)</t>
  </si>
  <si>
    <t>29.05.2026-31.12.2026</t>
  </si>
  <si>
    <t>27.02.2026-31.12.2026</t>
  </si>
  <si>
    <t>19.05.2026-31.12.2026</t>
  </si>
  <si>
    <t>01.01.2026-31.07.2026</t>
  </si>
  <si>
    <t>01.08.2026-31.12.2026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</si>
</sst>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&quot;р.&quot;_-;\-* #,##0.00&quot;р.&quot;_-;_-* &quot;-&quot;??&quot;р.&quot;_-;_-@_-"/>
    <numFmt numFmtId="165" formatCode="#,##0.0"/>
    <numFmt numFmtId="166" formatCode="#,##0.000"/>
    <numFmt numFmtId="168" formatCode="0.000"/>
    <numFmt numFmtId="169" formatCode="#,##0.0000"/>
  </numFmts>
  <fonts count="1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u/>
      <sz val="9"/>
      <color indexed="18"/>
      <name val="Tahoma"/>
      <family val="2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9" fontId="12" fillId="0" borderId="0" applyNumberFormat="0" applyFill="0" applyBorder="0" applyAlignment="0" applyProtection="0">
      <alignment vertical="top"/>
    </xf>
    <xf numFmtId="0" fontId="1" fillId="0" borderId="0"/>
  </cellStyleXfs>
  <cellXfs count="110">
    <xf numFmtId="0" fontId="0" fillId="0" borderId="0" xfId="0"/>
    <xf numFmtId="49" fontId="5" fillId="0" borderId="1" xfId="0" applyNumberFormat="1" applyFont="1" applyFill="1" applyBorder="1" applyAlignment="1">
      <alignment horizontal="left" vertical="center" wrapText="1" indent="1"/>
    </xf>
    <xf numFmtId="9" fontId="6" fillId="0" borderId="0" xfId="0" applyNumberFormat="1" applyFont="1" applyFill="1" applyAlignment="1" applyProtection="1">
      <alignment horizontal="center" vertical="center" wrapText="1"/>
      <protection locked="0"/>
    </xf>
    <xf numFmtId="168" fontId="6" fillId="0" borderId="0" xfId="0" applyNumberFormat="1" applyFont="1" applyFill="1" applyAlignment="1" applyProtection="1">
      <alignment horizontal="center" vertical="center" wrapText="1"/>
      <protection locked="0"/>
    </xf>
    <xf numFmtId="165" fontId="5" fillId="0" borderId="0" xfId="0" applyNumberFormat="1" applyFont="1" applyFill="1" applyAlignment="1">
      <alignment horizontal="center" vertical="center"/>
    </xf>
    <xf numFmtId="165" fontId="10" fillId="0" borderId="0" xfId="0" applyNumberFormat="1" applyFont="1" applyFill="1" applyAlignment="1">
      <alignment vertical="center" wrapText="1"/>
    </xf>
    <xf numFmtId="2" fontId="6" fillId="0" borderId="0" xfId="0" applyNumberFormat="1" applyFont="1" applyFill="1" applyAlignment="1" applyProtection="1">
      <alignment horizontal="center" vertical="center" wrapText="1"/>
      <protection locked="0"/>
    </xf>
    <xf numFmtId="2" fontId="5" fillId="0" borderId="0" xfId="0" applyNumberFormat="1" applyFont="1" applyFill="1" applyAlignment="1">
      <alignment horizontal="center" vertical="center"/>
    </xf>
    <xf numFmtId="2" fontId="10" fillId="0" borderId="0" xfId="0" applyNumberFormat="1" applyFont="1" applyFill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wrapText="1"/>
    </xf>
    <xf numFmtId="0" fontId="8" fillId="0" borderId="5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49" fontId="5" fillId="0" borderId="0" xfId="0" applyNumberFormat="1" applyFont="1" applyFill="1" applyAlignment="1">
      <alignment vertical="center" wrapText="1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9" fontId="4" fillId="0" borderId="3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9" fontId="4" fillId="0" borderId="4" xfId="0" applyNumberFormat="1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4" fontId="4" fillId="0" borderId="5" xfId="0" applyNumberFormat="1" applyFont="1" applyFill="1" applyBorder="1" applyAlignment="1">
      <alignment horizontal="center" vertical="center" wrapText="1"/>
    </xf>
    <xf numFmtId="166" fontId="4" fillId="0" borderId="6" xfId="0" applyNumberFormat="1" applyFont="1" applyFill="1" applyBorder="1" applyAlignment="1">
      <alignment horizontal="center" vertical="center" wrapText="1"/>
    </xf>
    <xf numFmtId="166" fontId="4" fillId="0" borderId="5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9" fontId="4" fillId="0" borderId="2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9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left" vertical="center" wrapText="1" indent="2"/>
    </xf>
    <xf numFmtId="4" fontId="5" fillId="0" borderId="1" xfId="0" quotePrefix="1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165" fontId="5" fillId="0" borderId="1" xfId="0" quotePrefix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 inden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9" fontId="5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 indent="1"/>
    </xf>
    <xf numFmtId="4" fontId="5" fillId="0" borderId="1" xfId="0" applyNumberFormat="1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left" vertical="top" indent="1"/>
    </xf>
    <xf numFmtId="0" fontId="5" fillId="0" borderId="1" xfId="0" applyFont="1" applyFill="1" applyBorder="1" applyAlignment="1">
      <alignment horizontal="left" vertical="top" wrapText="1" indent="1"/>
    </xf>
    <xf numFmtId="0" fontId="8" fillId="0" borderId="8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left" vertical="center" wrapText="1" indent="1"/>
    </xf>
    <xf numFmtId="0" fontId="0" fillId="0" borderId="6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top" wrapText="1" indent="1"/>
    </xf>
    <xf numFmtId="0" fontId="4" fillId="0" borderId="6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indent="1"/>
    </xf>
    <xf numFmtId="49" fontId="4" fillId="0" borderId="3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9" fontId="0" fillId="0" borderId="1" xfId="0" applyNumberFormat="1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4" fontId="5" fillId="0" borderId="1" xfId="0" quotePrefix="1" applyNumberFormat="1" applyFont="1" applyFill="1" applyBorder="1" applyAlignment="1">
      <alignment horizontal="center" vertical="center"/>
    </xf>
    <xf numFmtId="169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49" fontId="8" fillId="0" borderId="0" xfId="0" applyNumberFormat="1" applyFont="1" applyFill="1" applyAlignment="1">
      <alignment vertical="center" wrapText="1"/>
    </xf>
    <xf numFmtId="9" fontId="5" fillId="0" borderId="0" xfId="0" applyNumberFormat="1" applyFont="1" applyFill="1" applyAlignment="1">
      <alignment vertical="center" wrapText="1"/>
    </xf>
    <xf numFmtId="4" fontId="5" fillId="0" borderId="0" xfId="0" applyNumberFormat="1" applyFont="1" applyFill="1" applyAlignment="1">
      <alignment vertical="center" wrapText="1"/>
    </xf>
    <xf numFmtId="4" fontId="5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</cellXfs>
  <cellStyles count="7">
    <cellStyle name="Гиперссылка 2" xfId="5"/>
    <cellStyle name="Денежный 2" xfId="1"/>
    <cellStyle name="Обычный" xfId="0" builtinId="0"/>
    <cellStyle name="Обычный 2 4" xfId="2"/>
    <cellStyle name="Обычный 3" xfId="3"/>
    <cellStyle name="Обычный 43" xfId="6"/>
    <cellStyle name="Процентный 2" xfId="4"/>
  </cellStyles>
  <dxfs count="0"/>
  <tableStyles count="0" defaultTableStyle="TableStyleMedium9" defaultPivotStyle="PivotStyleLight16"/>
  <colors>
    <mruColors>
      <color rgb="FFFFFFCC"/>
      <color rgb="FFFFCCFF"/>
      <color rgb="FF004D86"/>
      <color rgb="FF00642D"/>
      <color rgb="FFFFB793"/>
      <color rgb="FFC4F1FF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eneral\user\&#1063;&#1077;&#1088;&#1085;&#1080;&#1094;&#1082;&#1072;&#1103;%20&#1058;&#1072;&#1090;&#1100;&#1103;&#1085;&#1072;\&#1064;&#1072;&#1073;&#1083;&#1086;&#1085;%20&#1045;&#1048;&#1040;&#1057;\&#1041;&#1072;&#1083;&#1072;&#1085;&#1089;%20&#1090;&#1077;&#1087;&#1083;&#1086;&#1089;&#1085;&#1072;&#1073;&#1078;&#1077;&#1085;&#1080;&#1103;%202011\&#1054;&#1090;&#1087;&#1088;&#1072;&#1074;&#1083;&#1077;&#1085;&#1086;%2029.04.2011%20&#1047;&#1040;&#1043;&#1056;&#1059;&#1046;&#1045;&#1053;&#1053;&#1067;&#1049;\SUMMARY.WARM.2011YEAR(v1.3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eneral\user\&#1063;&#1077;&#1088;&#1085;&#1080;&#1094;&#1082;&#1072;&#1103;%20&#1058;&#1072;&#1090;&#1100;&#1103;&#1085;&#1072;\&#1064;&#1072;&#1073;&#1083;&#1086;&#1085;%20&#1045;&#1048;&#1040;&#1057;\&#1041;&#1072;&#1083;&#1072;&#1085;&#1089;%20&#1090;&#1077;&#1087;&#1083;&#1086;&#1089;&#1085;&#1072;&#1073;&#1078;&#1077;&#1085;&#1080;&#1103;%202011\&#1054;&#1090;&#1087;&#1088;&#1072;&#1074;&#1083;&#1077;&#1085;&#1086;%2029.04.2011%20&#1047;&#1040;&#1043;&#1056;&#1059;&#1046;&#1045;&#1053;&#1053;&#1067;&#1049;\&#1059;&#1090;&#1086;&#1095;&#1085;&#1077;&#1085;&#1082;&#1072;%20&#1087;&#1086;%20&#1096;&#1072;&#1073;&#1083;&#1086;&#1085;&#1091;%202011\&#1056;&#1072;&#1081;&#1086;&#1085;&#1099;%20&#1087;&#1088;&#1072;&#1074;&#1083;&#1077;&#1085;&#1085;&#1099;&#1077;\g.o.%20Tejkov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Список организаций"/>
      <sheetName val="Результаты загрузки"/>
      <sheetName val="Контакты"/>
      <sheetName val="Баланс производство"/>
      <sheetName val="Баланс передача"/>
      <sheetName val="Калькуляция"/>
      <sheetName val="Калькуляция(комб.)"/>
      <sheetName val="ТМ1"/>
      <sheetName val="ТМ2"/>
      <sheetName val="ПП орг"/>
      <sheetName val="ПП МО"/>
      <sheetName val="КоммМО"/>
      <sheetName val="Комментарии"/>
      <sheetName val="Проверка"/>
      <sheetName val="matrix"/>
      <sheetName val="TEHSHEET"/>
      <sheetName val="tech_horisontal"/>
      <sheetName val="modLoadFiles"/>
      <sheetName val="modSVODProv"/>
      <sheetName val="modCommonProv"/>
      <sheetName val="modProv"/>
      <sheetName val="modProvGeneralProc"/>
      <sheetName val="modOrgUniqueness"/>
      <sheetName val="modProvTM1"/>
      <sheetName val="modProvTM2"/>
      <sheetName val="modUpdateToActualVersion"/>
      <sheetName val="modLoad"/>
      <sheetName val="modUpdDelRenumber"/>
      <sheetName val="modProtect"/>
      <sheetName val="modPP"/>
    </sheetNames>
    <sheetDataSet>
      <sheetData sheetId="0"/>
      <sheetData sheetId="1">
        <row r="10">
          <cell r="F10" t="str">
            <v>Ивановская область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frmOrg"/>
      <sheetName val="modProvGeneralProc"/>
      <sheetName val="modProvTM1"/>
      <sheetName val="modProvTM2"/>
      <sheetName val="modUpdTemplMain"/>
      <sheetName val="modProv"/>
      <sheetName val="modBalPr"/>
      <sheetName val="Инструкция"/>
      <sheetName val="Инструкция по заполнению"/>
      <sheetName val="Обновление"/>
      <sheetName val="Лог обновления"/>
      <sheetName val="Список организаций"/>
      <sheetName val="Контакты"/>
      <sheetName val="Баланс производство"/>
      <sheetName val="Баланс передача"/>
      <sheetName val="Калькуляция"/>
      <sheetName val="Калькуляция(комб.)"/>
      <sheetName val="ТМ1"/>
      <sheetName val="ТМ2"/>
      <sheetName val="Комментарии"/>
      <sheetName val="Проверка"/>
      <sheetName val="Свод"/>
      <sheetName val="Ошибки загрузки"/>
      <sheetName val="REESTR_MO"/>
      <sheetName val="REESTR_ORG"/>
      <sheetName val="PLAN10_DATA_REGION"/>
      <sheetName val="REESTR_FILTERED"/>
      <sheetName val="tech_horisontal"/>
      <sheetName val="tech_vertical"/>
      <sheetName val="TECHSHEET"/>
      <sheetName val="modUpdateStatus"/>
      <sheetName val="Region_Image_Coordinates"/>
      <sheetName val="modDataRegion"/>
      <sheetName val="modCommonProcedures"/>
      <sheetName val="modBalPer"/>
      <sheetName val="modTM1"/>
      <sheetName val="modTM2"/>
      <sheetName val="modCalc"/>
      <sheetName val="modCalcCombi"/>
      <sheetName val="modReestr"/>
      <sheetName val="modLoadSvod"/>
      <sheetName val="modSvod"/>
      <sheetName val="modSvodButtons"/>
      <sheetName val="modListOrg"/>
      <sheetName val="modCommandButton"/>
      <sheetName val="modContactList"/>
      <sheetName val="modCommonProv"/>
      <sheetName val="modfrmRegion"/>
      <sheetName val="modOrgUniqueness"/>
      <sheetName val="modfrmReestr"/>
      <sheetName val="modfrmReestrPreviousPeriod"/>
      <sheetName val="modfrmAdditionalOrg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7">
          <cell r="E7" t="str">
            <v>руб/Гкал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Тема Office">
  <a:themeElements>
    <a:clrScheme name="Метро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W355"/>
  <sheetViews>
    <sheetView tabSelected="1" view="pageBreakPreview" zoomScaleNormal="100" zoomScaleSheetLayoutView="100" workbookViewId="0">
      <pane xSplit="2" ySplit="5" topLeftCell="C327" activePane="bottomRight" state="frozen"/>
      <selection pane="topRight" activeCell="C1" sqref="C1"/>
      <selection pane="bottomLeft" activeCell="A6" sqref="A6"/>
      <selection pane="bottomRight" activeCell="F303" sqref="F303"/>
    </sheetView>
  </sheetViews>
  <sheetFormatPr defaultColWidth="9.140625" defaultRowHeight="15.75" outlineLevelCol="1" x14ac:dyDescent="0.2"/>
  <cols>
    <col min="1" max="1" width="15.42578125" style="109" customWidth="1"/>
    <col min="2" max="2" width="49.28515625" style="15" customWidth="1"/>
    <col min="3" max="3" width="15.28515625" style="15" customWidth="1"/>
    <col min="4" max="4" width="19" style="15" hidden="1" customWidth="1" outlineLevel="1"/>
    <col min="5" max="5" width="22" style="104" customWidth="1" collapsed="1"/>
    <col min="6" max="6" width="22" style="15" customWidth="1"/>
    <col min="7" max="7" width="9.28515625" style="105" hidden="1" customWidth="1" outlineLevel="1"/>
    <col min="8" max="8" width="14.140625" style="106" hidden="1" customWidth="1" outlineLevel="1" collapsed="1"/>
    <col min="9" max="9" width="10.42578125" style="107" customWidth="1" collapsed="1"/>
    <col min="10" max="10" width="10.42578125" style="107" customWidth="1"/>
    <col min="11" max="12" width="9.28515625" style="4" customWidth="1"/>
    <col min="13" max="13" width="14" style="4" hidden="1" customWidth="1" outlineLevel="1"/>
    <col min="14" max="14" width="11.28515625" style="4" customWidth="1" collapsed="1"/>
    <col min="15" max="15" width="10" style="4" customWidth="1"/>
    <col min="16" max="17" width="11.28515625" style="4" hidden="1" customWidth="1" outlineLevel="1"/>
    <col min="18" max="18" width="13.140625" style="4" hidden="1" customWidth="1" outlineLevel="1" collapsed="1"/>
    <col min="19" max="19" width="11.28515625" style="4" customWidth="1" collapsed="1"/>
    <col min="20" max="20" width="11.28515625" style="4" customWidth="1"/>
    <col min="21" max="21" width="11.28515625" style="7" hidden="1" customWidth="1" outlineLevel="1"/>
    <col min="22" max="22" width="11.28515625" style="4" hidden="1" customWidth="1" outlineLevel="1"/>
    <col min="23" max="23" width="55.85546875" style="108" customWidth="1" collapsed="1"/>
    <col min="24" max="16384" width="9.140625" style="21"/>
  </cols>
  <sheetData>
    <row r="1" spans="1:23" ht="20.25" customHeight="1" x14ac:dyDescent="0.2">
      <c r="A1" s="17" t="s">
        <v>343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 ht="20.25" customHeight="1" x14ac:dyDescent="0.2">
      <c r="A2" s="16"/>
      <c r="B2" s="16"/>
      <c r="C2" s="16"/>
      <c r="D2" s="16"/>
      <c r="E2" s="16"/>
      <c r="F2" s="16"/>
      <c r="G2" s="2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3"/>
      <c r="U2" s="6"/>
      <c r="V2" s="16"/>
      <c r="W2" s="16"/>
    </row>
    <row r="3" spans="1:23" s="31" customFormat="1" ht="63.75" customHeight="1" x14ac:dyDescent="0.2">
      <c r="A3" s="22" t="s">
        <v>0</v>
      </c>
      <c r="B3" s="23" t="s">
        <v>122</v>
      </c>
      <c r="C3" s="24" t="s">
        <v>62</v>
      </c>
      <c r="D3" s="23" t="s">
        <v>206</v>
      </c>
      <c r="E3" s="25" t="s">
        <v>143</v>
      </c>
      <c r="F3" s="23" t="s">
        <v>176</v>
      </c>
      <c r="G3" s="26" t="s">
        <v>259</v>
      </c>
      <c r="H3" s="27" t="s">
        <v>509</v>
      </c>
      <c r="I3" s="28"/>
      <c r="J3" s="28"/>
      <c r="K3" s="28"/>
      <c r="L3" s="29"/>
      <c r="M3" s="27" t="s">
        <v>492</v>
      </c>
      <c r="N3" s="28"/>
      <c r="O3" s="28"/>
      <c r="P3" s="28"/>
      <c r="Q3" s="29"/>
      <c r="R3" s="27" t="s">
        <v>512</v>
      </c>
      <c r="S3" s="28"/>
      <c r="T3" s="28"/>
      <c r="U3" s="28"/>
      <c r="V3" s="29"/>
      <c r="W3" s="30" t="s">
        <v>145</v>
      </c>
    </row>
    <row r="4" spans="1:23" s="31" customFormat="1" ht="47.25" customHeight="1" x14ac:dyDescent="0.2">
      <c r="A4" s="32"/>
      <c r="B4" s="33"/>
      <c r="C4" s="34"/>
      <c r="D4" s="33"/>
      <c r="E4" s="25"/>
      <c r="F4" s="33"/>
      <c r="G4" s="35"/>
      <c r="H4" s="36" t="s">
        <v>345</v>
      </c>
      <c r="I4" s="37" t="s">
        <v>314</v>
      </c>
      <c r="J4" s="38"/>
      <c r="K4" s="39" t="s">
        <v>144</v>
      </c>
      <c r="L4" s="40"/>
      <c r="M4" s="36" t="s">
        <v>345</v>
      </c>
      <c r="N4" s="37" t="s">
        <v>314</v>
      </c>
      <c r="O4" s="38"/>
      <c r="P4" s="39" t="s">
        <v>144</v>
      </c>
      <c r="Q4" s="40"/>
      <c r="R4" s="36" t="s">
        <v>345</v>
      </c>
      <c r="S4" s="37" t="s">
        <v>314</v>
      </c>
      <c r="T4" s="38"/>
      <c r="U4" s="39" t="s">
        <v>144</v>
      </c>
      <c r="V4" s="40"/>
      <c r="W4" s="41"/>
    </row>
    <row r="5" spans="1:23" s="31" customFormat="1" ht="31.5" x14ac:dyDescent="0.2">
      <c r="A5" s="42"/>
      <c r="B5" s="43"/>
      <c r="C5" s="44"/>
      <c r="D5" s="43"/>
      <c r="E5" s="25"/>
      <c r="F5" s="43"/>
      <c r="G5" s="45"/>
      <c r="H5" s="46"/>
      <c r="I5" s="47" t="s">
        <v>315</v>
      </c>
      <c r="J5" s="47" t="s">
        <v>316</v>
      </c>
      <c r="K5" s="47" t="s">
        <v>315</v>
      </c>
      <c r="L5" s="47" t="s">
        <v>316</v>
      </c>
      <c r="M5" s="46"/>
      <c r="N5" s="47" t="s">
        <v>315</v>
      </c>
      <c r="O5" s="47" t="s">
        <v>487</v>
      </c>
      <c r="P5" s="47" t="s">
        <v>315</v>
      </c>
      <c r="Q5" s="47" t="s">
        <v>316</v>
      </c>
      <c r="R5" s="46"/>
      <c r="S5" s="47" t="s">
        <v>315</v>
      </c>
      <c r="T5" s="47" t="s">
        <v>487</v>
      </c>
      <c r="U5" s="48" t="s">
        <v>315</v>
      </c>
      <c r="V5" s="47" t="s">
        <v>487</v>
      </c>
      <c r="W5" s="49"/>
    </row>
    <row r="6" spans="1:23" ht="15.75" customHeight="1" x14ac:dyDescent="0.2">
      <c r="A6" s="22" t="s">
        <v>318</v>
      </c>
      <c r="B6" s="9" t="s">
        <v>268</v>
      </c>
      <c r="C6" s="50"/>
      <c r="D6" s="51"/>
      <c r="E6" s="52"/>
      <c r="F6" s="53"/>
      <c r="G6" s="54"/>
      <c r="H6" s="55"/>
      <c r="I6" s="55"/>
      <c r="J6" s="55"/>
      <c r="K6" s="56"/>
      <c r="L6" s="56"/>
      <c r="M6" s="56"/>
      <c r="N6" s="56"/>
      <c r="O6" s="56"/>
      <c r="P6" s="56"/>
      <c r="Q6" s="56"/>
      <c r="R6" s="56"/>
      <c r="S6" s="56"/>
      <c r="T6" s="56"/>
      <c r="U6" s="57"/>
      <c r="V6" s="56"/>
      <c r="W6" s="18" t="s">
        <v>495</v>
      </c>
    </row>
    <row r="7" spans="1:23" x14ac:dyDescent="0.2">
      <c r="A7" s="32"/>
      <c r="B7" s="1" t="s">
        <v>120</v>
      </c>
      <c r="C7" s="50">
        <v>3303036837</v>
      </c>
      <c r="D7" s="51" t="s">
        <v>210</v>
      </c>
      <c r="E7" s="58" t="s">
        <v>312</v>
      </c>
      <c r="F7" s="53" t="s">
        <v>175</v>
      </c>
      <c r="G7" s="54">
        <v>0.22</v>
      </c>
      <c r="H7" s="55">
        <v>8707.67</v>
      </c>
      <c r="I7" s="55">
        <v>6916.68</v>
      </c>
      <c r="J7" s="55">
        <v>6916.68</v>
      </c>
      <c r="K7" s="56">
        <f t="shared" ref="K7:K27" si="0">IFERROR(I7/H7*100,"")</f>
        <v>79.432040947808076</v>
      </c>
      <c r="L7" s="56">
        <f t="shared" ref="L7:L27" si="1">IFERROR(J7/I7*100,"")</f>
        <v>100</v>
      </c>
      <c r="M7" s="55">
        <v>10449.200000000001</v>
      </c>
      <c r="N7" s="55">
        <v>8438.35</v>
      </c>
      <c r="O7" s="55">
        <v>8438.35</v>
      </c>
      <c r="P7" s="56">
        <f>IFERROR(N7/M7*100,"-")</f>
        <v>80.755943038701531</v>
      </c>
      <c r="Q7" s="56">
        <f>IFERROR(O7/N7*100,"-")</f>
        <v>100</v>
      </c>
      <c r="R7" s="55">
        <v>3424.38</v>
      </c>
      <c r="S7" s="55">
        <v>3481.45</v>
      </c>
      <c r="T7" s="55">
        <v>3899.22</v>
      </c>
      <c r="U7" s="55">
        <f>IFERROR(S7/R7*100,"-")</f>
        <v>101.66657905956697</v>
      </c>
      <c r="V7" s="56">
        <f>IFERROR(T7/S7*100,"-")</f>
        <v>111.99988510534405</v>
      </c>
      <c r="W7" s="19"/>
    </row>
    <row r="8" spans="1:23" x14ac:dyDescent="0.2">
      <c r="A8" s="42"/>
      <c r="B8" s="1" t="s">
        <v>121</v>
      </c>
      <c r="C8" s="50">
        <v>3303036837</v>
      </c>
      <c r="D8" s="51" t="s">
        <v>210</v>
      </c>
      <c r="E8" s="58" t="s">
        <v>312</v>
      </c>
      <c r="F8" s="53" t="s">
        <v>175</v>
      </c>
      <c r="G8" s="54">
        <v>0.22</v>
      </c>
      <c r="H8" s="55">
        <v>4407.07</v>
      </c>
      <c r="I8" s="55">
        <v>4407.07</v>
      </c>
      <c r="J8" s="55">
        <v>5292.52</v>
      </c>
      <c r="K8" s="56">
        <f t="shared" si="0"/>
        <v>100</v>
      </c>
      <c r="L8" s="56">
        <f t="shared" si="1"/>
        <v>120.09158012012517</v>
      </c>
      <c r="M8" s="55">
        <v>5288.48</v>
      </c>
      <c r="N8" s="55">
        <v>5376.63</v>
      </c>
      <c r="O8" s="55">
        <v>6456.87</v>
      </c>
      <c r="P8" s="56">
        <f t="shared" ref="P8:P70" si="2">IFERROR(N8/M8*100,"-")</f>
        <v>101.66683054488249</v>
      </c>
      <c r="Q8" s="56">
        <f t="shared" ref="Q8:Q70" si="3">IFERROR(O8/N8*100,"-")</f>
        <v>120.09139553958521</v>
      </c>
      <c r="R8" s="55">
        <v>3424.38</v>
      </c>
      <c r="S8" s="55">
        <v>3481.45</v>
      </c>
      <c r="T8" s="55">
        <v>3899.22</v>
      </c>
      <c r="U8" s="55">
        <f t="shared" ref="U8:U70" si="4">IFERROR(S8/R8*100,"-")</f>
        <v>101.66657905956697</v>
      </c>
      <c r="V8" s="56">
        <f t="shared" ref="V8:V70" si="5">IFERROR(T8/S8*100,"-")</f>
        <v>111.99988510534405</v>
      </c>
      <c r="W8" s="20"/>
    </row>
    <row r="9" spans="1:23" ht="15.75" customHeight="1" x14ac:dyDescent="0.2">
      <c r="A9" s="22" t="s">
        <v>317</v>
      </c>
      <c r="B9" s="9" t="s">
        <v>22</v>
      </c>
      <c r="C9" s="50">
        <v>3702067805</v>
      </c>
      <c r="D9" s="51"/>
      <c r="E9" s="58"/>
      <c r="F9" s="53"/>
      <c r="G9" s="54"/>
      <c r="H9" s="59"/>
      <c r="I9" s="55"/>
      <c r="J9" s="55"/>
      <c r="K9" s="60" t="str">
        <f t="shared" si="0"/>
        <v/>
      </c>
      <c r="L9" s="60" t="str">
        <f t="shared" si="1"/>
        <v/>
      </c>
      <c r="M9" s="60"/>
      <c r="N9" s="60"/>
      <c r="O9" s="60"/>
      <c r="P9" s="56" t="str">
        <f t="shared" si="2"/>
        <v>-</v>
      </c>
      <c r="Q9" s="56" t="str">
        <f t="shared" si="3"/>
        <v>-</v>
      </c>
      <c r="R9" s="60"/>
      <c r="S9" s="60"/>
      <c r="T9" s="60"/>
      <c r="U9" s="57" t="str">
        <f t="shared" si="4"/>
        <v>-</v>
      </c>
      <c r="V9" s="56" t="str">
        <f t="shared" si="5"/>
        <v>-</v>
      </c>
      <c r="W9" s="61"/>
    </row>
    <row r="10" spans="1:23" x14ac:dyDescent="0.2">
      <c r="A10" s="32"/>
      <c r="B10" s="1" t="s">
        <v>118</v>
      </c>
      <c r="C10" s="50">
        <v>3702067805</v>
      </c>
      <c r="D10" s="51" t="s">
        <v>205</v>
      </c>
      <c r="E10" s="58" t="s">
        <v>312</v>
      </c>
      <c r="F10" s="53" t="s">
        <v>175</v>
      </c>
      <c r="G10" s="54">
        <v>0.22</v>
      </c>
      <c r="H10" s="55">
        <v>2489.54</v>
      </c>
      <c r="I10" s="55">
        <v>2489.54</v>
      </c>
      <c r="J10" s="55">
        <v>2691.54</v>
      </c>
      <c r="K10" s="56">
        <f t="shared" si="0"/>
        <v>100</v>
      </c>
      <c r="L10" s="56">
        <f t="shared" si="1"/>
        <v>108.11394876161862</v>
      </c>
      <c r="M10" s="55">
        <v>2987.45</v>
      </c>
      <c r="N10" s="55">
        <v>3037.24</v>
      </c>
      <c r="O10" s="55">
        <v>3283.68</v>
      </c>
      <c r="P10" s="56">
        <f t="shared" si="2"/>
        <v>101.66663877219702</v>
      </c>
      <c r="Q10" s="56">
        <f t="shared" si="3"/>
        <v>108.11394555583358</v>
      </c>
      <c r="R10" s="55">
        <v>2889.97</v>
      </c>
      <c r="S10" s="55">
        <v>2938.14</v>
      </c>
      <c r="T10" s="55"/>
      <c r="U10" s="57">
        <f t="shared" si="4"/>
        <v>101.6667993093354</v>
      </c>
      <c r="V10" s="56">
        <f>O10/S10*100</f>
        <v>111.76050154179174</v>
      </c>
      <c r="W10" s="12" t="s">
        <v>352</v>
      </c>
    </row>
    <row r="11" spans="1:23" x14ac:dyDescent="0.2">
      <c r="A11" s="32"/>
      <c r="B11" s="1" t="s">
        <v>119</v>
      </c>
      <c r="C11" s="50">
        <v>3702067805</v>
      </c>
      <c r="D11" s="51" t="s">
        <v>207</v>
      </c>
      <c r="E11" s="58" t="s">
        <v>312</v>
      </c>
      <c r="F11" s="53" t="s">
        <v>175</v>
      </c>
      <c r="G11" s="54">
        <v>0.22</v>
      </c>
      <c r="H11" s="55">
        <v>3772.45</v>
      </c>
      <c r="I11" s="55">
        <v>3772.45</v>
      </c>
      <c r="J11" s="55">
        <v>4153.91</v>
      </c>
      <c r="K11" s="56">
        <f t="shared" si="0"/>
        <v>100</v>
      </c>
      <c r="L11" s="56">
        <f t="shared" si="1"/>
        <v>110.11173110312926</v>
      </c>
      <c r="M11" s="55">
        <v>4526.9399999999996</v>
      </c>
      <c r="N11" s="55">
        <v>4602.3900000000003</v>
      </c>
      <c r="O11" s="55">
        <v>5067.7700000000004</v>
      </c>
      <c r="P11" s="56">
        <f t="shared" si="2"/>
        <v>101.66668875664358</v>
      </c>
      <c r="Q11" s="56">
        <f t="shared" si="3"/>
        <v>110.11170283265868</v>
      </c>
      <c r="R11" s="55">
        <v>3609.8</v>
      </c>
      <c r="S11" s="55">
        <v>3669.97</v>
      </c>
      <c r="T11" s="55">
        <v>4110.37</v>
      </c>
      <c r="U11" s="57">
        <f t="shared" si="4"/>
        <v>101.6668513491052</v>
      </c>
      <c r="V11" s="56">
        <f t="shared" si="5"/>
        <v>112.0000980934449</v>
      </c>
      <c r="W11" s="12" t="s">
        <v>353</v>
      </c>
    </row>
    <row r="12" spans="1:23" x14ac:dyDescent="0.2">
      <c r="A12" s="32"/>
      <c r="B12" s="9" t="s">
        <v>267</v>
      </c>
      <c r="C12" s="50">
        <v>3701048768</v>
      </c>
      <c r="D12" s="13"/>
      <c r="E12" s="58"/>
      <c r="F12" s="53"/>
      <c r="G12" s="54"/>
      <c r="H12" s="55"/>
      <c r="I12" s="55"/>
      <c r="J12" s="55"/>
      <c r="K12" s="56" t="str">
        <f t="shared" si="0"/>
        <v/>
      </c>
      <c r="L12" s="56" t="str">
        <f t="shared" si="1"/>
        <v/>
      </c>
      <c r="M12" s="56"/>
      <c r="N12" s="56"/>
      <c r="O12" s="56"/>
      <c r="P12" s="56" t="str">
        <f t="shared" si="2"/>
        <v>-</v>
      </c>
      <c r="Q12" s="56" t="str">
        <f t="shared" si="3"/>
        <v>-</v>
      </c>
      <c r="R12" s="56"/>
      <c r="S12" s="56"/>
      <c r="T12" s="56"/>
      <c r="U12" s="57" t="str">
        <f t="shared" si="4"/>
        <v>-</v>
      </c>
      <c r="V12" s="56" t="str">
        <f t="shared" si="5"/>
        <v>-</v>
      </c>
      <c r="W12" s="12"/>
    </row>
    <row r="13" spans="1:23" x14ac:dyDescent="0.2">
      <c r="A13" s="32"/>
      <c r="B13" s="1" t="s">
        <v>29</v>
      </c>
      <c r="C13" s="50">
        <v>3701048768</v>
      </c>
      <c r="D13" s="13" t="s">
        <v>207</v>
      </c>
      <c r="E13" s="58" t="s">
        <v>312</v>
      </c>
      <c r="F13" s="53" t="s">
        <v>175</v>
      </c>
      <c r="G13" s="54">
        <v>0.22</v>
      </c>
      <c r="H13" s="55">
        <v>2958.03</v>
      </c>
      <c r="I13" s="55">
        <v>2958.03</v>
      </c>
      <c r="J13" s="55">
        <v>3063.29</v>
      </c>
      <c r="K13" s="56">
        <f t="shared" si="0"/>
        <v>100</v>
      </c>
      <c r="L13" s="56">
        <f t="shared" si="1"/>
        <v>103.55844937340053</v>
      </c>
      <c r="M13" s="55">
        <v>3549.64</v>
      </c>
      <c r="N13" s="55">
        <v>3608.8</v>
      </c>
      <c r="O13" s="55">
        <v>3737.21</v>
      </c>
      <c r="P13" s="56">
        <f t="shared" si="2"/>
        <v>101.66664788541937</v>
      </c>
      <c r="Q13" s="56">
        <f t="shared" si="3"/>
        <v>103.55824650853469</v>
      </c>
      <c r="R13" s="55"/>
      <c r="S13" s="55"/>
      <c r="T13" s="55"/>
      <c r="U13" s="57" t="str">
        <f t="shared" si="4"/>
        <v>-</v>
      </c>
      <c r="V13" s="56" t="str">
        <f t="shared" si="5"/>
        <v>-</v>
      </c>
      <c r="W13" s="18" t="s">
        <v>354</v>
      </c>
    </row>
    <row r="14" spans="1:23" x14ac:dyDescent="0.2">
      <c r="A14" s="32"/>
      <c r="B14" s="1" t="s">
        <v>30</v>
      </c>
      <c r="C14" s="50">
        <v>3701048768</v>
      </c>
      <c r="D14" s="13" t="s">
        <v>207</v>
      </c>
      <c r="E14" s="58" t="s">
        <v>312</v>
      </c>
      <c r="F14" s="53" t="s">
        <v>175</v>
      </c>
      <c r="G14" s="54">
        <v>0.22</v>
      </c>
      <c r="H14" s="55">
        <v>5155.32</v>
      </c>
      <c r="I14" s="55">
        <v>4285.8500000000004</v>
      </c>
      <c r="J14" s="55">
        <v>4285.8500000000004</v>
      </c>
      <c r="K14" s="56">
        <f t="shared" si="0"/>
        <v>83.134509593972837</v>
      </c>
      <c r="L14" s="56">
        <f t="shared" si="1"/>
        <v>100</v>
      </c>
      <c r="M14" s="55">
        <v>6186.38</v>
      </c>
      <c r="N14" s="55">
        <v>5228.74</v>
      </c>
      <c r="O14" s="55">
        <v>5228.74</v>
      </c>
      <c r="P14" s="56">
        <f t="shared" si="2"/>
        <v>84.520187896637438</v>
      </c>
      <c r="Q14" s="56">
        <f t="shared" si="3"/>
        <v>100</v>
      </c>
      <c r="R14" s="55">
        <v>3549.64</v>
      </c>
      <c r="S14" s="55">
        <v>3608.8</v>
      </c>
      <c r="T14" s="55">
        <v>4041.86</v>
      </c>
      <c r="U14" s="57">
        <f t="shared" si="4"/>
        <v>101.66664788541937</v>
      </c>
      <c r="V14" s="56">
        <f t="shared" si="5"/>
        <v>112.00011084016847</v>
      </c>
      <c r="W14" s="20"/>
    </row>
    <row r="15" spans="1:23" x14ac:dyDescent="0.2">
      <c r="A15" s="32"/>
      <c r="B15" s="1" t="s">
        <v>31</v>
      </c>
      <c r="C15" s="50">
        <v>3701048768</v>
      </c>
      <c r="D15" s="13" t="s">
        <v>207</v>
      </c>
      <c r="E15" s="58" t="s">
        <v>312</v>
      </c>
      <c r="F15" s="53" t="s">
        <v>175</v>
      </c>
      <c r="G15" s="54">
        <v>0.22</v>
      </c>
      <c r="H15" s="55">
        <v>4388.25</v>
      </c>
      <c r="I15" s="55">
        <v>4388.25</v>
      </c>
      <c r="J15" s="55">
        <v>4785.24</v>
      </c>
      <c r="K15" s="56">
        <f t="shared" si="0"/>
        <v>100</v>
      </c>
      <c r="L15" s="56">
        <f t="shared" si="1"/>
        <v>109.04665869082208</v>
      </c>
      <c r="M15" s="55">
        <v>5265.9</v>
      </c>
      <c r="N15" s="55">
        <v>5353.67</v>
      </c>
      <c r="O15" s="55">
        <v>5837.99</v>
      </c>
      <c r="P15" s="56">
        <f t="shared" si="2"/>
        <v>101.66676161719745</v>
      </c>
      <c r="Q15" s="56">
        <f t="shared" si="3"/>
        <v>109.04650454734788</v>
      </c>
      <c r="R15" s="55">
        <v>3549.64</v>
      </c>
      <c r="S15" s="55">
        <v>3608.8</v>
      </c>
      <c r="T15" s="55">
        <v>4041.86</v>
      </c>
      <c r="U15" s="57">
        <f t="shared" si="4"/>
        <v>101.66664788541937</v>
      </c>
      <c r="V15" s="56">
        <f t="shared" si="5"/>
        <v>112.00011084016847</v>
      </c>
      <c r="W15" s="18" t="s">
        <v>354</v>
      </c>
    </row>
    <row r="16" spans="1:23" x14ac:dyDescent="0.2">
      <c r="A16" s="32"/>
      <c r="B16" s="1" t="s">
        <v>32</v>
      </c>
      <c r="C16" s="50">
        <v>3701048768</v>
      </c>
      <c r="D16" s="13" t="s">
        <v>207</v>
      </c>
      <c r="E16" s="58" t="s">
        <v>312</v>
      </c>
      <c r="F16" s="53" t="s">
        <v>175</v>
      </c>
      <c r="G16" s="54">
        <v>0.22</v>
      </c>
      <c r="H16" s="55">
        <v>2707.28</v>
      </c>
      <c r="I16" s="55">
        <v>2707.28</v>
      </c>
      <c r="J16" s="55">
        <v>2975.91</v>
      </c>
      <c r="K16" s="56">
        <f t="shared" si="0"/>
        <v>100</v>
      </c>
      <c r="L16" s="56">
        <f t="shared" si="1"/>
        <v>109.92250524511687</v>
      </c>
      <c r="M16" s="55">
        <v>3248.74</v>
      </c>
      <c r="N16" s="55">
        <v>3302.88</v>
      </c>
      <c r="O16" s="55">
        <v>3630.61</v>
      </c>
      <c r="P16" s="56">
        <f t="shared" si="2"/>
        <v>101.66649224006848</v>
      </c>
      <c r="Q16" s="56">
        <f t="shared" si="3"/>
        <v>109.92255243908346</v>
      </c>
      <c r="R16" s="55">
        <v>2840.14</v>
      </c>
      <c r="S16" s="55">
        <v>2887.47</v>
      </c>
      <c r="T16" s="55">
        <v>3233.97</v>
      </c>
      <c r="U16" s="57">
        <f t="shared" si="4"/>
        <v>101.66646714598575</v>
      </c>
      <c r="V16" s="56">
        <f t="shared" si="5"/>
        <v>112.00012467662002</v>
      </c>
      <c r="W16" s="19"/>
    </row>
    <row r="17" spans="1:23" x14ac:dyDescent="0.2">
      <c r="A17" s="32"/>
      <c r="B17" s="1" t="s">
        <v>33</v>
      </c>
      <c r="C17" s="50">
        <v>3701048768</v>
      </c>
      <c r="D17" s="13" t="s">
        <v>207</v>
      </c>
      <c r="E17" s="58" t="s">
        <v>312</v>
      </c>
      <c r="F17" s="53" t="s">
        <v>175</v>
      </c>
      <c r="G17" s="54">
        <v>0.22</v>
      </c>
      <c r="H17" s="55">
        <v>7737.2</v>
      </c>
      <c r="I17" s="55">
        <v>7318.69</v>
      </c>
      <c r="J17" s="55">
        <v>7362.4</v>
      </c>
      <c r="K17" s="56">
        <f t="shared" si="0"/>
        <v>94.590937289975699</v>
      </c>
      <c r="L17" s="56">
        <f t="shared" si="1"/>
        <v>100.59723803030325</v>
      </c>
      <c r="M17" s="55">
        <v>9284.64</v>
      </c>
      <c r="N17" s="55">
        <v>8928.7999999999993</v>
      </c>
      <c r="O17" s="55">
        <v>8982.1299999999992</v>
      </c>
      <c r="P17" s="56">
        <f t="shared" si="2"/>
        <v>96.167433524616996</v>
      </c>
      <c r="Q17" s="56">
        <f t="shared" si="3"/>
        <v>100.59728070961383</v>
      </c>
      <c r="R17" s="55">
        <v>3729.4</v>
      </c>
      <c r="S17" s="55">
        <v>3791.55</v>
      </c>
      <c r="T17" s="55">
        <v>4246.54</v>
      </c>
      <c r="U17" s="57">
        <f t="shared" si="4"/>
        <v>101.66648790690192</v>
      </c>
      <c r="V17" s="56">
        <f t="shared" si="5"/>
        <v>112.00010549775156</v>
      </c>
      <c r="W17" s="19"/>
    </row>
    <row r="18" spans="1:23" x14ac:dyDescent="0.2">
      <c r="A18" s="32"/>
      <c r="B18" s="1" t="s">
        <v>34</v>
      </c>
      <c r="C18" s="50">
        <v>3701048768</v>
      </c>
      <c r="D18" s="13" t="s">
        <v>207</v>
      </c>
      <c r="E18" s="58" t="s">
        <v>312</v>
      </c>
      <c r="F18" s="53" t="s">
        <v>175</v>
      </c>
      <c r="G18" s="54">
        <v>0.22</v>
      </c>
      <c r="H18" s="55">
        <v>10185.94</v>
      </c>
      <c r="I18" s="55">
        <v>8707.5400000000009</v>
      </c>
      <c r="J18" s="55">
        <v>8707.82</v>
      </c>
      <c r="K18" s="56">
        <f t="shared" si="0"/>
        <v>85.485875628562511</v>
      </c>
      <c r="L18" s="56">
        <f t="shared" si="1"/>
        <v>100.00321560394782</v>
      </c>
      <c r="M18" s="55">
        <v>12223.13</v>
      </c>
      <c r="N18" s="55">
        <v>10623.2</v>
      </c>
      <c r="O18" s="55">
        <v>10623.54</v>
      </c>
      <c r="P18" s="56">
        <f t="shared" si="2"/>
        <v>86.910635819139628</v>
      </c>
      <c r="Q18" s="56">
        <f t="shared" si="3"/>
        <v>100.0032005422095</v>
      </c>
      <c r="R18" s="55">
        <v>3729.4</v>
      </c>
      <c r="S18" s="55">
        <v>3791.55</v>
      </c>
      <c r="T18" s="55">
        <v>4246.543466666667</v>
      </c>
      <c r="U18" s="57">
        <f t="shared" si="4"/>
        <v>101.66648790690192</v>
      </c>
      <c r="V18" s="56">
        <f t="shared" si="5"/>
        <v>112.00019692913628</v>
      </c>
      <c r="W18" s="19"/>
    </row>
    <row r="19" spans="1:23" x14ac:dyDescent="0.2">
      <c r="A19" s="32"/>
      <c r="B19" s="1" t="s">
        <v>35</v>
      </c>
      <c r="C19" s="50">
        <v>3701048768</v>
      </c>
      <c r="D19" s="13" t="s">
        <v>207</v>
      </c>
      <c r="E19" s="58" t="s">
        <v>312</v>
      </c>
      <c r="F19" s="53" t="s">
        <v>175</v>
      </c>
      <c r="G19" s="54">
        <v>0.22</v>
      </c>
      <c r="H19" s="55">
        <v>2801.41</v>
      </c>
      <c r="I19" s="55">
        <v>2132.08</v>
      </c>
      <c r="J19" s="55">
        <v>2295.35</v>
      </c>
      <c r="K19" s="56">
        <f t="shared" si="0"/>
        <v>76.107388779221893</v>
      </c>
      <c r="L19" s="56">
        <f t="shared" si="1"/>
        <v>107.65778019586507</v>
      </c>
      <c r="M19" s="55"/>
      <c r="N19" s="55"/>
      <c r="O19" s="55"/>
      <c r="P19" s="56" t="str">
        <f t="shared" si="2"/>
        <v>-</v>
      </c>
      <c r="Q19" s="56" t="str">
        <f t="shared" si="3"/>
        <v>-</v>
      </c>
      <c r="R19" s="55"/>
      <c r="S19" s="55"/>
      <c r="T19" s="55"/>
      <c r="U19" s="57" t="str">
        <f t="shared" si="4"/>
        <v>-</v>
      </c>
      <c r="V19" s="56" t="str">
        <f t="shared" si="5"/>
        <v>-</v>
      </c>
      <c r="W19" s="20"/>
    </row>
    <row r="20" spans="1:23" ht="31.5" x14ac:dyDescent="0.2">
      <c r="A20" s="42"/>
      <c r="B20" s="9" t="s">
        <v>28</v>
      </c>
      <c r="C20" s="50">
        <v>3707001244</v>
      </c>
      <c r="D20" s="13" t="s">
        <v>205</v>
      </c>
      <c r="E20" s="58" t="s">
        <v>312</v>
      </c>
      <c r="F20" s="53" t="s">
        <v>175</v>
      </c>
      <c r="G20" s="54">
        <v>0.22</v>
      </c>
      <c r="H20" s="59">
        <v>2236.87</v>
      </c>
      <c r="I20" s="59">
        <v>2236.87</v>
      </c>
      <c r="J20" s="59">
        <v>2397.36</v>
      </c>
      <c r="K20" s="56">
        <f t="shared" si="0"/>
        <v>100</v>
      </c>
      <c r="L20" s="56">
        <f t="shared" si="1"/>
        <v>107.174757585376</v>
      </c>
      <c r="M20" s="55">
        <v>2684.24</v>
      </c>
      <c r="N20" s="55">
        <v>2728.98</v>
      </c>
      <c r="O20" s="55">
        <v>2924.78</v>
      </c>
      <c r="P20" s="56">
        <f t="shared" si="2"/>
        <v>101.66676601198105</v>
      </c>
      <c r="Q20" s="56">
        <f t="shared" si="3"/>
        <v>107.17484188231501</v>
      </c>
      <c r="R20" s="55">
        <v>2288.6</v>
      </c>
      <c r="S20" s="55">
        <v>2326.75</v>
      </c>
      <c r="T20" s="55">
        <v>2605.96</v>
      </c>
      <c r="U20" s="57">
        <f t="shared" si="4"/>
        <v>101.66695796556849</v>
      </c>
      <c r="V20" s="56">
        <f t="shared" si="5"/>
        <v>112.00000000000001</v>
      </c>
      <c r="W20" s="12" t="s">
        <v>344</v>
      </c>
    </row>
    <row r="21" spans="1:23" x14ac:dyDescent="0.2">
      <c r="A21" s="22" t="s">
        <v>319</v>
      </c>
      <c r="B21" s="9" t="s">
        <v>84</v>
      </c>
      <c r="C21" s="50">
        <v>3701000050</v>
      </c>
      <c r="D21" s="13" t="s">
        <v>205</v>
      </c>
      <c r="E21" s="58" t="s">
        <v>312</v>
      </c>
      <c r="F21" s="53" t="s">
        <v>175</v>
      </c>
      <c r="G21" s="54">
        <v>0.22</v>
      </c>
      <c r="H21" s="55">
        <v>2720.08</v>
      </c>
      <c r="I21" s="55">
        <v>2720.08</v>
      </c>
      <c r="J21" s="55">
        <v>2985.39</v>
      </c>
      <c r="K21" s="56">
        <f t="shared" si="0"/>
        <v>100</v>
      </c>
      <c r="L21" s="56">
        <f t="shared" si="1"/>
        <v>109.75375724243403</v>
      </c>
      <c r="M21" s="55">
        <v>3264.1</v>
      </c>
      <c r="N21" s="55">
        <v>3318.5</v>
      </c>
      <c r="O21" s="55">
        <v>3642.18</v>
      </c>
      <c r="P21" s="56">
        <f t="shared" si="2"/>
        <v>101.66661560613952</v>
      </c>
      <c r="Q21" s="56">
        <f t="shared" si="3"/>
        <v>109.7538044297122</v>
      </c>
      <c r="R21" s="55"/>
      <c r="S21" s="55"/>
      <c r="T21" s="55"/>
      <c r="U21" s="57" t="str">
        <f t="shared" si="4"/>
        <v>-</v>
      </c>
      <c r="V21" s="56" t="str">
        <f t="shared" si="5"/>
        <v>-</v>
      </c>
      <c r="W21" s="12" t="s">
        <v>425</v>
      </c>
    </row>
    <row r="22" spans="1:23" x14ac:dyDescent="0.2">
      <c r="A22" s="32"/>
      <c r="B22" s="9" t="s">
        <v>85</v>
      </c>
      <c r="C22" s="50">
        <v>3701048535</v>
      </c>
      <c r="D22" s="13" t="s">
        <v>213</v>
      </c>
      <c r="E22" s="58" t="s">
        <v>312</v>
      </c>
      <c r="F22" s="53" t="s">
        <v>83</v>
      </c>
      <c r="G22" s="54">
        <v>0.22</v>
      </c>
      <c r="H22" s="55">
        <v>3130.74</v>
      </c>
      <c r="I22" s="55">
        <v>3130.74</v>
      </c>
      <c r="J22" s="55">
        <v>4417.1400000000003</v>
      </c>
      <c r="K22" s="56">
        <f t="shared" si="0"/>
        <v>100</v>
      </c>
      <c r="L22" s="56">
        <f t="shared" si="1"/>
        <v>141.08932712393877</v>
      </c>
      <c r="M22" s="56"/>
      <c r="N22" s="56"/>
      <c r="O22" s="56"/>
      <c r="P22" s="56" t="str">
        <f t="shared" si="2"/>
        <v>-</v>
      </c>
      <c r="Q22" s="56" t="str">
        <f t="shared" si="3"/>
        <v>-</v>
      </c>
      <c r="R22" s="56"/>
      <c r="S22" s="56"/>
      <c r="T22" s="56"/>
      <c r="U22" s="57" t="str">
        <f t="shared" si="4"/>
        <v>-</v>
      </c>
      <c r="V22" s="56" t="str">
        <f t="shared" si="5"/>
        <v>-</v>
      </c>
      <c r="W22" s="18" t="s">
        <v>377</v>
      </c>
    </row>
    <row r="23" spans="1:23" ht="47.25" x14ac:dyDescent="0.2">
      <c r="A23" s="32"/>
      <c r="B23" s="62" t="s">
        <v>87</v>
      </c>
      <c r="C23" s="50">
        <v>3701048535</v>
      </c>
      <c r="D23" s="13" t="s">
        <v>213</v>
      </c>
      <c r="E23" s="58" t="s">
        <v>312</v>
      </c>
      <c r="F23" s="53" t="s">
        <v>146</v>
      </c>
      <c r="G23" s="54">
        <v>0.22</v>
      </c>
      <c r="H23" s="14"/>
      <c r="I23" s="14"/>
      <c r="J23" s="14"/>
      <c r="K23" s="14" t="str">
        <f t="shared" si="0"/>
        <v/>
      </c>
      <c r="L23" s="14" t="str">
        <f t="shared" si="1"/>
        <v/>
      </c>
      <c r="M23" s="55"/>
      <c r="N23" s="55">
        <v>3819.5</v>
      </c>
      <c r="O23" s="55">
        <v>5388.91</v>
      </c>
      <c r="P23" s="56" t="str">
        <f t="shared" si="2"/>
        <v>-</v>
      </c>
      <c r="Q23" s="56">
        <f t="shared" si="3"/>
        <v>141.08940960858752</v>
      </c>
      <c r="R23" s="55">
        <v>2859.28</v>
      </c>
      <c r="S23" s="55">
        <v>2906.93</v>
      </c>
      <c r="T23" s="55">
        <v>3255.76</v>
      </c>
      <c r="U23" s="57">
        <f t="shared" si="4"/>
        <v>101.66650345541535</v>
      </c>
      <c r="V23" s="56">
        <f t="shared" si="5"/>
        <v>111.99994495911496</v>
      </c>
      <c r="W23" s="19"/>
    </row>
    <row r="24" spans="1:23" ht="47.25" x14ac:dyDescent="0.2">
      <c r="A24" s="42"/>
      <c r="B24" s="62" t="s">
        <v>86</v>
      </c>
      <c r="C24" s="50">
        <v>3701048535</v>
      </c>
      <c r="D24" s="13" t="s">
        <v>213</v>
      </c>
      <c r="E24" s="58" t="s">
        <v>312</v>
      </c>
      <c r="F24" s="53" t="s">
        <v>146</v>
      </c>
      <c r="G24" s="54">
        <v>0.22</v>
      </c>
      <c r="H24" s="14"/>
      <c r="I24" s="14"/>
      <c r="J24" s="14"/>
      <c r="K24" s="14" t="str">
        <f t="shared" si="0"/>
        <v/>
      </c>
      <c r="L24" s="14" t="str">
        <f t="shared" si="1"/>
        <v/>
      </c>
      <c r="M24" s="55"/>
      <c r="N24" s="55">
        <v>3819.5</v>
      </c>
      <c r="O24" s="55">
        <v>5388.91</v>
      </c>
      <c r="P24" s="56" t="str">
        <f t="shared" si="2"/>
        <v>-</v>
      </c>
      <c r="Q24" s="56">
        <f t="shared" si="3"/>
        <v>141.08940960858752</v>
      </c>
      <c r="R24" s="55">
        <v>3488.24</v>
      </c>
      <c r="S24" s="55">
        <v>3546.38</v>
      </c>
      <c r="T24" s="55">
        <v>3971.95</v>
      </c>
      <c r="U24" s="57">
        <f t="shared" si="4"/>
        <v>101.66674311400593</v>
      </c>
      <c r="V24" s="56">
        <f t="shared" si="5"/>
        <v>112.00012407017859</v>
      </c>
      <c r="W24" s="20"/>
    </row>
    <row r="25" spans="1:23" ht="15.75" customHeight="1" x14ac:dyDescent="0.2">
      <c r="A25" s="22" t="s">
        <v>320</v>
      </c>
      <c r="B25" s="10" t="s">
        <v>239</v>
      </c>
      <c r="C25" s="50">
        <v>7606114295</v>
      </c>
      <c r="D25" s="13"/>
      <c r="E25" s="58"/>
      <c r="F25" s="53"/>
      <c r="G25" s="54"/>
      <c r="H25" s="59"/>
      <c r="I25" s="55"/>
      <c r="J25" s="55"/>
      <c r="K25" s="60" t="str">
        <f t="shared" si="0"/>
        <v/>
      </c>
      <c r="L25" s="60" t="str">
        <f t="shared" si="1"/>
        <v/>
      </c>
      <c r="M25" s="60"/>
      <c r="N25" s="60"/>
      <c r="O25" s="60"/>
      <c r="P25" s="56" t="str">
        <f t="shared" si="2"/>
        <v>-</v>
      </c>
      <c r="Q25" s="56" t="str">
        <f t="shared" si="3"/>
        <v>-</v>
      </c>
      <c r="R25" s="60"/>
      <c r="S25" s="60"/>
      <c r="T25" s="60"/>
      <c r="U25" s="57" t="str">
        <f t="shared" si="4"/>
        <v>-</v>
      </c>
      <c r="V25" s="56" t="str">
        <f t="shared" si="5"/>
        <v>-</v>
      </c>
      <c r="W25" s="18" t="s">
        <v>359</v>
      </c>
    </row>
    <row r="26" spans="1:23" x14ac:dyDescent="0.2">
      <c r="A26" s="32"/>
      <c r="B26" s="1" t="s">
        <v>128</v>
      </c>
      <c r="C26" s="50">
        <v>7606114295</v>
      </c>
      <c r="D26" s="13" t="s">
        <v>254</v>
      </c>
      <c r="E26" s="58" t="s">
        <v>312</v>
      </c>
      <c r="F26" s="53" t="s">
        <v>175</v>
      </c>
      <c r="G26" s="54">
        <v>0.22</v>
      </c>
      <c r="H26" s="63">
        <v>3292.58</v>
      </c>
      <c r="I26" s="63">
        <v>3019.61</v>
      </c>
      <c r="J26" s="63">
        <v>3169.33</v>
      </c>
      <c r="K26" s="56">
        <f t="shared" si="0"/>
        <v>91.709540846387952</v>
      </c>
      <c r="L26" s="56">
        <f t="shared" si="1"/>
        <v>104.95825619864816</v>
      </c>
      <c r="M26" s="55">
        <v>3951.1</v>
      </c>
      <c r="N26" s="55">
        <v>3683.92</v>
      </c>
      <c r="O26" s="55">
        <v>3866.58</v>
      </c>
      <c r="P26" s="56">
        <f t="shared" si="2"/>
        <v>93.237832502341121</v>
      </c>
      <c r="Q26" s="56">
        <f t="shared" si="3"/>
        <v>104.95830528350237</v>
      </c>
      <c r="R26" s="55">
        <v>2979.32</v>
      </c>
      <c r="S26" s="55">
        <v>3028.98</v>
      </c>
      <c r="T26" s="55">
        <v>3392.46</v>
      </c>
      <c r="U26" s="57">
        <f t="shared" si="4"/>
        <v>101.6668233019615</v>
      </c>
      <c r="V26" s="56">
        <f t="shared" si="5"/>
        <v>112.00007923459383</v>
      </c>
      <c r="W26" s="19"/>
    </row>
    <row r="27" spans="1:23" x14ac:dyDescent="0.2">
      <c r="A27" s="32"/>
      <c r="B27" s="1" t="s">
        <v>129</v>
      </c>
      <c r="C27" s="50">
        <v>7606114295</v>
      </c>
      <c r="D27" s="13" t="s">
        <v>254</v>
      </c>
      <c r="E27" s="58" t="s">
        <v>312</v>
      </c>
      <c r="F27" s="53" t="s">
        <v>175</v>
      </c>
      <c r="G27" s="54">
        <v>0.22</v>
      </c>
      <c r="H27" s="55">
        <v>5183.53</v>
      </c>
      <c r="I27" s="55">
        <v>4112.6000000000004</v>
      </c>
      <c r="J27" s="55">
        <v>4251.04</v>
      </c>
      <c r="K27" s="56">
        <f t="shared" si="0"/>
        <v>79.339754954635183</v>
      </c>
      <c r="L27" s="56">
        <f t="shared" si="1"/>
        <v>103.36624033458153</v>
      </c>
      <c r="M27" s="55">
        <v>6220.24</v>
      </c>
      <c r="N27" s="55">
        <v>5017.37</v>
      </c>
      <c r="O27" s="55">
        <v>5186.2700000000004</v>
      </c>
      <c r="P27" s="56">
        <f t="shared" si="2"/>
        <v>80.662000180057362</v>
      </c>
      <c r="Q27" s="56">
        <f t="shared" si="3"/>
        <v>103.36630545484986</v>
      </c>
      <c r="R27" s="55">
        <v>3729.4</v>
      </c>
      <c r="S27" s="55">
        <v>3791.55</v>
      </c>
      <c r="T27" s="55">
        <v>4246.54</v>
      </c>
      <c r="U27" s="57">
        <f t="shared" si="4"/>
        <v>101.66648790690192</v>
      </c>
      <c r="V27" s="56">
        <f t="shared" si="5"/>
        <v>112.00010549775156</v>
      </c>
      <c r="W27" s="20"/>
    </row>
    <row r="28" spans="1:23" ht="15.75" customHeight="1" x14ac:dyDescent="0.2">
      <c r="A28" s="32"/>
      <c r="B28" s="10" t="s">
        <v>41</v>
      </c>
      <c r="C28" s="50">
        <v>3704562555</v>
      </c>
      <c r="D28" s="13"/>
      <c r="E28" s="58"/>
      <c r="F28" s="53"/>
      <c r="G28" s="54"/>
      <c r="H28" s="55"/>
      <c r="I28" s="55"/>
      <c r="J28" s="55"/>
      <c r="K28" s="56"/>
      <c r="L28" s="56"/>
      <c r="M28" s="55"/>
      <c r="N28" s="55"/>
      <c r="O28" s="55"/>
      <c r="P28" s="56" t="str">
        <f t="shared" si="2"/>
        <v>-</v>
      </c>
      <c r="Q28" s="56" t="str">
        <f t="shared" si="3"/>
        <v>-</v>
      </c>
      <c r="R28" s="55"/>
      <c r="S28" s="55"/>
      <c r="T28" s="55"/>
      <c r="U28" s="57" t="str">
        <f t="shared" si="4"/>
        <v>-</v>
      </c>
      <c r="V28" s="56" t="str">
        <f t="shared" si="5"/>
        <v>-</v>
      </c>
      <c r="W28" s="18" t="s">
        <v>468</v>
      </c>
    </row>
    <row r="29" spans="1:23" x14ac:dyDescent="0.2">
      <c r="A29" s="32"/>
      <c r="B29" s="1" t="s">
        <v>123</v>
      </c>
      <c r="C29" s="50">
        <v>3704562555</v>
      </c>
      <c r="D29" s="13" t="s">
        <v>205</v>
      </c>
      <c r="E29" s="58" t="s">
        <v>312</v>
      </c>
      <c r="F29" s="53" t="s">
        <v>175</v>
      </c>
      <c r="G29" s="54">
        <v>0.22</v>
      </c>
      <c r="H29" s="55">
        <v>5811.12</v>
      </c>
      <c r="I29" s="55">
        <v>5661.07</v>
      </c>
      <c r="J29" s="55">
        <v>5798.99</v>
      </c>
      <c r="K29" s="56">
        <f t="shared" ref="K29:K66" si="6">IFERROR(I29/H29*100,"")</f>
        <v>97.417881578766213</v>
      </c>
      <c r="L29" s="56">
        <f t="shared" ref="L29:L66" si="7">IFERROR(J29/I29*100,"")</f>
        <v>102.43628854615822</v>
      </c>
      <c r="M29" s="56"/>
      <c r="N29" s="56"/>
      <c r="O29" s="56"/>
      <c r="P29" s="56" t="str">
        <f t="shared" si="2"/>
        <v>-</v>
      </c>
      <c r="Q29" s="56" t="str">
        <f t="shared" si="3"/>
        <v>-</v>
      </c>
      <c r="R29" s="56"/>
      <c r="S29" s="56"/>
      <c r="T29" s="56"/>
      <c r="U29" s="57" t="str">
        <f t="shared" si="4"/>
        <v>-</v>
      </c>
      <c r="V29" s="56" t="str">
        <f t="shared" si="5"/>
        <v>-</v>
      </c>
      <c r="W29" s="19"/>
    </row>
    <row r="30" spans="1:23" x14ac:dyDescent="0.2">
      <c r="A30" s="32"/>
      <c r="B30" s="1" t="s">
        <v>124</v>
      </c>
      <c r="C30" s="50">
        <v>3704562555</v>
      </c>
      <c r="D30" s="13" t="s">
        <v>205</v>
      </c>
      <c r="E30" s="58" t="s">
        <v>312</v>
      </c>
      <c r="F30" s="53" t="s">
        <v>175</v>
      </c>
      <c r="G30" s="54">
        <v>0.22</v>
      </c>
      <c r="H30" s="55">
        <v>4889.1499999999996</v>
      </c>
      <c r="I30" s="55">
        <v>4889.1499999999996</v>
      </c>
      <c r="J30" s="55">
        <v>5462.73</v>
      </c>
      <c r="K30" s="56">
        <f t="shared" si="6"/>
        <v>100</v>
      </c>
      <c r="L30" s="56">
        <f t="shared" si="7"/>
        <v>111.73169160283484</v>
      </c>
      <c r="M30" s="55">
        <v>5866.98</v>
      </c>
      <c r="N30" s="55">
        <v>3945.74</v>
      </c>
      <c r="O30" s="55">
        <v>4147.91</v>
      </c>
      <c r="P30" s="56">
        <f t="shared" si="2"/>
        <v>67.253339878438311</v>
      </c>
      <c r="Q30" s="56">
        <f t="shared" si="3"/>
        <v>105.12375371920098</v>
      </c>
      <c r="R30" s="55">
        <v>3729.4</v>
      </c>
      <c r="S30" s="55">
        <v>3791.55</v>
      </c>
      <c r="T30" s="55">
        <v>4246.54</v>
      </c>
      <c r="U30" s="57">
        <f t="shared" si="4"/>
        <v>101.66648790690192</v>
      </c>
      <c r="V30" s="56">
        <f t="shared" si="5"/>
        <v>112.00010549775156</v>
      </c>
      <c r="W30" s="19"/>
    </row>
    <row r="31" spans="1:23" x14ac:dyDescent="0.2">
      <c r="A31" s="32"/>
      <c r="B31" s="1" t="s">
        <v>127</v>
      </c>
      <c r="C31" s="50">
        <v>3704562555</v>
      </c>
      <c r="D31" s="13" t="s">
        <v>205</v>
      </c>
      <c r="E31" s="58" t="s">
        <v>312</v>
      </c>
      <c r="F31" s="53" t="s">
        <v>175</v>
      </c>
      <c r="G31" s="54">
        <v>0.22</v>
      </c>
      <c r="H31" s="55">
        <v>3680.17</v>
      </c>
      <c r="I31" s="55">
        <v>3673.65</v>
      </c>
      <c r="J31" s="55">
        <v>3780.54</v>
      </c>
      <c r="K31" s="56">
        <f t="shared" si="6"/>
        <v>99.822834271242897</v>
      </c>
      <c r="L31" s="56">
        <f t="shared" si="7"/>
        <v>102.90964027601976</v>
      </c>
      <c r="M31" s="55">
        <v>6220.24</v>
      </c>
      <c r="N31" s="55">
        <v>4481.8500000000004</v>
      </c>
      <c r="O31" s="55">
        <v>4612.26</v>
      </c>
      <c r="P31" s="56">
        <f t="shared" si="2"/>
        <v>72.052686069990884</v>
      </c>
      <c r="Q31" s="56">
        <f t="shared" si="3"/>
        <v>102.90973593493757</v>
      </c>
      <c r="R31" s="55">
        <v>3729.4</v>
      </c>
      <c r="S31" s="55">
        <v>3791.55</v>
      </c>
      <c r="T31" s="55">
        <v>4246.54</v>
      </c>
      <c r="U31" s="57">
        <f t="shared" si="4"/>
        <v>101.66648790690192</v>
      </c>
      <c r="V31" s="56">
        <f t="shared" si="5"/>
        <v>112.00010549775156</v>
      </c>
      <c r="W31" s="19"/>
    </row>
    <row r="32" spans="1:23" x14ac:dyDescent="0.2">
      <c r="A32" s="32"/>
      <c r="B32" s="1" t="s">
        <v>270</v>
      </c>
      <c r="C32" s="50">
        <v>3704562555</v>
      </c>
      <c r="D32" s="13" t="s">
        <v>205</v>
      </c>
      <c r="E32" s="58" t="s">
        <v>312</v>
      </c>
      <c r="F32" s="53" t="s">
        <v>175</v>
      </c>
      <c r="G32" s="54">
        <v>0.22</v>
      </c>
      <c r="H32" s="55">
        <v>3243.32</v>
      </c>
      <c r="I32" s="55">
        <v>3234.21</v>
      </c>
      <c r="J32" s="55">
        <v>3399.93</v>
      </c>
      <c r="K32" s="56">
        <f t="shared" si="6"/>
        <v>99.719114980945449</v>
      </c>
      <c r="L32" s="56">
        <f t="shared" si="7"/>
        <v>105.12397154173661</v>
      </c>
      <c r="M32" s="55"/>
      <c r="N32" s="55">
        <v>3945.74</v>
      </c>
      <c r="O32" s="55">
        <v>4147.91</v>
      </c>
      <c r="P32" s="56" t="str">
        <f t="shared" si="2"/>
        <v>-</v>
      </c>
      <c r="Q32" s="56">
        <f t="shared" si="3"/>
        <v>105.12375371920098</v>
      </c>
      <c r="R32" s="55">
        <v>3503.8</v>
      </c>
      <c r="S32" s="55">
        <v>3562.19</v>
      </c>
      <c r="T32" s="55">
        <v>3989.65</v>
      </c>
      <c r="U32" s="57">
        <f t="shared" si="4"/>
        <v>101.66647639705462</v>
      </c>
      <c r="V32" s="56">
        <f t="shared" si="5"/>
        <v>111.9999213966689</v>
      </c>
      <c r="W32" s="20"/>
    </row>
    <row r="33" spans="1:23" x14ac:dyDescent="0.2">
      <c r="A33" s="32"/>
      <c r="B33" s="10" t="s">
        <v>204</v>
      </c>
      <c r="C33" s="50">
        <v>370142619102</v>
      </c>
      <c r="D33" s="13"/>
      <c r="E33" s="58"/>
      <c r="F33" s="53"/>
      <c r="G33" s="54"/>
      <c r="H33" s="55"/>
      <c r="I33" s="55"/>
      <c r="J33" s="55"/>
      <c r="K33" s="56" t="str">
        <f t="shared" si="6"/>
        <v/>
      </c>
      <c r="L33" s="56" t="str">
        <f t="shared" si="7"/>
        <v/>
      </c>
      <c r="M33" s="55"/>
      <c r="N33" s="55"/>
      <c r="O33" s="55"/>
      <c r="P33" s="56" t="str">
        <f t="shared" si="2"/>
        <v>-</v>
      </c>
      <c r="Q33" s="56" t="str">
        <f t="shared" si="3"/>
        <v>-</v>
      </c>
      <c r="R33" s="55"/>
      <c r="S33" s="55"/>
      <c r="T33" s="55"/>
      <c r="U33" s="57" t="str">
        <f t="shared" si="4"/>
        <v>-</v>
      </c>
      <c r="V33" s="56" t="str">
        <f t="shared" si="5"/>
        <v>-</v>
      </c>
      <c r="W33" s="18" t="s">
        <v>397</v>
      </c>
    </row>
    <row r="34" spans="1:23" x14ac:dyDescent="0.2">
      <c r="A34" s="32"/>
      <c r="B34" s="1" t="s">
        <v>126</v>
      </c>
      <c r="C34" s="50">
        <v>370142619102</v>
      </c>
      <c r="D34" s="13" t="s">
        <v>209</v>
      </c>
      <c r="E34" s="58" t="s">
        <v>312</v>
      </c>
      <c r="F34" s="53" t="s">
        <v>82</v>
      </c>
      <c r="G34" s="54">
        <v>0</v>
      </c>
      <c r="H34" s="55">
        <v>5978.19</v>
      </c>
      <c r="I34" s="55">
        <v>5978.19</v>
      </c>
      <c r="J34" s="55">
        <v>6675.55</v>
      </c>
      <c r="K34" s="56">
        <f t="shared" si="6"/>
        <v>100</v>
      </c>
      <c r="L34" s="56">
        <f t="shared" si="7"/>
        <v>111.66506919318391</v>
      </c>
      <c r="M34" s="55">
        <v>5978.19</v>
      </c>
      <c r="N34" s="55">
        <v>5978.19</v>
      </c>
      <c r="O34" s="55">
        <v>6675.55</v>
      </c>
      <c r="P34" s="56">
        <f t="shared" si="2"/>
        <v>100</v>
      </c>
      <c r="Q34" s="56">
        <f t="shared" si="3"/>
        <v>111.66506919318391</v>
      </c>
      <c r="R34" s="55">
        <v>3729.4</v>
      </c>
      <c r="S34" s="55">
        <v>3729.4</v>
      </c>
      <c r="T34" s="55">
        <v>4176.93</v>
      </c>
      <c r="U34" s="57">
        <f t="shared" si="4"/>
        <v>100</v>
      </c>
      <c r="V34" s="56">
        <f t="shared" si="5"/>
        <v>112.00005362792945</v>
      </c>
      <c r="W34" s="20"/>
    </row>
    <row r="35" spans="1:23" x14ac:dyDescent="0.2">
      <c r="A35" s="32"/>
      <c r="B35" s="1" t="s">
        <v>125</v>
      </c>
      <c r="C35" s="50">
        <v>370142619102</v>
      </c>
      <c r="D35" s="13" t="s">
        <v>258</v>
      </c>
      <c r="E35" s="58" t="s">
        <v>312</v>
      </c>
      <c r="F35" s="53" t="s">
        <v>82</v>
      </c>
      <c r="G35" s="54">
        <v>0</v>
      </c>
      <c r="H35" s="55">
        <v>7856.07</v>
      </c>
      <c r="I35" s="55">
        <v>6837.09</v>
      </c>
      <c r="J35" s="55">
        <v>7011.13</v>
      </c>
      <c r="K35" s="56">
        <f>IFERROR(I35/H35*100,"")</f>
        <v>87.029392558874861</v>
      </c>
      <c r="L35" s="56">
        <f>IFERROR(J35/I35*100,"")</f>
        <v>102.54552741005311</v>
      </c>
      <c r="M35" s="55">
        <v>7856.07</v>
      </c>
      <c r="N35" s="55">
        <v>6837.09</v>
      </c>
      <c r="O35" s="55">
        <v>7011.13</v>
      </c>
      <c r="P35" s="56">
        <f t="shared" si="2"/>
        <v>87.029392558874861</v>
      </c>
      <c r="Q35" s="56">
        <f t="shared" si="3"/>
        <v>102.54552741005311</v>
      </c>
      <c r="R35" s="55">
        <v>3729.4</v>
      </c>
      <c r="S35" s="55">
        <v>3729.4</v>
      </c>
      <c r="T35" s="55">
        <v>4176.93</v>
      </c>
      <c r="U35" s="57">
        <f t="shared" si="4"/>
        <v>100</v>
      </c>
      <c r="V35" s="56">
        <f t="shared" si="5"/>
        <v>112.00005362792945</v>
      </c>
      <c r="W35" s="12" t="s">
        <v>398</v>
      </c>
    </row>
    <row r="36" spans="1:23" x14ac:dyDescent="0.2">
      <c r="A36" s="42"/>
      <c r="B36" s="1" t="s">
        <v>486</v>
      </c>
      <c r="C36" s="50">
        <v>370142619102</v>
      </c>
      <c r="D36" s="13" t="s">
        <v>383</v>
      </c>
      <c r="E36" s="58" t="s">
        <v>312</v>
      </c>
      <c r="F36" s="53" t="s">
        <v>82</v>
      </c>
      <c r="G36" s="54">
        <v>0</v>
      </c>
      <c r="H36" s="55"/>
      <c r="I36" s="55">
        <v>5615.98</v>
      </c>
      <c r="J36" s="55">
        <v>5770</v>
      </c>
      <c r="K36" s="56"/>
      <c r="L36" s="56"/>
      <c r="M36" s="55"/>
      <c r="N36" s="55"/>
      <c r="O36" s="55"/>
      <c r="P36" s="56"/>
      <c r="Q36" s="56"/>
      <c r="R36" s="55"/>
      <c r="S36" s="55"/>
      <c r="T36" s="55"/>
      <c r="U36" s="57"/>
      <c r="V36" s="56"/>
      <c r="W36" s="12" t="s">
        <v>471</v>
      </c>
    </row>
    <row r="37" spans="1:23" ht="15.75" customHeight="1" x14ac:dyDescent="0.2">
      <c r="A37" s="22" t="s">
        <v>321</v>
      </c>
      <c r="B37" s="9" t="s">
        <v>27</v>
      </c>
      <c r="C37" s="50">
        <v>3702008951</v>
      </c>
      <c r="D37" s="13"/>
      <c r="E37" s="58"/>
      <c r="F37" s="53"/>
      <c r="G37" s="54"/>
      <c r="H37" s="55"/>
      <c r="I37" s="55"/>
      <c r="J37" s="55"/>
      <c r="K37" s="56" t="str">
        <f t="shared" si="6"/>
        <v/>
      </c>
      <c r="L37" s="56" t="str">
        <f t="shared" si="7"/>
        <v/>
      </c>
      <c r="M37" s="56"/>
      <c r="N37" s="56"/>
      <c r="O37" s="56"/>
      <c r="P37" s="56" t="str">
        <f t="shared" si="2"/>
        <v>-</v>
      </c>
      <c r="Q37" s="56" t="str">
        <f t="shared" si="3"/>
        <v>-</v>
      </c>
      <c r="R37" s="56"/>
      <c r="S37" s="56"/>
      <c r="T37" s="56"/>
      <c r="U37" s="57" t="str">
        <f t="shared" si="4"/>
        <v>-</v>
      </c>
      <c r="V37" s="56" t="str">
        <f t="shared" si="5"/>
        <v>-</v>
      </c>
      <c r="W37" s="18" t="s">
        <v>385</v>
      </c>
    </row>
    <row r="38" spans="1:23" ht="47.25" x14ac:dyDescent="0.2">
      <c r="A38" s="32"/>
      <c r="B38" s="1" t="s">
        <v>88</v>
      </c>
      <c r="C38" s="50">
        <v>3702008951</v>
      </c>
      <c r="D38" s="13" t="s">
        <v>254</v>
      </c>
      <c r="E38" s="58" t="s">
        <v>312</v>
      </c>
      <c r="F38" s="53" t="s">
        <v>83</v>
      </c>
      <c r="G38" s="54">
        <v>0.22</v>
      </c>
      <c r="H38" s="55">
        <v>2338.75</v>
      </c>
      <c r="I38" s="55">
        <v>2338.75</v>
      </c>
      <c r="J38" s="55">
        <v>2902.03</v>
      </c>
      <c r="K38" s="56">
        <f t="shared" si="6"/>
        <v>100</v>
      </c>
      <c r="L38" s="56">
        <f t="shared" si="7"/>
        <v>124.08466060929986</v>
      </c>
      <c r="M38" s="64"/>
      <c r="N38" s="64"/>
      <c r="O38" s="64"/>
      <c r="P38" s="56" t="str">
        <f t="shared" si="2"/>
        <v>-</v>
      </c>
      <c r="Q38" s="56" t="str">
        <f t="shared" si="3"/>
        <v>-</v>
      </c>
      <c r="R38" s="64"/>
      <c r="S38" s="64"/>
      <c r="T38" s="64"/>
      <c r="U38" s="57" t="str">
        <f t="shared" si="4"/>
        <v>-</v>
      </c>
      <c r="V38" s="56" t="str">
        <f t="shared" si="5"/>
        <v>-</v>
      </c>
      <c r="W38" s="19"/>
    </row>
    <row r="39" spans="1:23" ht="47.25" x14ac:dyDescent="0.2">
      <c r="A39" s="32"/>
      <c r="B39" s="1" t="s">
        <v>170</v>
      </c>
      <c r="C39" s="50">
        <v>3702008951</v>
      </c>
      <c r="D39" s="13" t="s">
        <v>254</v>
      </c>
      <c r="E39" s="58" t="s">
        <v>312</v>
      </c>
      <c r="F39" s="53" t="s">
        <v>175</v>
      </c>
      <c r="G39" s="54">
        <v>0.22</v>
      </c>
      <c r="H39" s="55">
        <v>3222.69</v>
      </c>
      <c r="I39" s="55">
        <v>3107.83</v>
      </c>
      <c r="J39" s="55">
        <v>3480.77</v>
      </c>
      <c r="K39" s="55">
        <f t="shared" si="6"/>
        <v>96.435896719821017</v>
      </c>
      <c r="L39" s="56">
        <f t="shared" si="7"/>
        <v>112.00001287071686</v>
      </c>
      <c r="M39" s="55">
        <v>3729.4</v>
      </c>
      <c r="N39" s="55">
        <v>3791.55</v>
      </c>
      <c r="O39" s="55">
        <v>4246.54</v>
      </c>
      <c r="P39" s="56">
        <f t="shared" si="2"/>
        <v>101.66648790690192</v>
      </c>
      <c r="Q39" s="56">
        <f t="shared" si="3"/>
        <v>112.00010549775156</v>
      </c>
      <c r="R39" s="55"/>
      <c r="S39" s="55"/>
      <c r="T39" s="55"/>
      <c r="U39" s="57" t="str">
        <f t="shared" si="4"/>
        <v>-</v>
      </c>
      <c r="V39" s="56" t="str">
        <f t="shared" si="5"/>
        <v>-</v>
      </c>
      <c r="W39" s="20"/>
    </row>
    <row r="40" spans="1:23" x14ac:dyDescent="0.2">
      <c r="A40" s="32"/>
      <c r="B40" s="9" t="s">
        <v>382</v>
      </c>
      <c r="C40" s="50">
        <v>3700032853</v>
      </c>
      <c r="D40" s="13" t="s">
        <v>383</v>
      </c>
      <c r="E40" s="58" t="s">
        <v>312</v>
      </c>
      <c r="F40" s="53" t="s">
        <v>83</v>
      </c>
      <c r="G40" s="54">
        <v>0.22</v>
      </c>
      <c r="H40" s="55"/>
      <c r="I40" s="55">
        <v>5837.86</v>
      </c>
      <c r="J40" s="55">
        <v>10778.83</v>
      </c>
      <c r="K40" s="56" t="str">
        <f t="shared" si="6"/>
        <v/>
      </c>
      <c r="L40" s="56">
        <f t="shared" si="7"/>
        <v>184.63666480525399</v>
      </c>
      <c r="M40" s="64"/>
      <c r="N40" s="64"/>
      <c r="O40" s="64"/>
      <c r="P40" s="56" t="str">
        <f t="shared" si="2"/>
        <v>-</v>
      </c>
      <c r="Q40" s="56" t="str">
        <f t="shared" si="3"/>
        <v>-</v>
      </c>
      <c r="R40" s="64"/>
      <c r="S40" s="64"/>
      <c r="T40" s="64"/>
      <c r="U40" s="57" t="str">
        <f t="shared" si="4"/>
        <v>-</v>
      </c>
      <c r="V40" s="56" t="str">
        <f t="shared" si="5"/>
        <v>-</v>
      </c>
      <c r="W40" s="12" t="s">
        <v>384</v>
      </c>
    </row>
    <row r="41" spans="1:23" x14ac:dyDescent="0.2">
      <c r="A41" s="32"/>
      <c r="B41" s="9" t="s">
        <v>264</v>
      </c>
      <c r="C41" s="50">
        <v>3703023335</v>
      </c>
      <c r="D41" s="13"/>
      <c r="E41" s="58"/>
      <c r="F41" s="53"/>
      <c r="G41" s="54"/>
      <c r="H41" s="55"/>
      <c r="I41" s="55"/>
      <c r="J41" s="55"/>
      <c r="K41" s="56" t="str">
        <f t="shared" si="6"/>
        <v/>
      </c>
      <c r="L41" s="56" t="str">
        <f t="shared" si="7"/>
        <v/>
      </c>
      <c r="M41" s="55"/>
      <c r="N41" s="55"/>
      <c r="O41" s="55"/>
      <c r="P41" s="56" t="str">
        <f t="shared" si="2"/>
        <v>-</v>
      </c>
      <c r="Q41" s="56" t="str">
        <f t="shared" si="3"/>
        <v>-</v>
      </c>
      <c r="R41" s="55"/>
      <c r="S41" s="55"/>
      <c r="T41" s="55"/>
      <c r="U41" s="57" t="str">
        <f t="shared" si="4"/>
        <v>-</v>
      </c>
      <c r="V41" s="56" t="str">
        <f t="shared" si="5"/>
        <v>-</v>
      </c>
      <c r="W41" s="12"/>
    </row>
    <row r="42" spans="1:23" ht="47.25" x14ac:dyDescent="0.2">
      <c r="A42" s="32"/>
      <c r="B42" s="1" t="s">
        <v>507</v>
      </c>
      <c r="C42" s="50">
        <v>3703023335</v>
      </c>
      <c r="D42" s="13" t="s">
        <v>383</v>
      </c>
      <c r="E42" s="58" t="s">
        <v>312</v>
      </c>
      <c r="F42" s="53" t="s">
        <v>175</v>
      </c>
      <c r="G42" s="54">
        <v>0.05</v>
      </c>
      <c r="H42" s="55">
        <v>14129</v>
      </c>
      <c r="I42" s="55">
        <v>14129</v>
      </c>
      <c r="J42" s="55">
        <v>15235.34</v>
      </c>
      <c r="K42" s="56">
        <f t="shared" ref="K42:L45" si="8">IFERROR(I42/H42*100,"")</f>
        <v>100</v>
      </c>
      <c r="L42" s="56">
        <f t="shared" si="8"/>
        <v>107.83027815131999</v>
      </c>
      <c r="M42" s="55"/>
      <c r="N42" s="55">
        <v>14835.45</v>
      </c>
      <c r="O42" s="55">
        <v>15997.11</v>
      </c>
      <c r="P42" s="56" t="str">
        <f t="shared" si="2"/>
        <v>-</v>
      </c>
      <c r="Q42" s="56">
        <f t="shared" si="3"/>
        <v>107.8302983731535</v>
      </c>
      <c r="R42" s="55">
        <v>3729.4</v>
      </c>
      <c r="S42" s="55">
        <v>3729.4</v>
      </c>
      <c r="T42" s="55">
        <v>4176.93</v>
      </c>
      <c r="U42" s="57">
        <f t="shared" si="4"/>
        <v>100</v>
      </c>
      <c r="V42" s="56">
        <f t="shared" si="5"/>
        <v>112.00005362792945</v>
      </c>
      <c r="W42" s="18" t="s">
        <v>389</v>
      </c>
    </row>
    <row r="43" spans="1:23" x14ac:dyDescent="0.2">
      <c r="A43" s="32"/>
      <c r="B43" s="1" t="s">
        <v>245</v>
      </c>
      <c r="C43" s="50">
        <v>3703023335</v>
      </c>
      <c r="D43" s="13" t="s">
        <v>383</v>
      </c>
      <c r="E43" s="58" t="s">
        <v>312</v>
      </c>
      <c r="F43" s="53" t="s">
        <v>175</v>
      </c>
      <c r="G43" s="54">
        <v>0.05</v>
      </c>
      <c r="H43" s="55">
        <v>5777.24</v>
      </c>
      <c r="I43" s="55">
        <v>5533.57</v>
      </c>
      <c r="J43" s="55">
        <v>5533.57</v>
      </c>
      <c r="K43" s="56">
        <f t="shared" si="8"/>
        <v>95.782242039451361</v>
      </c>
      <c r="L43" s="56">
        <f t="shared" si="8"/>
        <v>100</v>
      </c>
      <c r="M43" s="55"/>
      <c r="N43" s="55">
        <v>5810.25</v>
      </c>
      <c r="O43" s="55">
        <v>5810.25</v>
      </c>
      <c r="P43" s="56" t="str">
        <f t="shared" si="2"/>
        <v>-</v>
      </c>
      <c r="Q43" s="56">
        <f t="shared" si="3"/>
        <v>100</v>
      </c>
      <c r="R43" s="55">
        <v>3729.4</v>
      </c>
      <c r="S43" s="55">
        <v>3729.4</v>
      </c>
      <c r="T43" s="55">
        <v>4176.93</v>
      </c>
      <c r="U43" s="57">
        <f t="shared" si="4"/>
        <v>100</v>
      </c>
      <c r="V43" s="56">
        <f t="shared" si="5"/>
        <v>112.00005362792945</v>
      </c>
      <c r="W43" s="20"/>
    </row>
    <row r="44" spans="1:23" x14ac:dyDescent="0.2">
      <c r="A44" s="32"/>
      <c r="B44" s="1" t="s">
        <v>506</v>
      </c>
      <c r="C44" s="50">
        <v>3703023335</v>
      </c>
      <c r="D44" s="13" t="s">
        <v>502</v>
      </c>
      <c r="E44" s="58" t="s">
        <v>513</v>
      </c>
      <c r="F44" s="53" t="s">
        <v>175</v>
      </c>
      <c r="G44" s="54">
        <v>0.05</v>
      </c>
      <c r="H44" s="55"/>
      <c r="I44" s="55">
        <v>6062.88</v>
      </c>
      <c r="J44" s="55">
        <v>6062.88</v>
      </c>
      <c r="K44" s="55"/>
      <c r="L44" s="56">
        <f t="shared" si="8"/>
        <v>100</v>
      </c>
      <c r="M44" s="55"/>
      <c r="N44" s="55">
        <v>6366.02</v>
      </c>
      <c r="O44" s="55">
        <v>6366.02</v>
      </c>
      <c r="P44" s="56" t="str">
        <f t="shared" ref="P44" si="9">IFERROR(N44/M44*100,"-")</f>
        <v>-</v>
      </c>
      <c r="Q44" s="56">
        <f t="shared" ref="Q44" si="10">IFERROR(O44/N44*100,"-")</f>
        <v>100</v>
      </c>
      <c r="R44" s="55"/>
      <c r="S44" s="55">
        <v>3729.4</v>
      </c>
      <c r="T44" s="55">
        <v>4176.93</v>
      </c>
      <c r="U44" s="57" t="str">
        <f t="shared" ref="U44" si="11">IFERROR(S44/R44*100,"-")</f>
        <v>-</v>
      </c>
      <c r="V44" s="56">
        <f t="shared" ref="V44" si="12">IFERROR(T44/S44*100,"-")</f>
        <v>112.00005362792945</v>
      </c>
      <c r="W44" s="65" t="s">
        <v>508</v>
      </c>
    </row>
    <row r="45" spans="1:23" x14ac:dyDescent="0.2">
      <c r="A45" s="42"/>
      <c r="B45" s="66" t="s">
        <v>4</v>
      </c>
      <c r="C45" s="50">
        <v>3703023335</v>
      </c>
      <c r="D45" s="13" t="s">
        <v>383</v>
      </c>
      <c r="E45" s="58" t="s">
        <v>312</v>
      </c>
      <c r="F45" s="53" t="s">
        <v>175</v>
      </c>
      <c r="G45" s="54">
        <v>0.05</v>
      </c>
      <c r="H45" s="55">
        <v>405.44</v>
      </c>
      <c r="I45" s="55">
        <v>405.44</v>
      </c>
      <c r="J45" s="55">
        <v>574.77</v>
      </c>
      <c r="K45" s="56">
        <f t="shared" si="8"/>
        <v>100</v>
      </c>
      <c r="L45" s="56">
        <f t="shared" si="8"/>
        <v>141.76450276243094</v>
      </c>
      <c r="M45" s="55"/>
      <c r="N45" s="55"/>
      <c r="O45" s="55"/>
      <c r="P45" s="56" t="str">
        <f t="shared" si="2"/>
        <v>-</v>
      </c>
      <c r="Q45" s="56" t="str">
        <f t="shared" si="3"/>
        <v>-</v>
      </c>
      <c r="R45" s="55"/>
      <c r="S45" s="55"/>
      <c r="T45" s="55"/>
      <c r="U45" s="57" t="str">
        <f t="shared" si="4"/>
        <v>-</v>
      </c>
      <c r="V45" s="56" t="str">
        <f t="shared" si="5"/>
        <v>-</v>
      </c>
      <c r="W45" s="65" t="s">
        <v>389</v>
      </c>
    </row>
    <row r="46" spans="1:23" ht="15.75" customHeight="1" x14ac:dyDescent="0.2">
      <c r="A46" s="22" t="s">
        <v>322</v>
      </c>
      <c r="B46" s="9" t="s">
        <v>89</v>
      </c>
      <c r="C46" s="50">
        <v>3711024251</v>
      </c>
      <c r="D46" s="13"/>
      <c r="E46" s="58"/>
      <c r="F46" s="53"/>
      <c r="G46" s="54"/>
      <c r="H46" s="55"/>
      <c r="I46" s="55"/>
      <c r="J46" s="55"/>
      <c r="K46" s="56" t="str">
        <f t="shared" si="6"/>
        <v/>
      </c>
      <c r="L46" s="56" t="str">
        <f t="shared" si="7"/>
        <v/>
      </c>
      <c r="M46" s="56"/>
      <c r="N46" s="56"/>
      <c r="O46" s="56"/>
      <c r="P46" s="56" t="str">
        <f t="shared" si="2"/>
        <v>-</v>
      </c>
      <c r="Q46" s="56" t="str">
        <f t="shared" si="3"/>
        <v>-</v>
      </c>
      <c r="R46" s="56"/>
      <c r="S46" s="56"/>
      <c r="T46" s="56"/>
      <c r="U46" s="57" t="str">
        <f t="shared" si="4"/>
        <v>-</v>
      </c>
      <c r="V46" s="56" t="str">
        <f t="shared" si="5"/>
        <v>-</v>
      </c>
      <c r="W46" s="18" t="s">
        <v>418</v>
      </c>
    </row>
    <row r="47" spans="1:23" x14ac:dyDescent="0.2">
      <c r="A47" s="32"/>
      <c r="B47" s="1" t="s">
        <v>269</v>
      </c>
      <c r="C47" s="50">
        <v>3711024251</v>
      </c>
      <c r="D47" s="13" t="s">
        <v>205</v>
      </c>
      <c r="E47" s="58" t="s">
        <v>312</v>
      </c>
      <c r="F47" s="53" t="s">
        <v>175</v>
      </c>
      <c r="G47" s="54">
        <v>0.05</v>
      </c>
      <c r="H47" s="55">
        <v>3284.03</v>
      </c>
      <c r="I47" s="55">
        <v>3284.03</v>
      </c>
      <c r="J47" s="55">
        <v>3636.63</v>
      </c>
      <c r="K47" s="56">
        <f t="shared" si="6"/>
        <v>100</v>
      </c>
      <c r="L47" s="56">
        <f t="shared" si="7"/>
        <v>110.73680812903658</v>
      </c>
      <c r="M47" s="55">
        <v>3448.23</v>
      </c>
      <c r="N47" s="55">
        <v>3448.23</v>
      </c>
      <c r="O47" s="55">
        <v>3818.46</v>
      </c>
      <c r="P47" s="56">
        <f t="shared" si="2"/>
        <v>100</v>
      </c>
      <c r="Q47" s="56">
        <f t="shared" si="3"/>
        <v>110.73681279961023</v>
      </c>
      <c r="R47" s="55"/>
      <c r="S47" s="55"/>
      <c r="T47" s="55"/>
      <c r="U47" s="57" t="str">
        <f t="shared" si="4"/>
        <v>-</v>
      </c>
      <c r="V47" s="56" t="str">
        <f t="shared" si="5"/>
        <v>-</v>
      </c>
      <c r="W47" s="19"/>
    </row>
    <row r="48" spans="1:23" x14ac:dyDescent="0.2">
      <c r="A48" s="32"/>
      <c r="B48" s="1" t="s">
        <v>130</v>
      </c>
      <c r="C48" s="50">
        <v>3711024251</v>
      </c>
      <c r="D48" s="13" t="s">
        <v>205</v>
      </c>
      <c r="E48" s="58" t="s">
        <v>312</v>
      </c>
      <c r="F48" s="53" t="s">
        <v>175</v>
      </c>
      <c r="G48" s="54">
        <v>0.05</v>
      </c>
      <c r="H48" s="55">
        <v>10304.83</v>
      </c>
      <c r="I48" s="55">
        <v>9998.35</v>
      </c>
      <c r="J48" s="55">
        <v>10200.58</v>
      </c>
      <c r="K48" s="56">
        <f t="shared" si="6"/>
        <v>97.025860688628541</v>
      </c>
      <c r="L48" s="56">
        <f t="shared" si="7"/>
        <v>102.0226337345662</v>
      </c>
      <c r="M48" s="56"/>
      <c r="N48" s="56"/>
      <c r="O48" s="56"/>
      <c r="P48" s="56" t="str">
        <f t="shared" si="2"/>
        <v>-</v>
      </c>
      <c r="Q48" s="56" t="str">
        <f t="shared" si="3"/>
        <v>-</v>
      </c>
      <c r="R48" s="56"/>
      <c r="S48" s="56"/>
      <c r="T48" s="56"/>
      <c r="U48" s="57" t="str">
        <f t="shared" si="4"/>
        <v>-</v>
      </c>
      <c r="V48" s="56" t="str">
        <f t="shared" si="5"/>
        <v>-</v>
      </c>
      <c r="W48" s="19"/>
    </row>
    <row r="49" spans="1:23" x14ac:dyDescent="0.2">
      <c r="A49" s="32"/>
      <c r="B49" s="1" t="s">
        <v>131</v>
      </c>
      <c r="C49" s="50">
        <v>3711024251</v>
      </c>
      <c r="D49" s="13" t="s">
        <v>205</v>
      </c>
      <c r="E49" s="58" t="s">
        <v>312</v>
      </c>
      <c r="F49" s="53" t="s">
        <v>175</v>
      </c>
      <c r="G49" s="54">
        <v>0.05</v>
      </c>
      <c r="H49" s="55">
        <v>2264.75</v>
      </c>
      <c r="I49" s="55">
        <v>2264.75</v>
      </c>
      <c r="J49" s="55">
        <v>2432.33</v>
      </c>
      <c r="K49" s="56">
        <f t="shared" si="6"/>
        <v>100</v>
      </c>
      <c r="L49" s="56">
        <f t="shared" si="7"/>
        <v>107.39949221768408</v>
      </c>
      <c r="M49" s="55">
        <v>2377.9899999999998</v>
      </c>
      <c r="N49" s="55">
        <v>2377.9899999999998</v>
      </c>
      <c r="O49" s="55">
        <v>2553.9499999999998</v>
      </c>
      <c r="P49" s="56">
        <f t="shared" si="2"/>
        <v>100</v>
      </c>
      <c r="Q49" s="56">
        <f t="shared" si="3"/>
        <v>107.39952649085993</v>
      </c>
      <c r="R49" s="55">
        <v>2185.5700000000002</v>
      </c>
      <c r="S49" s="55">
        <v>2185.5700000000002</v>
      </c>
      <c r="T49" s="55">
        <v>2447.84</v>
      </c>
      <c r="U49" s="57">
        <f t="shared" si="4"/>
        <v>100</v>
      </c>
      <c r="V49" s="56">
        <f t="shared" si="5"/>
        <v>112.00007320744703</v>
      </c>
      <c r="W49" s="19"/>
    </row>
    <row r="50" spans="1:23" x14ac:dyDescent="0.2">
      <c r="A50" s="32"/>
      <c r="B50" s="1" t="s">
        <v>132</v>
      </c>
      <c r="C50" s="50">
        <v>3711024251</v>
      </c>
      <c r="D50" s="13" t="s">
        <v>205</v>
      </c>
      <c r="E50" s="58" t="s">
        <v>312</v>
      </c>
      <c r="F50" s="53" t="s">
        <v>175</v>
      </c>
      <c r="G50" s="54">
        <v>0.05</v>
      </c>
      <c r="H50" s="55">
        <v>7855.62</v>
      </c>
      <c r="I50" s="55">
        <v>7855.62</v>
      </c>
      <c r="J50" s="55">
        <v>7936.86</v>
      </c>
      <c r="K50" s="56">
        <f t="shared" si="6"/>
        <v>100</v>
      </c>
      <c r="L50" s="56">
        <f t="shared" si="7"/>
        <v>101.03416407616457</v>
      </c>
      <c r="M50" s="55">
        <v>8248.4</v>
      </c>
      <c r="N50" s="55">
        <v>8248.4</v>
      </c>
      <c r="O50" s="55">
        <v>8333.7000000000007</v>
      </c>
      <c r="P50" s="56">
        <f t="shared" si="2"/>
        <v>100</v>
      </c>
      <c r="Q50" s="56">
        <f t="shared" si="3"/>
        <v>101.03413995441541</v>
      </c>
      <c r="R50" s="55">
        <v>3729.4</v>
      </c>
      <c r="S50" s="55">
        <v>3729.4</v>
      </c>
      <c r="T50" s="55">
        <v>4176.93</v>
      </c>
      <c r="U50" s="57">
        <f t="shared" si="4"/>
        <v>100</v>
      </c>
      <c r="V50" s="56">
        <f t="shared" si="5"/>
        <v>112.00005362792945</v>
      </c>
      <c r="W50" s="20"/>
    </row>
    <row r="51" spans="1:23" x14ac:dyDescent="0.2">
      <c r="A51" s="32"/>
      <c r="B51" s="1" t="s">
        <v>191</v>
      </c>
      <c r="C51" s="50">
        <v>3711024251</v>
      </c>
      <c r="D51" s="13" t="s">
        <v>396</v>
      </c>
      <c r="E51" s="58" t="s">
        <v>312</v>
      </c>
      <c r="F51" s="53" t="s">
        <v>175</v>
      </c>
      <c r="G51" s="54">
        <v>0.05</v>
      </c>
      <c r="H51" s="55">
        <v>11717.41</v>
      </c>
      <c r="I51" s="55">
        <v>11443.78</v>
      </c>
      <c r="J51" s="55">
        <v>11444.61</v>
      </c>
      <c r="K51" s="56">
        <f t="shared" si="6"/>
        <v>97.664756972743987</v>
      </c>
      <c r="L51" s="56">
        <f t="shared" si="7"/>
        <v>100.00725284827216</v>
      </c>
      <c r="M51" s="55"/>
      <c r="N51" s="55">
        <v>12015.97</v>
      </c>
      <c r="O51" s="55">
        <v>12016.84</v>
      </c>
      <c r="P51" s="56" t="str">
        <f t="shared" si="2"/>
        <v>-</v>
      </c>
      <c r="Q51" s="56">
        <f t="shared" si="3"/>
        <v>100.00724036428188</v>
      </c>
      <c r="R51" s="55">
        <v>2703.43</v>
      </c>
      <c r="S51" s="55">
        <v>2703.43</v>
      </c>
      <c r="T51" s="55">
        <v>3027.84</v>
      </c>
      <c r="U51" s="57">
        <f t="shared" si="4"/>
        <v>100</v>
      </c>
      <c r="V51" s="56">
        <f t="shared" si="5"/>
        <v>111.99994081592644</v>
      </c>
      <c r="W51" s="12" t="s">
        <v>419</v>
      </c>
    </row>
    <row r="52" spans="1:23" x14ac:dyDescent="0.2">
      <c r="A52" s="32"/>
      <c r="B52" s="9" t="s">
        <v>40</v>
      </c>
      <c r="C52" s="50">
        <v>3711003188</v>
      </c>
      <c r="D52" s="13" t="s">
        <v>205</v>
      </c>
      <c r="E52" s="58" t="s">
        <v>312</v>
      </c>
      <c r="F52" s="53" t="s">
        <v>175</v>
      </c>
      <c r="G52" s="54">
        <v>0.22</v>
      </c>
      <c r="H52" s="55">
        <v>2987.8</v>
      </c>
      <c r="I52" s="55">
        <v>2987.8</v>
      </c>
      <c r="J52" s="55">
        <v>3438.11</v>
      </c>
      <c r="K52" s="56">
        <f t="shared" si="6"/>
        <v>100</v>
      </c>
      <c r="L52" s="56">
        <f t="shared" si="7"/>
        <v>115.07162460673406</v>
      </c>
      <c r="M52" s="55">
        <v>3585.36</v>
      </c>
      <c r="N52" s="55">
        <v>3645.12</v>
      </c>
      <c r="O52" s="55">
        <v>4194.49</v>
      </c>
      <c r="P52" s="56">
        <f t="shared" si="2"/>
        <v>101.66677823147465</v>
      </c>
      <c r="Q52" s="56">
        <f t="shared" si="3"/>
        <v>115.07138310947238</v>
      </c>
      <c r="R52" s="55">
        <v>2876.64</v>
      </c>
      <c r="S52" s="55">
        <v>2924.58</v>
      </c>
      <c r="T52" s="55">
        <v>3275.53</v>
      </c>
      <c r="U52" s="57">
        <f t="shared" si="4"/>
        <v>101.66652761555149</v>
      </c>
      <c r="V52" s="56">
        <f t="shared" si="5"/>
        <v>112.00001367717758</v>
      </c>
      <c r="W52" s="12" t="s">
        <v>420</v>
      </c>
    </row>
    <row r="53" spans="1:23" x14ac:dyDescent="0.2">
      <c r="A53" s="32"/>
      <c r="B53" s="10" t="s">
        <v>63</v>
      </c>
      <c r="C53" s="50">
        <v>3702597104</v>
      </c>
      <c r="D53" s="13" t="s">
        <v>205</v>
      </c>
      <c r="E53" s="58" t="s">
        <v>312</v>
      </c>
      <c r="F53" s="53" t="s">
        <v>175</v>
      </c>
      <c r="G53" s="54">
        <v>0.22</v>
      </c>
      <c r="H53" s="55">
        <v>3314.18</v>
      </c>
      <c r="I53" s="55">
        <v>2998.53</v>
      </c>
      <c r="J53" s="55">
        <v>2998.53</v>
      </c>
      <c r="K53" s="56">
        <f t="shared" si="6"/>
        <v>90.475773796233156</v>
      </c>
      <c r="L53" s="56">
        <f t="shared" si="7"/>
        <v>100</v>
      </c>
      <c r="M53" s="55">
        <v>3977.02</v>
      </c>
      <c r="N53" s="55">
        <v>3658.21</v>
      </c>
      <c r="O53" s="55">
        <v>3658.21</v>
      </c>
      <c r="P53" s="56">
        <f t="shared" si="2"/>
        <v>91.983696335447135</v>
      </c>
      <c r="Q53" s="56">
        <f t="shared" si="3"/>
        <v>100</v>
      </c>
      <c r="R53" s="55">
        <v>3284.72</v>
      </c>
      <c r="S53" s="55">
        <v>3339.4653333333331</v>
      </c>
      <c r="T53" s="55"/>
      <c r="U53" s="57">
        <f t="shared" si="4"/>
        <v>101.66666666666666</v>
      </c>
      <c r="V53" s="56">
        <f>O53/S53*100</f>
        <v>109.5447814200996</v>
      </c>
      <c r="W53" s="12" t="s">
        <v>365</v>
      </c>
    </row>
    <row r="54" spans="1:23" x14ac:dyDescent="0.2">
      <c r="A54" s="32"/>
      <c r="B54" s="9" t="s">
        <v>66</v>
      </c>
      <c r="C54" s="50">
        <v>3711039650</v>
      </c>
      <c r="D54" s="13"/>
      <c r="E54" s="58"/>
      <c r="F54" s="53"/>
      <c r="G54" s="54"/>
      <c r="H54" s="59"/>
      <c r="I54" s="55"/>
      <c r="J54" s="55"/>
      <c r="K54" s="60" t="str">
        <f t="shared" si="6"/>
        <v/>
      </c>
      <c r="L54" s="60" t="str">
        <f t="shared" si="7"/>
        <v/>
      </c>
      <c r="M54" s="60"/>
      <c r="N54" s="60"/>
      <c r="O54" s="60"/>
      <c r="P54" s="56" t="str">
        <f t="shared" si="2"/>
        <v>-</v>
      </c>
      <c r="Q54" s="56" t="str">
        <f t="shared" si="3"/>
        <v>-</v>
      </c>
      <c r="R54" s="60"/>
      <c r="S54" s="60"/>
      <c r="T54" s="60"/>
      <c r="U54" s="57" t="str">
        <f t="shared" si="4"/>
        <v>-</v>
      </c>
      <c r="V54" s="56" t="str">
        <f t="shared" si="5"/>
        <v>-</v>
      </c>
      <c r="W54" s="18" t="s">
        <v>413</v>
      </c>
    </row>
    <row r="55" spans="1:23" x14ac:dyDescent="0.2">
      <c r="A55" s="32"/>
      <c r="B55" s="1" t="s">
        <v>74</v>
      </c>
      <c r="C55" s="50">
        <v>3711039650</v>
      </c>
      <c r="D55" s="13" t="s">
        <v>209</v>
      </c>
      <c r="E55" s="58" t="s">
        <v>312</v>
      </c>
      <c r="F55" s="53" t="s">
        <v>175</v>
      </c>
      <c r="G55" s="54">
        <v>0.05</v>
      </c>
      <c r="H55" s="55">
        <v>3687.44</v>
      </c>
      <c r="I55" s="55">
        <v>3687.44</v>
      </c>
      <c r="J55" s="55">
        <v>3913.69</v>
      </c>
      <c r="K55" s="56">
        <f t="shared" si="6"/>
        <v>100</v>
      </c>
      <c r="L55" s="56">
        <f t="shared" si="7"/>
        <v>106.13569305534463</v>
      </c>
      <c r="M55" s="55">
        <v>3871.81</v>
      </c>
      <c r="N55" s="55">
        <v>3871.81</v>
      </c>
      <c r="O55" s="55">
        <v>4109.37</v>
      </c>
      <c r="P55" s="56">
        <f t="shared" si="2"/>
        <v>100</v>
      </c>
      <c r="Q55" s="56">
        <f t="shared" si="3"/>
        <v>106.13563165547897</v>
      </c>
      <c r="R55" s="55">
        <v>3272.32</v>
      </c>
      <c r="S55" s="55">
        <v>3272.32</v>
      </c>
      <c r="T55" s="55">
        <v>3665</v>
      </c>
      <c r="U55" s="57">
        <f t="shared" si="4"/>
        <v>100</v>
      </c>
      <c r="V55" s="56">
        <f t="shared" si="5"/>
        <v>112.00004889497359</v>
      </c>
      <c r="W55" s="19"/>
    </row>
    <row r="56" spans="1:23" x14ac:dyDescent="0.2">
      <c r="A56" s="32"/>
      <c r="B56" s="1" t="s">
        <v>75</v>
      </c>
      <c r="C56" s="50">
        <v>3711039650</v>
      </c>
      <c r="D56" s="13" t="s">
        <v>209</v>
      </c>
      <c r="E56" s="58" t="s">
        <v>312</v>
      </c>
      <c r="F56" s="53" t="s">
        <v>175</v>
      </c>
      <c r="G56" s="54">
        <v>0.05</v>
      </c>
      <c r="H56" s="55">
        <v>7697.05</v>
      </c>
      <c r="I56" s="55">
        <v>7697.05</v>
      </c>
      <c r="J56" s="55">
        <v>12358.32</v>
      </c>
      <c r="K56" s="56">
        <f t="shared" si="6"/>
        <v>100</v>
      </c>
      <c r="L56" s="56">
        <f t="shared" si="7"/>
        <v>160.55917526844698</v>
      </c>
      <c r="M56" s="55">
        <v>8081.9</v>
      </c>
      <c r="N56" s="55">
        <v>8081.9</v>
      </c>
      <c r="O56" s="55">
        <v>12976.24</v>
      </c>
      <c r="P56" s="56">
        <f t="shared" si="2"/>
        <v>100</v>
      </c>
      <c r="Q56" s="56">
        <f t="shared" si="3"/>
        <v>160.55927442804293</v>
      </c>
      <c r="R56" s="55">
        <v>3729.4</v>
      </c>
      <c r="S56" s="55">
        <v>3729.4</v>
      </c>
      <c r="T56" s="55">
        <v>4176.93</v>
      </c>
      <c r="U56" s="57">
        <f t="shared" si="4"/>
        <v>100</v>
      </c>
      <c r="V56" s="56">
        <f t="shared" si="5"/>
        <v>112.00005362792945</v>
      </c>
      <c r="W56" s="19"/>
    </row>
    <row r="57" spans="1:23" x14ac:dyDescent="0.2">
      <c r="A57" s="32"/>
      <c r="B57" s="1" t="s">
        <v>76</v>
      </c>
      <c r="C57" s="50">
        <v>3711039650</v>
      </c>
      <c r="D57" s="13" t="s">
        <v>209</v>
      </c>
      <c r="E57" s="58" t="s">
        <v>312</v>
      </c>
      <c r="F57" s="53" t="s">
        <v>175</v>
      </c>
      <c r="G57" s="54">
        <v>0.05</v>
      </c>
      <c r="H57" s="55">
        <v>9832.52</v>
      </c>
      <c r="I57" s="55">
        <v>9832.52</v>
      </c>
      <c r="J57" s="55">
        <v>11139.78</v>
      </c>
      <c r="K57" s="56">
        <f t="shared" si="6"/>
        <v>100</v>
      </c>
      <c r="L57" s="56">
        <f t="shared" si="7"/>
        <v>113.2952691680261</v>
      </c>
      <c r="M57" s="55">
        <v>10324.15</v>
      </c>
      <c r="N57" s="55">
        <v>10324.15</v>
      </c>
      <c r="O57" s="55">
        <v>11696.77</v>
      </c>
      <c r="P57" s="56">
        <f t="shared" si="2"/>
        <v>100</v>
      </c>
      <c r="Q57" s="56">
        <f t="shared" si="3"/>
        <v>113.29523495881017</v>
      </c>
      <c r="R57" s="55">
        <v>3681.11</v>
      </c>
      <c r="S57" s="55">
        <v>3681.11</v>
      </c>
      <c r="T57" s="55">
        <v>4122.84</v>
      </c>
      <c r="U57" s="57">
        <f t="shared" si="4"/>
        <v>100</v>
      </c>
      <c r="V57" s="56">
        <f t="shared" si="5"/>
        <v>111.99991306969908</v>
      </c>
      <c r="W57" s="20"/>
    </row>
    <row r="58" spans="1:23" x14ac:dyDescent="0.2">
      <c r="A58" s="32"/>
      <c r="B58" s="9" t="s">
        <v>133</v>
      </c>
      <c r="C58" s="50">
        <v>3702202980</v>
      </c>
      <c r="D58" s="13" t="s">
        <v>205</v>
      </c>
      <c r="E58" s="58" t="s">
        <v>312</v>
      </c>
      <c r="F58" s="53" t="s">
        <v>175</v>
      </c>
      <c r="G58" s="54">
        <v>0.22</v>
      </c>
      <c r="H58" s="59">
        <v>4182.59</v>
      </c>
      <c r="I58" s="59">
        <v>3756.29</v>
      </c>
      <c r="J58" s="59">
        <v>3922.87</v>
      </c>
      <c r="K58" s="59">
        <f t="shared" si="6"/>
        <v>89.807750699925165</v>
      </c>
      <c r="L58" s="56">
        <f t="shared" si="7"/>
        <v>104.4346948718017</v>
      </c>
      <c r="M58" s="59">
        <v>4391.72</v>
      </c>
      <c r="N58" s="55">
        <v>4582.67</v>
      </c>
      <c r="O58" s="55">
        <v>4785.8999999999996</v>
      </c>
      <c r="P58" s="56">
        <f t="shared" si="2"/>
        <v>104.34795478764585</v>
      </c>
      <c r="Q58" s="56">
        <f t="shared" si="3"/>
        <v>104.434750920315</v>
      </c>
      <c r="R58" s="59">
        <v>2816.44</v>
      </c>
      <c r="S58" s="59">
        <v>2864.31</v>
      </c>
      <c r="T58" s="59">
        <v>3208.03</v>
      </c>
      <c r="U58" s="57">
        <f t="shared" si="4"/>
        <v>101.69966340486572</v>
      </c>
      <c r="V58" s="56">
        <f t="shared" si="5"/>
        <v>112.00009775478215</v>
      </c>
      <c r="W58" s="12" t="s">
        <v>410</v>
      </c>
    </row>
    <row r="59" spans="1:23" x14ac:dyDescent="0.2">
      <c r="A59" s="32"/>
      <c r="B59" s="9" t="s">
        <v>134</v>
      </c>
      <c r="C59" s="50">
        <v>3711044459</v>
      </c>
      <c r="D59" s="13"/>
      <c r="E59" s="58"/>
      <c r="F59" s="53"/>
      <c r="G59" s="54"/>
      <c r="H59" s="59"/>
      <c r="I59" s="55"/>
      <c r="J59" s="55"/>
      <c r="K59" s="60" t="str">
        <f t="shared" si="6"/>
        <v/>
      </c>
      <c r="L59" s="60" t="str">
        <f t="shared" si="7"/>
        <v/>
      </c>
      <c r="M59" s="60"/>
      <c r="N59" s="60"/>
      <c r="O59" s="60"/>
      <c r="P59" s="56" t="str">
        <f t="shared" si="2"/>
        <v>-</v>
      </c>
      <c r="Q59" s="56" t="str">
        <f t="shared" si="3"/>
        <v>-</v>
      </c>
      <c r="R59" s="60"/>
      <c r="S59" s="60"/>
      <c r="T59" s="60"/>
      <c r="U59" s="57" t="str">
        <f t="shared" si="4"/>
        <v>-</v>
      </c>
      <c r="V59" s="56" t="str">
        <f t="shared" si="5"/>
        <v>-</v>
      </c>
      <c r="W59" s="18" t="s">
        <v>469</v>
      </c>
    </row>
    <row r="60" spans="1:23" x14ac:dyDescent="0.2">
      <c r="A60" s="32"/>
      <c r="B60" s="1" t="s">
        <v>135</v>
      </c>
      <c r="C60" s="50">
        <v>3711044459</v>
      </c>
      <c r="D60" s="13" t="s">
        <v>396</v>
      </c>
      <c r="E60" s="58" t="s">
        <v>312</v>
      </c>
      <c r="F60" s="53" t="s">
        <v>175</v>
      </c>
      <c r="G60" s="54">
        <v>0.22</v>
      </c>
      <c r="H60" s="59">
        <v>2840.84</v>
      </c>
      <c r="I60" s="59">
        <v>2840.84</v>
      </c>
      <c r="J60" s="59">
        <v>4190.17</v>
      </c>
      <c r="K60" s="56">
        <f t="shared" si="6"/>
        <v>100</v>
      </c>
      <c r="L60" s="56">
        <f t="shared" si="7"/>
        <v>147.49757114093015</v>
      </c>
      <c r="M60" s="55"/>
      <c r="N60" s="55">
        <v>3465.82</v>
      </c>
      <c r="O60" s="55">
        <v>5112.01</v>
      </c>
      <c r="P60" s="56" t="str">
        <f t="shared" si="2"/>
        <v>-</v>
      </c>
      <c r="Q60" s="56">
        <f t="shared" si="3"/>
        <v>147.49785043654893</v>
      </c>
      <c r="R60" s="55">
        <v>3184.18</v>
      </c>
      <c r="S60" s="55">
        <v>3237.25</v>
      </c>
      <c r="T60" s="55">
        <v>3625.72</v>
      </c>
      <c r="U60" s="57">
        <f t="shared" si="4"/>
        <v>101.66667713508659</v>
      </c>
      <c r="V60" s="56">
        <f t="shared" si="5"/>
        <v>111.99999999999999</v>
      </c>
      <c r="W60" s="20"/>
    </row>
    <row r="61" spans="1:23" x14ac:dyDescent="0.2">
      <c r="A61" s="32"/>
      <c r="B61" s="1" t="s">
        <v>291</v>
      </c>
      <c r="C61" s="50">
        <v>3711044459</v>
      </c>
      <c r="D61" s="13" t="s">
        <v>210</v>
      </c>
      <c r="E61" s="58" t="s">
        <v>312</v>
      </c>
      <c r="F61" s="53" t="s">
        <v>175</v>
      </c>
      <c r="G61" s="54">
        <v>0.22</v>
      </c>
      <c r="H61" s="59">
        <v>3046.66</v>
      </c>
      <c r="I61" s="59">
        <v>2699.87</v>
      </c>
      <c r="J61" s="59">
        <v>2699.87</v>
      </c>
      <c r="K61" s="56">
        <f t="shared" si="6"/>
        <v>88.617371153985019</v>
      </c>
      <c r="L61" s="56">
        <f t="shared" si="7"/>
        <v>100</v>
      </c>
      <c r="M61" s="55">
        <v>3655.99</v>
      </c>
      <c r="N61" s="55">
        <v>3293.84</v>
      </c>
      <c r="O61" s="55">
        <v>3293.84</v>
      </c>
      <c r="P61" s="56">
        <f>IFERROR(N61/R61*100,"-")</f>
        <v>90.094338332435271</v>
      </c>
      <c r="Q61" s="56">
        <f t="shared" si="3"/>
        <v>100</v>
      </c>
      <c r="R61" s="55">
        <v>3655.99</v>
      </c>
      <c r="S61" s="55"/>
      <c r="T61" s="55"/>
      <c r="U61" s="57">
        <f t="shared" si="4"/>
        <v>0</v>
      </c>
      <c r="V61" s="56" t="str">
        <f t="shared" si="5"/>
        <v>-</v>
      </c>
      <c r="W61" s="12" t="s">
        <v>470</v>
      </c>
    </row>
    <row r="62" spans="1:23" x14ac:dyDescent="0.2">
      <c r="A62" s="32"/>
      <c r="B62" s="9" t="s">
        <v>38</v>
      </c>
      <c r="C62" s="50">
        <v>3702733438</v>
      </c>
      <c r="D62" s="13"/>
      <c r="E62" s="58"/>
      <c r="F62" s="53"/>
      <c r="G62" s="54"/>
      <c r="H62" s="59"/>
      <c r="I62" s="55"/>
      <c r="J62" s="55"/>
      <c r="K62" s="60" t="str">
        <f t="shared" si="6"/>
        <v/>
      </c>
      <c r="L62" s="60" t="str">
        <f t="shared" si="7"/>
        <v/>
      </c>
      <c r="M62" s="60"/>
      <c r="N62" s="60"/>
      <c r="O62" s="60"/>
      <c r="P62" s="56" t="str">
        <f t="shared" si="2"/>
        <v>-</v>
      </c>
      <c r="Q62" s="56" t="str">
        <f t="shared" si="3"/>
        <v>-</v>
      </c>
      <c r="R62" s="60"/>
      <c r="S62" s="60"/>
      <c r="T62" s="60"/>
      <c r="U62" s="57" t="str">
        <f t="shared" si="4"/>
        <v>-</v>
      </c>
      <c r="V62" s="56" t="str">
        <f t="shared" si="5"/>
        <v>-</v>
      </c>
      <c r="W62" s="18" t="s">
        <v>505</v>
      </c>
    </row>
    <row r="63" spans="1:23" ht="31.5" x14ac:dyDescent="0.2">
      <c r="A63" s="32"/>
      <c r="B63" s="1" t="s">
        <v>504</v>
      </c>
      <c r="C63" s="50">
        <v>3702733438</v>
      </c>
      <c r="D63" s="13" t="s">
        <v>209</v>
      </c>
      <c r="E63" s="58" t="s">
        <v>312</v>
      </c>
      <c r="F63" s="53" t="s">
        <v>175</v>
      </c>
      <c r="G63" s="54">
        <v>0.22</v>
      </c>
      <c r="H63" s="59">
        <v>3892.21</v>
      </c>
      <c r="I63" s="59">
        <v>3892.21</v>
      </c>
      <c r="J63" s="59">
        <v>4882.13</v>
      </c>
      <c r="K63" s="56">
        <f t="shared" si="6"/>
        <v>100</v>
      </c>
      <c r="L63" s="56">
        <f t="shared" si="7"/>
        <v>125.43336562004619</v>
      </c>
      <c r="M63" s="55">
        <v>4670.6499999999996</v>
      </c>
      <c r="N63" s="55">
        <v>4748.5</v>
      </c>
      <c r="O63" s="55">
        <v>5956.2</v>
      </c>
      <c r="P63" s="56">
        <f t="shared" si="2"/>
        <v>101.66679156006124</v>
      </c>
      <c r="Q63" s="56">
        <f t="shared" si="3"/>
        <v>125.43329472464988</v>
      </c>
      <c r="R63" s="55">
        <v>3435.19</v>
      </c>
      <c r="S63" s="55">
        <v>3492.45</v>
      </c>
      <c r="T63" s="55">
        <v>3911.54</v>
      </c>
      <c r="U63" s="57">
        <f t="shared" si="4"/>
        <v>101.66686558822073</v>
      </c>
      <c r="V63" s="56">
        <f t="shared" si="5"/>
        <v>111.99988546722214</v>
      </c>
      <c r="W63" s="20"/>
    </row>
    <row r="64" spans="1:23" ht="31.5" x14ac:dyDescent="0.2">
      <c r="A64" s="32"/>
      <c r="B64" s="9" t="s">
        <v>53</v>
      </c>
      <c r="C64" s="67">
        <v>6315376946</v>
      </c>
      <c r="D64" s="13" t="s">
        <v>205</v>
      </c>
      <c r="E64" s="58" t="s">
        <v>312</v>
      </c>
      <c r="F64" s="53" t="s">
        <v>83</v>
      </c>
      <c r="G64" s="54">
        <v>0.22</v>
      </c>
      <c r="H64" s="55">
        <v>1797.42</v>
      </c>
      <c r="I64" s="55">
        <v>1797.42</v>
      </c>
      <c r="J64" s="55">
        <v>2005.89</v>
      </c>
      <c r="K64" s="56">
        <f t="shared" si="6"/>
        <v>100</v>
      </c>
      <c r="L64" s="56">
        <f t="shared" si="7"/>
        <v>111.59829088359983</v>
      </c>
      <c r="M64" s="68"/>
      <c r="N64" s="56"/>
      <c r="O64" s="68"/>
      <c r="P64" s="56" t="str">
        <f t="shared" si="2"/>
        <v>-</v>
      </c>
      <c r="Q64" s="56" t="str">
        <f t="shared" si="3"/>
        <v>-</v>
      </c>
      <c r="R64" s="68"/>
      <c r="S64" s="56"/>
      <c r="T64" s="68"/>
      <c r="U64" s="57" t="str">
        <f t="shared" si="4"/>
        <v>-</v>
      </c>
      <c r="V64" s="56" t="str">
        <f t="shared" si="5"/>
        <v>-</v>
      </c>
      <c r="W64" s="12" t="s">
        <v>473</v>
      </c>
    </row>
    <row r="65" spans="1:23" x14ac:dyDescent="0.2">
      <c r="A65" s="32"/>
      <c r="B65" s="9" t="s">
        <v>61</v>
      </c>
      <c r="C65" s="50">
        <v>7729314745</v>
      </c>
      <c r="D65" s="13"/>
      <c r="E65" s="58"/>
      <c r="F65" s="53"/>
      <c r="G65" s="54"/>
      <c r="H65" s="59"/>
      <c r="I65" s="55"/>
      <c r="J65" s="55"/>
      <c r="K65" s="60" t="str">
        <f t="shared" si="6"/>
        <v/>
      </c>
      <c r="L65" s="60" t="str">
        <f t="shared" si="7"/>
        <v/>
      </c>
      <c r="M65" s="60"/>
      <c r="N65" s="60"/>
      <c r="O65" s="60"/>
      <c r="P65" s="56" t="str">
        <f t="shared" si="2"/>
        <v>-</v>
      </c>
      <c r="Q65" s="56" t="str">
        <f t="shared" si="3"/>
        <v>-</v>
      </c>
      <c r="R65" s="60"/>
      <c r="S65" s="60"/>
      <c r="T65" s="60"/>
      <c r="U65" s="57" t="str">
        <f t="shared" si="4"/>
        <v>-</v>
      </c>
      <c r="V65" s="56" t="str">
        <f t="shared" si="5"/>
        <v>-</v>
      </c>
      <c r="W65" s="18" t="s">
        <v>426</v>
      </c>
    </row>
    <row r="66" spans="1:23" ht="31.5" x14ac:dyDescent="0.2">
      <c r="A66" s="42"/>
      <c r="B66" s="1" t="s">
        <v>427</v>
      </c>
      <c r="C66" s="50">
        <v>7729314745</v>
      </c>
      <c r="D66" s="13" t="s">
        <v>396</v>
      </c>
      <c r="E66" s="58" t="s">
        <v>312</v>
      </c>
      <c r="F66" s="53" t="s">
        <v>83</v>
      </c>
      <c r="G66" s="54">
        <v>0.22</v>
      </c>
      <c r="H66" s="59">
        <v>1886.46</v>
      </c>
      <c r="I66" s="59">
        <v>1886.46</v>
      </c>
      <c r="J66" s="59">
        <v>2662.38</v>
      </c>
      <c r="K66" s="56">
        <f t="shared" si="6"/>
        <v>100</v>
      </c>
      <c r="L66" s="56">
        <f t="shared" si="7"/>
        <v>141.13100728348337</v>
      </c>
      <c r="M66" s="56"/>
      <c r="N66" s="56"/>
      <c r="O66" s="56"/>
      <c r="P66" s="56" t="str">
        <f t="shared" si="2"/>
        <v>-</v>
      </c>
      <c r="Q66" s="56" t="str">
        <f t="shared" si="3"/>
        <v>-</v>
      </c>
      <c r="R66" s="56"/>
      <c r="S66" s="56"/>
      <c r="T66" s="56"/>
      <c r="U66" s="57" t="str">
        <f t="shared" si="4"/>
        <v>-</v>
      </c>
      <c r="V66" s="56" t="str">
        <f t="shared" si="5"/>
        <v>-</v>
      </c>
      <c r="W66" s="20"/>
    </row>
    <row r="67" spans="1:23" ht="31.5" customHeight="1" x14ac:dyDescent="0.2">
      <c r="A67" s="22" t="s">
        <v>323</v>
      </c>
      <c r="B67" s="9" t="s">
        <v>53</v>
      </c>
      <c r="C67" s="67">
        <v>6315376946</v>
      </c>
      <c r="D67" s="13"/>
      <c r="E67" s="58"/>
      <c r="F67" s="53"/>
      <c r="G67" s="54"/>
      <c r="H67" s="55"/>
      <c r="I67" s="55"/>
      <c r="J67" s="55"/>
      <c r="K67" s="60"/>
      <c r="L67" s="60"/>
      <c r="M67" s="60"/>
      <c r="N67" s="60"/>
      <c r="O67" s="60"/>
      <c r="P67" s="56" t="str">
        <f t="shared" si="2"/>
        <v>-</v>
      </c>
      <c r="Q67" s="56" t="str">
        <f t="shared" si="3"/>
        <v>-</v>
      </c>
      <c r="R67" s="60"/>
      <c r="S67" s="60"/>
      <c r="T67" s="60"/>
      <c r="U67" s="57" t="str">
        <f t="shared" si="4"/>
        <v>-</v>
      </c>
      <c r="V67" s="56" t="str">
        <f t="shared" si="5"/>
        <v>-</v>
      </c>
      <c r="W67" s="12"/>
    </row>
    <row r="68" spans="1:23" ht="78.75" x14ac:dyDescent="0.2">
      <c r="A68" s="32"/>
      <c r="B68" s="9" t="s">
        <v>173</v>
      </c>
      <c r="C68" s="67">
        <v>6315376946</v>
      </c>
      <c r="D68" s="13"/>
      <c r="E68" s="58"/>
      <c r="F68" s="53"/>
      <c r="G68" s="54"/>
      <c r="H68" s="55"/>
      <c r="I68" s="55"/>
      <c r="J68" s="55"/>
      <c r="K68" s="60"/>
      <c r="L68" s="60"/>
      <c r="M68" s="60"/>
      <c r="N68" s="60"/>
      <c r="O68" s="60"/>
      <c r="P68" s="56" t="str">
        <f t="shared" si="2"/>
        <v>-</v>
      </c>
      <c r="Q68" s="56" t="str">
        <f t="shared" si="3"/>
        <v>-</v>
      </c>
      <c r="R68" s="60"/>
      <c r="S68" s="60"/>
      <c r="T68" s="60"/>
      <c r="U68" s="57" t="str">
        <f t="shared" si="4"/>
        <v>-</v>
      </c>
      <c r="V68" s="56" t="str">
        <f t="shared" si="5"/>
        <v>-</v>
      </c>
      <c r="W68" s="12"/>
    </row>
    <row r="69" spans="1:23" ht="45" customHeight="1" x14ac:dyDescent="0.2">
      <c r="A69" s="32"/>
      <c r="B69" s="69" t="s">
        <v>147</v>
      </c>
      <c r="C69" s="67">
        <v>6315376946</v>
      </c>
      <c r="D69" s="13" t="s">
        <v>241</v>
      </c>
      <c r="E69" s="58"/>
      <c r="F69" s="53" t="s">
        <v>175</v>
      </c>
      <c r="G69" s="54">
        <v>0.22</v>
      </c>
      <c r="H69" s="55">
        <v>1690.98</v>
      </c>
      <c r="I69" s="55">
        <v>1690.98</v>
      </c>
      <c r="J69" s="55" t="s">
        <v>478</v>
      </c>
      <c r="K69" s="60">
        <f>I69/H69*100</f>
        <v>100</v>
      </c>
      <c r="L69" s="60" t="str">
        <f>IFERROR(J69/I69*100,"")</f>
        <v/>
      </c>
      <c r="M69" s="55">
        <v>2029.18</v>
      </c>
      <c r="N69" s="55">
        <v>2063</v>
      </c>
      <c r="O69" s="55" t="s">
        <v>478</v>
      </c>
      <c r="P69" s="56">
        <f t="shared" si="2"/>
        <v>101.66668309366345</v>
      </c>
      <c r="Q69" s="56" t="str">
        <f t="shared" si="3"/>
        <v>-</v>
      </c>
      <c r="R69" s="55"/>
      <c r="S69" s="55"/>
      <c r="T69" s="55"/>
      <c r="U69" s="57" t="str">
        <f t="shared" si="4"/>
        <v>-</v>
      </c>
      <c r="V69" s="56" t="str">
        <f t="shared" si="5"/>
        <v>-</v>
      </c>
      <c r="W69" s="18" t="s">
        <v>491</v>
      </c>
    </row>
    <row r="70" spans="1:23" ht="75" x14ac:dyDescent="0.2">
      <c r="A70" s="32"/>
      <c r="B70" s="69" t="s">
        <v>148</v>
      </c>
      <c r="C70" s="67">
        <v>6315376946</v>
      </c>
      <c r="D70" s="13" t="s">
        <v>241</v>
      </c>
      <c r="E70" s="58"/>
      <c r="F70" s="53" t="s">
        <v>175</v>
      </c>
      <c r="G70" s="54">
        <v>0.22</v>
      </c>
      <c r="H70" s="55">
        <v>2160.69</v>
      </c>
      <c r="I70" s="55">
        <v>2160.69</v>
      </c>
      <c r="J70" s="55" t="s">
        <v>478</v>
      </c>
      <c r="K70" s="60">
        <f t="shared" ref="K70:K82" si="13">I70/H70*100</f>
        <v>100</v>
      </c>
      <c r="L70" s="60" t="str">
        <f t="shared" ref="L70:L92" si="14">IFERROR(J70/I70*100,"")</f>
        <v/>
      </c>
      <c r="M70" s="55">
        <v>2592.83</v>
      </c>
      <c r="N70" s="55">
        <v>2636.04</v>
      </c>
      <c r="O70" s="55" t="s">
        <v>478</v>
      </c>
      <c r="P70" s="56">
        <f t="shared" si="2"/>
        <v>101.66651882306206</v>
      </c>
      <c r="Q70" s="56" t="str">
        <f t="shared" si="3"/>
        <v>-</v>
      </c>
      <c r="R70" s="55"/>
      <c r="S70" s="55"/>
      <c r="T70" s="55"/>
      <c r="U70" s="57" t="str">
        <f t="shared" si="4"/>
        <v>-</v>
      </c>
      <c r="V70" s="56" t="str">
        <f t="shared" si="5"/>
        <v>-</v>
      </c>
      <c r="W70" s="19"/>
    </row>
    <row r="71" spans="1:23" ht="31.5" x14ac:dyDescent="0.2">
      <c r="A71" s="32"/>
      <c r="B71" s="69" t="s">
        <v>149</v>
      </c>
      <c r="C71" s="67">
        <v>6315376946</v>
      </c>
      <c r="D71" s="13" t="s">
        <v>241</v>
      </c>
      <c r="E71" s="58"/>
      <c r="F71" s="53" t="s">
        <v>175</v>
      </c>
      <c r="G71" s="54">
        <v>0.22</v>
      </c>
      <c r="H71" s="55">
        <v>1972.72</v>
      </c>
      <c r="I71" s="55">
        <v>1972.72</v>
      </c>
      <c r="J71" s="55" t="s">
        <v>478</v>
      </c>
      <c r="K71" s="60">
        <f t="shared" si="13"/>
        <v>100</v>
      </c>
      <c r="L71" s="60" t="str">
        <f t="shared" si="14"/>
        <v/>
      </c>
      <c r="M71" s="55"/>
      <c r="N71" s="55"/>
      <c r="O71" s="55"/>
      <c r="P71" s="56" t="str">
        <f t="shared" ref="P71:P130" si="15">IFERROR(N71/M71*100,"-")</f>
        <v>-</v>
      </c>
      <c r="Q71" s="56" t="str">
        <f t="shared" ref="Q71:Q130" si="16">IFERROR(O71/N71*100,"-")</f>
        <v>-</v>
      </c>
      <c r="R71" s="55"/>
      <c r="S71" s="55"/>
      <c r="T71" s="55"/>
      <c r="U71" s="57" t="str">
        <f t="shared" ref="U71:U130" si="17">IFERROR(S71/R71*100,"-")</f>
        <v>-</v>
      </c>
      <c r="V71" s="56" t="str">
        <f t="shared" ref="V71:V130" si="18">IFERROR(T71/S71*100,"-")</f>
        <v>-</v>
      </c>
      <c r="W71" s="19"/>
    </row>
    <row r="72" spans="1:23" ht="45" x14ac:dyDescent="0.2">
      <c r="A72" s="32"/>
      <c r="B72" s="69" t="s">
        <v>150</v>
      </c>
      <c r="C72" s="67">
        <v>6315376946</v>
      </c>
      <c r="D72" s="13" t="s">
        <v>241</v>
      </c>
      <c r="E72" s="58"/>
      <c r="F72" s="53" t="s">
        <v>175</v>
      </c>
      <c r="G72" s="54">
        <v>0.22</v>
      </c>
      <c r="H72" s="55" t="s">
        <v>49</v>
      </c>
      <c r="I72" s="55" t="s">
        <v>49</v>
      </c>
      <c r="J72" s="55" t="s">
        <v>49</v>
      </c>
      <c r="K72" s="55" t="s">
        <v>49</v>
      </c>
      <c r="L72" s="55" t="s">
        <v>49</v>
      </c>
      <c r="M72" s="55">
        <v>2312.27</v>
      </c>
      <c r="N72" s="55">
        <v>2350.81</v>
      </c>
      <c r="O72" s="55" t="s">
        <v>478</v>
      </c>
      <c r="P72" s="56">
        <f t="shared" si="15"/>
        <v>101.66676036968001</v>
      </c>
      <c r="Q72" s="56" t="str">
        <f t="shared" si="16"/>
        <v>-</v>
      </c>
      <c r="R72" s="55"/>
      <c r="S72" s="55"/>
      <c r="T72" s="55"/>
      <c r="U72" s="57" t="str">
        <f t="shared" si="17"/>
        <v>-</v>
      </c>
      <c r="V72" s="56" t="str">
        <f t="shared" si="18"/>
        <v>-</v>
      </c>
      <c r="W72" s="19"/>
    </row>
    <row r="73" spans="1:23" ht="45" x14ac:dyDescent="0.2">
      <c r="A73" s="32"/>
      <c r="B73" s="69" t="s">
        <v>151</v>
      </c>
      <c r="C73" s="67">
        <v>6315376946</v>
      </c>
      <c r="D73" s="13" t="s">
        <v>241</v>
      </c>
      <c r="E73" s="58"/>
      <c r="F73" s="53" t="s">
        <v>175</v>
      </c>
      <c r="G73" s="54">
        <v>0.22</v>
      </c>
      <c r="H73" s="55">
        <v>1911.96</v>
      </c>
      <c r="I73" s="55">
        <v>1911.96</v>
      </c>
      <c r="J73" s="55" t="s">
        <v>478</v>
      </c>
      <c r="K73" s="60">
        <f t="shared" si="13"/>
        <v>100</v>
      </c>
      <c r="L73" s="60" t="str">
        <f t="shared" si="14"/>
        <v/>
      </c>
      <c r="M73" s="55">
        <v>2294.35</v>
      </c>
      <c r="N73" s="55">
        <v>2332.59</v>
      </c>
      <c r="O73" s="55" t="s">
        <v>478</v>
      </c>
      <c r="P73" s="56">
        <f t="shared" si="15"/>
        <v>101.66670298777431</v>
      </c>
      <c r="Q73" s="56" t="str">
        <f t="shared" si="16"/>
        <v>-</v>
      </c>
      <c r="R73" s="55"/>
      <c r="S73" s="55"/>
      <c r="T73" s="55"/>
      <c r="U73" s="57" t="str">
        <f t="shared" si="17"/>
        <v>-</v>
      </c>
      <c r="V73" s="56" t="str">
        <f t="shared" si="18"/>
        <v>-</v>
      </c>
      <c r="W73" s="19"/>
    </row>
    <row r="74" spans="1:23" ht="31.5" x14ac:dyDescent="0.2">
      <c r="A74" s="32"/>
      <c r="B74" s="69" t="s">
        <v>152</v>
      </c>
      <c r="C74" s="67">
        <v>6315376946</v>
      </c>
      <c r="D74" s="13" t="s">
        <v>241</v>
      </c>
      <c r="E74" s="58"/>
      <c r="F74" s="53" t="s">
        <v>175</v>
      </c>
      <c r="G74" s="54">
        <v>0.22</v>
      </c>
      <c r="H74" s="55">
        <v>2534.59</v>
      </c>
      <c r="I74" s="55">
        <v>2534.59</v>
      </c>
      <c r="J74" s="55" t="s">
        <v>478</v>
      </c>
      <c r="K74" s="60">
        <f t="shared" si="13"/>
        <v>100</v>
      </c>
      <c r="L74" s="60" t="str">
        <f t="shared" si="14"/>
        <v/>
      </c>
      <c r="M74" s="55"/>
      <c r="N74" s="55"/>
      <c r="O74" s="55"/>
      <c r="P74" s="56" t="str">
        <f t="shared" si="15"/>
        <v>-</v>
      </c>
      <c r="Q74" s="56" t="str">
        <f t="shared" si="16"/>
        <v>-</v>
      </c>
      <c r="R74" s="55"/>
      <c r="S74" s="55"/>
      <c r="T74" s="55"/>
      <c r="U74" s="57" t="str">
        <f t="shared" si="17"/>
        <v>-</v>
      </c>
      <c r="V74" s="56" t="str">
        <f t="shared" si="18"/>
        <v>-</v>
      </c>
      <c r="W74" s="19"/>
    </row>
    <row r="75" spans="1:23" ht="45" x14ac:dyDescent="0.2">
      <c r="A75" s="32"/>
      <c r="B75" s="69" t="s">
        <v>153</v>
      </c>
      <c r="C75" s="67">
        <v>6315376946</v>
      </c>
      <c r="D75" s="13" t="s">
        <v>241</v>
      </c>
      <c r="E75" s="58"/>
      <c r="F75" s="53" t="s">
        <v>175</v>
      </c>
      <c r="G75" s="54">
        <v>0.22</v>
      </c>
      <c r="H75" s="55">
        <v>2028.95</v>
      </c>
      <c r="I75" s="55">
        <v>2028.95</v>
      </c>
      <c r="J75" s="55" t="s">
        <v>478</v>
      </c>
      <c r="K75" s="60">
        <f t="shared" si="13"/>
        <v>100</v>
      </c>
      <c r="L75" s="60" t="str">
        <f t="shared" si="14"/>
        <v/>
      </c>
      <c r="M75" s="55"/>
      <c r="N75" s="55"/>
      <c r="O75" s="55"/>
      <c r="P75" s="56" t="str">
        <f t="shared" si="15"/>
        <v>-</v>
      </c>
      <c r="Q75" s="56" t="str">
        <f t="shared" si="16"/>
        <v>-</v>
      </c>
      <c r="R75" s="55"/>
      <c r="S75" s="55"/>
      <c r="T75" s="55"/>
      <c r="U75" s="57" t="str">
        <f t="shared" si="17"/>
        <v>-</v>
      </c>
      <c r="V75" s="56" t="str">
        <f t="shared" si="18"/>
        <v>-</v>
      </c>
      <c r="W75" s="19"/>
    </row>
    <row r="76" spans="1:23" ht="60" x14ac:dyDescent="0.2">
      <c r="A76" s="32"/>
      <c r="B76" s="69" t="s">
        <v>154</v>
      </c>
      <c r="C76" s="67">
        <v>6315376946</v>
      </c>
      <c r="D76" s="13" t="s">
        <v>241</v>
      </c>
      <c r="E76" s="58"/>
      <c r="F76" s="53" t="s">
        <v>175</v>
      </c>
      <c r="G76" s="54">
        <v>0.22</v>
      </c>
      <c r="H76" s="55">
        <v>2376.73</v>
      </c>
      <c r="I76" s="55">
        <v>2376.73</v>
      </c>
      <c r="J76" s="55" t="s">
        <v>478</v>
      </c>
      <c r="K76" s="60">
        <f t="shared" si="13"/>
        <v>100</v>
      </c>
      <c r="L76" s="60" t="str">
        <f t="shared" si="14"/>
        <v/>
      </c>
      <c r="M76" s="55"/>
      <c r="N76" s="55"/>
      <c r="O76" s="55"/>
      <c r="P76" s="56" t="str">
        <f t="shared" si="15"/>
        <v>-</v>
      </c>
      <c r="Q76" s="56" t="str">
        <f t="shared" si="16"/>
        <v>-</v>
      </c>
      <c r="R76" s="55"/>
      <c r="S76" s="55"/>
      <c r="T76" s="55"/>
      <c r="U76" s="57" t="str">
        <f t="shared" si="17"/>
        <v>-</v>
      </c>
      <c r="V76" s="56" t="str">
        <f t="shared" si="18"/>
        <v>-</v>
      </c>
      <c r="W76" s="19"/>
    </row>
    <row r="77" spans="1:23" ht="60" x14ac:dyDescent="0.2">
      <c r="A77" s="32"/>
      <c r="B77" s="69" t="s">
        <v>155</v>
      </c>
      <c r="C77" s="67">
        <v>6315376946</v>
      </c>
      <c r="D77" s="13" t="s">
        <v>241</v>
      </c>
      <c r="E77" s="58"/>
      <c r="F77" s="53" t="s">
        <v>175</v>
      </c>
      <c r="G77" s="54">
        <v>0.22</v>
      </c>
      <c r="H77" s="55">
        <v>2256.04</v>
      </c>
      <c r="I77" s="55">
        <v>2256.04</v>
      </c>
      <c r="J77" s="55" t="s">
        <v>478</v>
      </c>
      <c r="K77" s="60">
        <f t="shared" si="13"/>
        <v>100</v>
      </c>
      <c r="L77" s="60" t="str">
        <f t="shared" si="14"/>
        <v/>
      </c>
      <c r="M77" s="55"/>
      <c r="N77" s="55"/>
      <c r="O77" s="55"/>
      <c r="P77" s="56" t="str">
        <f t="shared" si="15"/>
        <v>-</v>
      </c>
      <c r="Q77" s="56" t="str">
        <f t="shared" si="16"/>
        <v>-</v>
      </c>
      <c r="R77" s="55"/>
      <c r="S77" s="55"/>
      <c r="T77" s="55"/>
      <c r="U77" s="57" t="str">
        <f t="shared" si="17"/>
        <v>-</v>
      </c>
      <c r="V77" s="56" t="str">
        <f t="shared" si="18"/>
        <v>-</v>
      </c>
      <c r="W77" s="19"/>
    </row>
    <row r="78" spans="1:23" ht="60" x14ac:dyDescent="0.2">
      <c r="A78" s="32"/>
      <c r="B78" s="69" t="s">
        <v>156</v>
      </c>
      <c r="C78" s="67">
        <v>6315376946</v>
      </c>
      <c r="D78" s="13" t="s">
        <v>241</v>
      </c>
      <c r="E78" s="58"/>
      <c r="F78" s="53" t="s">
        <v>175</v>
      </c>
      <c r="G78" s="54">
        <v>0.22</v>
      </c>
      <c r="H78" s="55">
        <v>2512.1999999999998</v>
      </c>
      <c r="I78" s="55">
        <v>2512.1999999999998</v>
      </c>
      <c r="J78" s="55" t="s">
        <v>478</v>
      </c>
      <c r="K78" s="60">
        <f t="shared" si="13"/>
        <v>100</v>
      </c>
      <c r="L78" s="60" t="str">
        <f t="shared" si="14"/>
        <v/>
      </c>
      <c r="M78" s="55">
        <v>3014.64</v>
      </c>
      <c r="N78" s="55">
        <v>3064.88</v>
      </c>
      <c r="O78" s="55" t="s">
        <v>478</v>
      </c>
      <c r="P78" s="56">
        <f t="shared" si="15"/>
        <v>101.66653398084019</v>
      </c>
      <c r="Q78" s="56" t="str">
        <f t="shared" si="16"/>
        <v>-</v>
      </c>
      <c r="R78" s="55"/>
      <c r="S78" s="55"/>
      <c r="T78" s="55"/>
      <c r="U78" s="57" t="str">
        <f t="shared" si="17"/>
        <v>-</v>
      </c>
      <c r="V78" s="56" t="str">
        <f t="shared" si="18"/>
        <v>-</v>
      </c>
      <c r="W78" s="19"/>
    </row>
    <row r="79" spans="1:23" ht="45" x14ac:dyDescent="0.2">
      <c r="A79" s="32"/>
      <c r="B79" s="69" t="s">
        <v>157</v>
      </c>
      <c r="C79" s="67">
        <v>6315376946</v>
      </c>
      <c r="D79" s="13" t="s">
        <v>241</v>
      </c>
      <c r="E79" s="58"/>
      <c r="F79" s="53" t="s">
        <v>175</v>
      </c>
      <c r="G79" s="54">
        <v>0.22</v>
      </c>
      <c r="H79" s="55">
        <v>2839.1</v>
      </c>
      <c r="I79" s="55">
        <v>2839.1</v>
      </c>
      <c r="J79" s="55" t="s">
        <v>478</v>
      </c>
      <c r="K79" s="60">
        <f t="shared" si="13"/>
        <v>100</v>
      </c>
      <c r="L79" s="60" t="str">
        <f t="shared" si="14"/>
        <v/>
      </c>
      <c r="M79" s="55">
        <v>3406.92</v>
      </c>
      <c r="N79" s="55">
        <v>3463.7</v>
      </c>
      <c r="O79" s="55" t="s">
        <v>478</v>
      </c>
      <c r="P79" s="56">
        <f t="shared" si="15"/>
        <v>101.66660796261726</v>
      </c>
      <c r="Q79" s="56" t="str">
        <f t="shared" si="16"/>
        <v>-</v>
      </c>
      <c r="R79" s="55"/>
      <c r="S79" s="55"/>
      <c r="T79" s="55"/>
      <c r="U79" s="57" t="str">
        <f t="shared" si="17"/>
        <v>-</v>
      </c>
      <c r="V79" s="56" t="str">
        <f t="shared" si="18"/>
        <v>-</v>
      </c>
      <c r="W79" s="19"/>
    </row>
    <row r="80" spans="1:23" ht="31.5" x14ac:dyDescent="0.2">
      <c r="A80" s="32"/>
      <c r="B80" s="69" t="s">
        <v>158</v>
      </c>
      <c r="C80" s="67">
        <v>6315376946</v>
      </c>
      <c r="D80" s="13" t="s">
        <v>241</v>
      </c>
      <c r="E80" s="58"/>
      <c r="F80" s="53" t="s">
        <v>175</v>
      </c>
      <c r="G80" s="54">
        <v>0.22</v>
      </c>
      <c r="H80" s="55">
        <v>2917.07</v>
      </c>
      <c r="I80" s="55">
        <v>2917.07</v>
      </c>
      <c r="J80" s="55" t="s">
        <v>478</v>
      </c>
      <c r="K80" s="60">
        <f t="shared" si="13"/>
        <v>100</v>
      </c>
      <c r="L80" s="60" t="str">
        <f t="shared" si="14"/>
        <v/>
      </c>
      <c r="M80" s="55">
        <v>3500.48</v>
      </c>
      <c r="N80" s="55">
        <v>3558.83</v>
      </c>
      <c r="O80" s="55" t="s">
        <v>478</v>
      </c>
      <c r="P80" s="56">
        <f t="shared" si="15"/>
        <v>101.66691425175975</v>
      </c>
      <c r="Q80" s="56" t="str">
        <f t="shared" si="16"/>
        <v>-</v>
      </c>
      <c r="R80" s="55"/>
      <c r="S80" s="55"/>
      <c r="T80" s="55"/>
      <c r="U80" s="57" t="str">
        <f t="shared" si="17"/>
        <v>-</v>
      </c>
      <c r="V80" s="56" t="str">
        <f t="shared" si="18"/>
        <v>-</v>
      </c>
      <c r="W80" s="19"/>
    </row>
    <row r="81" spans="1:23" ht="31.5" x14ac:dyDescent="0.2">
      <c r="A81" s="32"/>
      <c r="B81" s="69" t="s">
        <v>159</v>
      </c>
      <c r="C81" s="67">
        <v>6315376946</v>
      </c>
      <c r="D81" s="13" t="s">
        <v>241</v>
      </c>
      <c r="E81" s="58"/>
      <c r="F81" s="53" t="s">
        <v>175</v>
      </c>
      <c r="G81" s="54">
        <v>0.22</v>
      </c>
      <c r="H81" s="55">
        <v>2849.34</v>
      </c>
      <c r="I81" s="55">
        <v>2849.34</v>
      </c>
      <c r="J81" s="55" t="s">
        <v>478</v>
      </c>
      <c r="K81" s="60">
        <f t="shared" si="13"/>
        <v>100</v>
      </c>
      <c r="L81" s="60" t="str">
        <f t="shared" si="14"/>
        <v/>
      </c>
      <c r="M81" s="55"/>
      <c r="N81" s="55"/>
      <c r="O81" s="55"/>
      <c r="P81" s="56" t="str">
        <f t="shared" si="15"/>
        <v>-</v>
      </c>
      <c r="Q81" s="56" t="str">
        <f t="shared" si="16"/>
        <v>-</v>
      </c>
      <c r="R81" s="55"/>
      <c r="S81" s="55"/>
      <c r="T81" s="55"/>
      <c r="U81" s="57" t="str">
        <f t="shared" si="17"/>
        <v>-</v>
      </c>
      <c r="V81" s="56" t="str">
        <f t="shared" si="18"/>
        <v>-</v>
      </c>
      <c r="W81" s="19"/>
    </row>
    <row r="82" spans="1:23" ht="31.5" x14ac:dyDescent="0.2">
      <c r="A82" s="32"/>
      <c r="B82" s="69" t="s">
        <v>160</v>
      </c>
      <c r="C82" s="67">
        <v>6315376946</v>
      </c>
      <c r="D82" s="13" t="s">
        <v>241</v>
      </c>
      <c r="E82" s="58"/>
      <c r="F82" s="53" t="s">
        <v>175</v>
      </c>
      <c r="G82" s="54">
        <v>0.22</v>
      </c>
      <c r="H82" s="55">
        <v>3188.05</v>
      </c>
      <c r="I82" s="55">
        <v>3188.05</v>
      </c>
      <c r="J82" s="55" t="s">
        <v>478</v>
      </c>
      <c r="K82" s="60">
        <f t="shared" si="13"/>
        <v>100</v>
      </c>
      <c r="L82" s="60" t="str">
        <f t="shared" si="14"/>
        <v/>
      </c>
      <c r="M82" s="55"/>
      <c r="N82" s="55"/>
      <c r="O82" s="55"/>
      <c r="P82" s="56" t="str">
        <f t="shared" si="15"/>
        <v>-</v>
      </c>
      <c r="Q82" s="56" t="str">
        <f t="shared" si="16"/>
        <v>-</v>
      </c>
      <c r="R82" s="55"/>
      <c r="S82" s="55"/>
      <c r="T82" s="55"/>
      <c r="U82" s="57" t="str">
        <f t="shared" si="17"/>
        <v>-</v>
      </c>
      <c r="V82" s="56" t="str">
        <f t="shared" si="18"/>
        <v>-</v>
      </c>
      <c r="W82" s="20"/>
    </row>
    <row r="83" spans="1:23" ht="114.75" x14ac:dyDescent="0.2">
      <c r="A83" s="32"/>
      <c r="B83" s="9" t="s">
        <v>163</v>
      </c>
      <c r="C83" s="50">
        <v>3729007313</v>
      </c>
      <c r="D83" s="13" t="s">
        <v>241</v>
      </c>
      <c r="E83" s="58" t="s">
        <v>312</v>
      </c>
      <c r="F83" s="53" t="s">
        <v>83</v>
      </c>
      <c r="G83" s="54">
        <v>0.22</v>
      </c>
      <c r="H83" s="55">
        <v>2603.77</v>
      </c>
      <c r="I83" s="55">
        <v>2603.77</v>
      </c>
      <c r="J83" s="55">
        <v>2913.62</v>
      </c>
      <c r="K83" s="56">
        <f t="shared" ref="K83:K91" si="19">IFERROR(I83/H83*100,"")</f>
        <v>100</v>
      </c>
      <c r="L83" s="60">
        <f t="shared" si="14"/>
        <v>111.90005261601448</v>
      </c>
      <c r="M83" s="56"/>
      <c r="N83" s="56"/>
      <c r="O83" s="56"/>
      <c r="P83" s="56" t="str">
        <f t="shared" si="15"/>
        <v>-</v>
      </c>
      <c r="Q83" s="56" t="str">
        <f t="shared" si="16"/>
        <v>-</v>
      </c>
      <c r="R83" s="56"/>
      <c r="S83" s="56"/>
      <c r="T83" s="56"/>
      <c r="U83" s="57" t="str">
        <f t="shared" si="17"/>
        <v>-</v>
      </c>
      <c r="V83" s="56" t="str">
        <f t="shared" si="18"/>
        <v>-</v>
      </c>
      <c r="W83" s="70" t="s">
        <v>481</v>
      </c>
    </row>
    <row r="84" spans="1:23" ht="63.75" x14ac:dyDescent="0.2">
      <c r="A84" s="32"/>
      <c r="B84" s="10" t="s">
        <v>164</v>
      </c>
      <c r="C84" s="50">
        <v>3702050590</v>
      </c>
      <c r="D84" s="13" t="s">
        <v>241</v>
      </c>
      <c r="E84" s="58" t="s">
        <v>312</v>
      </c>
      <c r="F84" s="53" t="s">
        <v>175</v>
      </c>
      <c r="G84" s="54">
        <v>0.22</v>
      </c>
      <c r="H84" s="55">
        <v>1891.14</v>
      </c>
      <c r="I84" s="55" t="s">
        <v>478</v>
      </c>
      <c r="J84" s="55" t="s">
        <v>478</v>
      </c>
      <c r="K84" s="56" t="str">
        <f t="shared" si="19"/>
        <v/>
      </c>
      <c r="L84" s="60" t="str">
        <f t="shared" si="14"/>
        <v/>
      </c>
      <c r="M84" s="55">
        <v>2269.37</v>
      </c>
      <c r="N84" s="55" t="s">
        <v>478</v>
      </c>
      <c r="O84" s="55" t="s">
        <v>478</v>
      </c>
      <c r="P84" s="56" t="str">
        <f t="shared" si="15"/>
        <v>-</v>
      </c>
      <c r="Q84" s="56" t="str">
        <f t="shared" si="16"/>
        <v>-</v>
      </c>
      <c r="R84" s="55"/>
      <c r="S84" s="55"/>
      <c r="T84" s="55"/>
      <c r="U84" s="57" t="str">
        <f t="shared" si="17"/>
        <v>-</v>
      </c>
      <c r="V84" s="56" t="str">
        <f t="shared" si="18"/>
        <v>-</v>
      </c>
      <c r="W84" s="70" t="s">
        <v>482</v>
      </c>
    </row>
    <row r="85" spans="1:23" ht="76.5" x14ac:dyDescent="0.2">
      <c r="A85" s="32"/>
      <c r="B85" s="10" t="s">
        <v>266</v>
      </c>
      <c r="C85" s="50">
        <v>3711044459</v>
      </c>
      <c r="D85" s="13" t="s">
        <v>241</v>
      </c>
      <c r="E85" s="58" t="s">
        <v>312</v>
      </c>
      <c r="F85" s="53" t="s">
        <v>82</v>
      </c>
      <c r="G85" s="54">
        <v>0.05</v>
      </c>
      <c r="H85" s="55">
        <v>3038.29</v>
      </c>
      <c r="I85" s="55" t="s">
        <v>478</v>
      </c>
      <c r="J85" s="55" t="s">
        <v>478</v>
      </c>
      <c r="K85" s="56" t="str">
        <f t="shared" si="19"/>
        <v/>
      </c>
      <c r="L85" s="60" t="str">
        <f t="shared" si="14"/>
        <v/>
      </c>
      <c r="M85" s="55">
        <v>3038.29</v>
      </c>
      <c r="N85" s="55" t="s">
        <v>478</v>
      </c>
      <c r="O85" s="55" t="s">
        <v>478</v>
      </c>
      <c r="P85" s="56" t="str">
        <f t="shared" si="15"/>
        <v>-</v>
      </c>
      <c r="Q85" s="56" t="str">
        <f t="shared" si="16"/>
        <v>-</v>
      </c>
      <c r="R85" s="55"/>
      <c r="S85" s="55"/>
      <c r="T85" s="55"/>
      <c r="U85" s="57" t="str">
        <f t="shared" si="17"/>
        <v>-</v>
      </c>
      <c r="V85" s="56" t="str">
        <f t="shared" si="18"/>
        <v>-</v>
      </c>
      <c r="W85" s="70" t="s">
        <v>483</v>
      </c>
    </row>
    <row r="86" spans="1:23" ht="15.75" customHeight="1" x14ac:dyDescent="0.2">
      <c r="A86" s="32"/>
      <c r="B86" s="9" t="s">
        <v>199</v>
      </c>
      <c r="C86" s="50">
        <v>3702504406</v>
      </c>
      <c r="D86" s="13"/>
      <c r="E86" s="58"/>
      <c r="F86" s="53"/>
      <c r="G86" s="54"/>
      <c r="H86" s="59"/>
      <c r="I86" s="55"/>
      <c r="J86" s="55"/>
      <c r="K86" s="56" t="str">
        <f t="shared" si="19"/>
        <v/>
      </c>
      <c r="L86" s="56" t="str">
        <f>IFERROR(J86/I86*100,"")</f>
        <v/>
      </c>
      <c r="M86" s="55"/>
      <c r="N86" s="55"/>
      <c r="O86" s="55"/>
      <c r="P86" s="56" t="str">
        <f t="shared" si="15"/>
        <v>-</v>
      </c>
      <c r="Q86" s="56" t="str">
        <f t="shared" si="16"/>
        <v>-</v>
      </c>
      <c r="R86" s="55"/>
      <c r="S86" s="55"/>
      <c r="T86" s="55"/>
      <c r="U86" s="57" t="str">
        <f t="shared" si="17"/>
        <v>-</v>
      </c>
      <c r="V86" s="56" t="str">
        <f t="shared" si="18"/>
        <v>-</v>
      </c>
      <c r="W86" s="71" t="s">
        <v>484</v>
      </c>
    </row>
    <row r="87" spans="1:23" ht="64.5" customHeight="1" x14ac:dyDescent="0.2">
      <c r="A87" s="32"/>
      <c r="B87" s="1" t="s">
        <v>200</v>
      </c>
      <c r="C87" s="67">
        <v>3702504406</v>
      </c>
      <c r="D87" s="13" t="s">
        <v>241</v>
      </c>
      <c r="E87" s="58" t="s">
        <v>312</v>
      </c>
      <c r="F87" s="53" t="s">
        <v>82</v>
      </c>
      <c r="G87" s="54">
        <v>0</v>
      </c>
      <c r="H87" s="59">
        <v>2750.62</v>
      </c>
      <c r="I87" s="55" t="s">
        <v>478</v>
      </c>
      <c r="J87" s="55" t="s">
        <v>478</v>
      </c>
      <c r="K87" s="56" t="str">
        <f t="shared" si="19"/>
        <v/>
      </c>
      <c r="L87" s="60" t="str">
        <f t="shared" si="14"/>
        <v/>
      </c>
      <c r="M87" s="55"/>
      <c r="N87" s="55"/>
      <c r="O87" s="55"/>
      <c r="P87" s="56" t="str">
        <f t="shared" si="15"/>
        <v>-</v>
      </c>
      <c r="Q87" s="56" t="str">
        <f t="shared" si="16"/>
        <v>-</v>
      </c>
      <c r="R87" s="55"/>
      <c r="S87" s="55"/>
      <c r="T87" s="55"/>
      <c r="U87" s="57" t="str">
        <f t="shared" si="17"/>
        <v>-</v>
      </c>
      <c r="V87" s="56" t="str">
        <f t="shared" si="18"/>
        <v>-</v>
      </c>
      <c r="W87" s="72"/>
    </row>
    <row r="88" spans="1:23" ht="80.25" customHeight="1" x14ac:dyDescent="0.2">
      <c r="A88" s="32"/>
      <c r="B88" s="1" t="s">
        <v>201</v>
      </c>
      <c r="C88" s="67">
        <v>3702504406</v>
      </c>
      <c r="D88" s="13" t="s">
        <v>241</v>
      </c>
      <c r="E88" s="58" t="s">
        <v>312</v>
      </c>
      <c r="F88" s="53" t="s">
        <v>82</v>
      </c>
      <c r="G88" s="54">
        <v>0</v>
      </c>
      <c r="H88" s="55">
        <v>3833.81</v>
      </c>
      <c r="I88" s="55" t="s">
        <v>478</v>
      </c>
      <c r="J88" s="55" t="s">
        <v>478</v>
      </c>
      <c r="K88" s="56" t="str">
        <f t="shared" si="19"/>
        <v/>
      </c>
      <c r="L88" s="60" t="str">
        <f t="shared" si="14"/>
        <v/>
      </c>
      <c r="M88" s="55"/>
      <c r="N88" s="55"/>
      <c r="O88" s="55"/>
      <c r="P88" s="56" t="str">
        <f t="shared" si="15"/>
        <v>-</v>
      </c>
      <c r="Q88" s="56" t="str">
        <f t="shared" si="16"/>
        <v>-</v>
      </c>
      <c r="R88" s="55"/>
      <c r="S88" s="55"/>
      <c r="T88" s="55"/>
      <c r="U88" s="57" t="str">
        <f t="shared" si="17"/>
        <v>-</v>
      </c>
      <c r="V88" s="56" t="str">
        <f t="shared" si="18"/>
        <v>-</v>
      </c>
      <c r="W88" s="73"/>
    </row>
    <row r="89" spans="1:23" ht="112.5" customHeight="1" x14ac:dyDescent="0.2">
      <c r="A89" s="32"/>
      <c r="B89" s="10" t="s">
        <v>165</v>
      </c>
      <c r="C89" s="50">
        <v>3702184643</v>
      </c>
      <c r="D89" s="13" t="s">
        <v>241</v>
      </c>
      <c r="E89" s="58" t="s">
        <v>312</v>
      </c>
      <c r="F89" s="53" t="s">
        <v>82</v>
      </c>
      <c r="G89" s="54">
        <v>0.05</v>
      </c>
      <c r="H89" s="59">
        <v>3833.81</v>
      </c>
      <c r="I89" s="55" t="s">
        <v>478</v>
      </c>
      <c r="J89" s="55" t="s">
        <v>478</v>
      </c>
      <c r="K89" s="56" t="str">
        <f t="shared" si="19"/>
        <v/>
      </c>
      <c r="L89" s="60" t="str">
        <f t="shared" si="14"/>
        <v/>
      </c>
      <c r="M89" s="55"/>
      <c r="N89" s="55"/>
      <c r="O89" s="55"/>
      <c r="P89" s="56" t="str">
        <f t="shared" si="15"/>
        <v>-</v>
      </c>
      <c r="Q89" s="56" t="str">
        <f t="shared" si="16"/>
        <v>-</v>
      </c>
      <c r="R89" s="55"/>
      <c r="S89" s="55"/>
      <c r="T89" s="55"/>
      <c r="U89" s="57" t="str">
        <f t="shared" si="17"/>
        <v>-</v>
      </c>
      <c r="V89" s="56" t="str">
        <f t="shared" si="18"/>
        <v>-</v>
      </c>
      <c r="W89" s="70" t="s">
        <v>482</v>
      </c>
    </row>
    <row r="90" spans="1:23" x14ac:dyDescent="0.2">
      <c r="A90" s="32"/>
      <c r="B90" s="9" t="s">
        <v>38</v>
      </c>
      <c r="C90" s="50">
        <v>3702733438</v>
      </c>
      <c r="D90" s="13"/>
      <c r="E90" s="58"/>
      <c r="F90" s="53"/>
      <c r="G90" s="54"/>
      <c r="H90" s="59"/>
      <c r="I90" s="55"/>
      <c r="J90" s="55"/>
      <c r="K90" s="55" t="str">
        <f t="shared" si="19"/>
        <v/>
      </c>
      <c r="L90" s="55" t="str">
        <f>IFERROR(J90/I90*100,"")</f>
        <v/>
      </c>
      <c r="M90" s="55"/>
      <c r="N90" s="55"/>
      <c r="O90" s="55"/>
      <c r="P90" s="56" t="str">
        <f t="shared" si="15"/>
        <v>-</v>
      </c>
      <c r="Q90" s="56" t="str">
        <f t="shared" si="16"/>
        <v>-</v>
      </c>
      <c r="R90" s="55"/>
      <c r="S90" s="55"/>
      <c r="T90" s="55"/>
      <c r="U90" s="57" t="str">
        <f t="shared" si="17"/>
        <v>-</v>
      </c>
      <c r="V90" s="56" t="str">
        <f t="shared" si="18"/>
        <v>-</v>
      </c>
      <c r="W90" s="12"/>
    </row>
    <row r="91" spans="1:23" ht="63" x14ac:dyDescent="0.2">
      <c r="A91" s="32"/>
      <c r="B91" s="1" t="s">
        <v>162</v>
      </c>
      <c r="C91" s="67">
        <v>3702733438</v>
      </c>
      <c r="D91" s="13" t="s">
        <v>205</v>
      </c>
      <c r="E91" s="58" t="s">
        <v>312</v>
      </c>
      <c r="F91" s="53" t="s">
        <v>83</v>
      </c>
      <c r="G91" s="54">
        <v>0.22</v>
      </c>
      <c r="H91" s="59">
        <v>841.06</v>
      </c>
      <c r="I91" s="59">
        <v>841.06</v>
      </c>
      <c r="J91" s="59">
        <v>841.06</v>
      </c>
      <c r="K91" s="60">
        <f t="shared" si="19"/>
        <v>100</v>
      </c>
      <c r="L91" s="60">
        <f t="shared" si="14"/>
        <v>100</v>
      </c>
      <c r="M91" s="56"/>
      <c r="N91" s="56"/>
      <c r="O91" s="56"/>
      <c r="P91" s="56" t="str">
        <f t="shared" si="15"/>
        <v>-</v>
      </c>
      <c r="Q91" s="56" t="str">
        <f t="shared" si="16"/>
        <v>-</v>
      </c>
      <c r="R91" s="56"/>
      <c r="S91" s="56"/>
      <c r="T91" s="56"/>
      <c r="U91" s="57" t="str">
        <f t="shared" si="17"/>
        <v>-</v>
      </c>
      <c r="V91" s="56" t="str">
        <f t="shared" si="18"/>
        <v>-</v>
      </c>
      <c r="W91" s="12" t="s">
        <v>472</v>
      </c>
    </row>
    <row r="92" spans="1:23" ht="63" x14ac:dyDescent="0.2">
      <c r="A92" s="32"/>
      <c r="B92" s="1" t="s">
        <v>499</v>
      </c>
      <c r="C92" s="67">
        <v>3702733438</v>
      </c>
      <c r="D92" s="13" t="s">
        <v>502</v>
      </c>
      <c r="E92" s="58" t="s">
        <v>514</v>
      </c>
      <c r="F92" s="53" t="s">
        <v>83</v>
      </c>
      <c r="G92" s="54">
        <v>0.22</v>
      </c>
      <c r="H92" s="59"/>
      <c r="I92" s="59">
        <v>550.30999999999995</v>
      </c>
      <c r="J92" s="59">
        <v>550.30999999999995</v>
      </c>
      <c r="K92" s="60"/>
      <c r="L92" s="60">
        <f t="shared" si="14"/>
        <v>100</v>
      </c>
      <c r="M92" s="56"/>
      <c r="N92" s="56"/>
      <c r="O92" s="56"/>
      <c r="P92" s="56"/>
      <c r="Q92" s="56"/>
      <c r="R92" s="56"/>
      <c r="S92" s="56"/>
      <c r="T92" s="56"/>
      <c r="U92" s="57"/>
      <c r="V92" s="56"/>
      <c r="W92" s="12" t="s">
        <v>496</v>
      </c>
    </row>
    <row r="93" spans="1:23" x14ac:dyDescent="0.2">
      <c r="A93" s="32"/>
      <c r="B93" s="9" t="s">
        <v>501</v>
      </c>
      <c r="C93" s="67">
        <v>3702070170</v>
      </c>
      <c r="D93" s="13"/>
      <c r="E93" s="58"/>
      <c r="F93" s="53"/>
      <c r="G93" s="54"/>
      <c r="H93" s="59"/>
      <c r="I93" s="59"/>
      <c r="J93" s="59"/>
      <c r="K93" s="60"/>
      <c r="L93" s="60"/>
      <c r="M93" s="56"/>
      <c r="N93" s="56"/>
      <c r="O93" s="56"/>
      <c r="P93" s="56"/>
      <c r="Q93" s="56"/>
      <c r="R93" s="56"/>
      <c r="S93" s="56"/>
      <c r="T93" s="56"/>
      <c r="U93" s="57"/>
      <c r="V93" s="56"/>
      <c r="W93" s="12"/>
    </row>
    <row r="94" spans="1:23" ht="31.5" x14ac:dyDescent="0.2">
      <c r="A94" s="42"/>
      <c r="B94" s="1" t="s">
        <v>500</v>
      </c>
      <c r="C94" s="67">
        <v>3702070170</v>
      </c>
      <c r="D94" s="13" t="s">
        <v>502</v>
      </c>
      <c r="E94" s="58" t="s">
        <v>312</v>
      </c>
      <c r="F94" s="53" t="s">
        <v>83</v>
      </c>
      <c r="G94" s="54">
        <v>0.05</v>
      </c>
      <c r="H94" s="59"/>
      <c r="I94" s="59">
        <v>1328.0652196560002</v>
      </c>
      <c r="J94" s="59">
        <v>1328.0652196560002</v>
      </c>
      <c r="K94" s="60"/>
      <c r="L94" s="60"/>
      <c r="M94" s="56"/>
      <c r="N94" s="56"/>
      <c r="O94" s="56"/>
      <c r="P94" s="56"/>
      <c r="Q94" s="56"/>
      <c r="R94" s="56"/>
      <c r="S94" s="56"/>
      <c r="T94" s="56"/>
      <c r="U94" s="57"/>
      <c r="V94" s="56"/>
      <c r="W94" s="12" t="s">
        <v>503</v>
      </c>
    </row>
    <row r="95" spans="1:23" ht="47.25" x14ac:dyDescent="0.2">
      <c r="A95" s="74" t="s">
        <v>324</v>
      </c>
      <c r="B95" s="9" t="s">
        <v>52</v>
      </c>
      <c r="C95" s="50">
        <v>3704005258</v>
      </c>
      <c r="D95" s="13" t="s">
        <v>205</v>
      </c>
      <c r="E95" s="58" t="s">
        <v>312</v>
      </c>
      <c r="F95" s="53" t="s">
        <v>175</v>
      </c>
      <c r="G95" s="54">
        <v>0.22</v>
      </c>
      <c r="H95" s="55">
        <v>4649.93</v>
      </c>
      <c r="I95" s="55">
        <v>4592.68</v>
      </c>
      <c r="J95" s="55">
        <v>4761.82</v>
      </c>
      <c r="K95" s="56">
        <f t="shared" ref="K95:K118" si="20">IFERROR(I95/H95*100,"")</f>
        <v>98.768798670087506</v>
      </c>
      <c r="L95" s="56">
        <f t="shared" ref="L95:L118" si="21">IFERROR(J95/I95*100,"")</f>
        <v>103.68281700445054</v>
      </c>
      <c r="M95" s="55">
        <v>5579.42</v>
      </c>
      <c r="N95" s="55">
        <v>5603.07</v>
      </c>
      <c r="O95" s="55">
        <v>5809.42</v>
      </c>
      <c r="P95" s="56">
        <f t="shared" si="15"/>
        <v>100.42387918457474</v>
      </c>
      <c r="Q95" s="56">
        <f t="shared" si="16"/>
        <v>103.68280246364941</v>
      </c>
      <c r="R95" s="55">
        <v>3729.4</v>
      </c>
      <c r="S95" s="55">
        <v>3791.55</v>
      </c>
      <c r="T95" s="55">
        <v>4246.54</v>
      </c>
      <c r="U95" s="57">
        <f t="shared" si="17"/>
        <v>101.66648790690192</v>
      </c>
      <c r="V95" s="56">
        <f t="shared" si="18"/>
        <v>112.00010549775156</v>
      </c>
      <c r="W95" s="12" t="s">
        <v>443</v>
      </c>
    </row>
    <row r="96" spans="1:23" ht="30" customHeight="1" x14ac:dyDescent="0.2">
      <c r="A96" s="22" t="s">
        <v>325</v>
      </c>
      <c r="B96" s="9" t="s">
        <v>36</v>
      </c>
      <c r="C96" s="50">
        <v>3703048040</v>
      </c>
      <c r="D96" s="13" t="s">
        <v>254</v>
      </c>
      <c r="E96" s="58" t="s">
        <v>312</v>
      </c>
      <c r="F96" s="53" t="s">
        <v>83</v>
      </c>
      <c r="G96" s="54">
        <v>0.22</v>
      </c>
      <c r="H96" s="55">
        <v>1833.25</v>
      </c>
      <c r="I96" s="55">
        <v>1833.25</v>
      </c>
      <c r="J96" s="55">
        <v>2358.33</v>
      </c>
      <c r="K96" s="56">
        <f t="shared" si="20"/>
        <v>100</v>
      </c>
      <c r="L96" s="56">
        <f t="shared" si="21"/>
        <v>128.6420291831447</v>
      </c>
      <c r="M96" s="55"/>
      <c r="N96" s="55"/>
      <c r="O96" s="55"/>
      <c r="P96" s="56" t="str">
        <f t="shared" si="15"/>
        <v>-</v>
      </c>
      <c r="Q96" s="56" t="str">
        <f t="shared" si="16"/>
        <v>-</v>
      </c>
      <c r="R96" s="55"/>
      <c r="S96" s="55"/>
      <c r="T96" s="55"/>
      <c r="U96" s="57" t="str">
        <f t="shared" si="17"/>
        <v>-</v>
      </c>
      <c r="V96" s="56" t="str">
        <f t="shared" si="18"/>
        <v>-</v>
      </c>
      <c r="W96" s="12" t="s">
        <v>493</v>
      </c>
    </row>
    <row r="97" spans="1:23" ht="31.5" x14ac:dyDescent="0.2">
      <c r="A97" s="32"/>
      <c r="B97" s="9" t="s">
        <v>77</v>
      </c>
      <c r="C97" s="67">
        <v>7729314745</v>
      </c>
      <c r="D97" s="13"/>
      <c r="E97" s="58"/>
      <c r="F97" s="53"/>
      <c r="G97" s="54"/>
      <c r="H97" s="55"/>
      <c r="I97" s="55"/>
      <c r="J97" s="55"/>
      <c r="K97" s="56" t="str">
        <f t="shared" si="20"/>
        <v/>
      </c>
      <c r="L97" s="56" t="str">
        <f t="shared" si="21"/>
        <v/>
      </c>
      <c r="M97" s="56"/>
      <c r="N97" s="56"/>
      <c r="O97" s="56"/>
      <c r="P97" s="56" t="str">
        <f t="shared" si="15"/>
        <v>-</v>
      </c>
      <c r="Q97" s="56" t="str">
        <f t="shared" si="16"/>
        <v>-</v>
      </c>
      <c r="R97" s="56"/>
      <c r="S97" s="56"/>
      <c r="T97" s="56"/>
      <c r="U97" s="57" t="str">
        <f t="shared" si="17"/>
        <v>-</v>
      </c>
      <c r="V97" s="56" t="str">
        <f t="shared" si="18"/>
        <v>-</v>
      </c>
      <c r="W97" s="18" t="s">
        <v>426</v>
      </c>
    </row>
    <row r="98" spans="1:23" x14ac:dyDescent="0.2">
      <c r="A98" s="32"/>
      <c r="B98" s="1" t="s">
        <v>302</v>
      </c>
      <c r="C98" s="67">
        <v>7729314745</v>
      </c>
      <c r="D98" s="13" t="s">
        <v>396</v>
      </c>
      <c r="E98" s="58" t="s">
        <v>312</v>
      </c>
      <c r="F98" s="53" t="s">
        <v>83</v>
      </c>
      <c r="G98" s="54">
        <v>0.22</v>
      </c>
      <c r="H98" s="55">
        <v>8303.9500000000007</v>
      </c>
      <c r="I98" s="55">
        <v>8303.9500000000007</v>
      </c>
      <c r="J98" s="55">
        <v>9665.91</v>
      </c>
      <c r="K98" s="56">
        <f>IFERROR(I98/H98*100,"")</f>
        <v>100</v>
      </c>
      <c r="L98" s="56">
        <f>IFERROR(J98/I98*100,"")</f>
        <v>116.40135116420498</v>
      </c>
      <c r="M98" s="55"/>
      <c r="N98" s="55"/>
      <c r="O98" s="55"/>
      <c r="P98" s="56" t="str">
        <f t="shared" si="15"/>
        <v>-</v>
      </c>
      <c r="Q98" s="56" t="str">
        <f t="shared" si="16"/>
        <v>-</v>
      </c>
      <c r="R98" s="55"/>
      <c r="S98" s="55"/>
      <c r="T98" s="55"/>
      <c r="U98" s="57" t="str">
        <f t="shared" si="17"/>
        <v>-</v>
      </c>
      <c r="V98" s="56" t="str">
        <f t="shared" si="18"/>
        <v>-</v>
      </c>
      <c r="W98" s="20"/>
    </row>
    <row r="99" spans="1:23" x14ac:dyDescent="0.2">
      <c r="A99" s="32"/>
      <c r="B99" s="9" t="s">
        <v>93</v>
      </c>
      <c r="C99" s="50">
        <v>3703023342</v>
      </c>
      <c r="D99" s="13"/>
      <c r="E99" s="58"/>
      <c r="F99" s="53"/>
      <c r="G99" s="54"/>
      <c r="H99" s="14"/>
      <c r="I99" s="14"/>
      <c r="J99" s="14"/>
      <c r="K99" s="14" t="str">
        <f t="shared" si="20"/>
        <v/>
      </c>
      <c r="L99" s="14" t="str">
        <f t="shared" si="21"/>
        <v/>
      </c>
      <c r="M99" s="55"/>
      <c r="N99" s="55"/>
      <c r="O99" s="55"/>
      <c r="P99" s="56" t="str">
        <f t="shared" si="15"/>
        <v>-</v>
      </c>
      <c r="Q99" s="56" t="str">
        <f t="shared" si="16"/>
        <v>-</v>
      </c>
      <c r="R99" s="55"/>
      <c r="S99" s="55"/>
      <c r="T99" s="55"/>
      <c r="U99" s="57" t="str">
        <f t="shared" si="17"/>
        <v>-</v>
      </c>
      <c r="V99" s="56" t="str">
        <f t="shared" si="18"/>
        <v>-</v>
      </c>
      <c r="W99" s="12"/>
    </row>
    <row r="100" spans="1:23" ht="15.75" customHeight="1" x14ac:dyDescent="0.2">
      <c r="A100" s="32"/>
      <c r="B100" s="1" t="s">
        <v>198</v>
      </c>
      <c r="C100" s="67">
        <v>3703023342</v>
      </c>
      <c r="D100" s="13" t="s">
        <v>205</v>
      </c>
      <c r="E100" s="58" t="s">
        <v>312</v>
      </c>
      <c r="F100" s="53" t="s">
        <v>82</v>
      </c>
      <c r="G100" s="54">
        <v>0</v>
      </c>
      <c r="H100" s="55">
        <v>3193.3</v>
      </c>
      <c r="I100" s="55">
        <v>3193.3</v>
      </c>
      <c r="J100" s="55">
        <v>4383.3599999999997</v>
      </c>
      <c r="K100" s="56">
        <f t="shared" si="20"/>
        <v>100</v>
      </c>
      <c r="L100" s="56">
        <f t="shared" si="21"/>
        <v>137.26740362634266</v>
      </c>
      <c r="M100" s="55"/>
      <c r="N100" s="55"/>
      <c r="O100" s="55"/>
      <c r="P100" s="56" t="str">
        <f t="shared" si="15"/>
        <v>-</v>
      </c>
      <c r="Q100" s="56" t="str">
        <f t="shared" si="16"/>
        <v>-</v>
      </c>
      <c r="R100" s="55">
        <v>2787.85</v>
      </c>
      <c r="S100" s="55">
        <v>2787.85</v>
      </c>
      <c r="T100" s="55">
        <v>3122.39</v>
      </c>
      <c r="U100" s="57">
        <f t="shared" si="17"/>
        <v>100</v>
      </c>
      <c r="V100" s="56">
        <f t="shared" si="18"/>
        <v>111.99992826012877</v>
      </c>
      <c r="W100" s="12" t="s">
        <v>373</v>
      </c>
    </row>
    <row r="101" spans="1:23" x14ac:dyDescent="0.2">
      <c r="A101" s="32"/>
      <c r="B101" s="9" t="s">
        <v>71</v>
      </c>
      <c r="C101" s="50">
        <v>3713007692</v>
      </c>
      <c r="D101" s="13"/>
      <c r="E101" s="58"/>
      <c r="F101" s="53"/>
      <c r="G101" s="54"/>
      <c r="H101" s="55"/>
      <c r="I101" s="55"/>
      <c r="J101" s="55"/>
      <c r="K101" s="56" t="str">
        <f t="shared" si="20"/>
        <v/>
      </c>
      <c r="L101" s="56" t="str">
        <f t="shared" si="21"/>
        <v/>
      </c>
      <c r="M101" s="56"/>
      <c r="N101" s="56"/>
      <c r="O101" s="56"/>
      <c r="P101" s="56" t="str">
        <f t="shared" si="15"/>
        <v>-</v>
      </c>
      <c r="Q101" s="56" t="str">
        <f t="shared" si="16"/>
        <v>-</v>
      </c>
      <c r="R101" s="56"/>
      <c r="S101" s="56"/>
      <c r="T101" s="56"/>
      <c r="U101" s="57" t="str">
        <f t="shared" si="17"/>
        <v>-</v>
      </c>
      <c r="V101" s="56" t="str">
        <f t="shared" si="18"/>
        <v>-</v>
      </c>
      <c r="W101" s="61"/>
    </row>
    <row r="102" spans="1:23" x14ac:dyDescent="0.2">
      <c r="A102" s="32"/>
      <c r="B102" s="1" t="s">
        <v>55</v>
      </c>
      <c r="C102" s="50">
        <v>3713007692</v>
      </c>
      <c r="D102" s="13" t="s">
        <v>209</v>
      </c>
      <c r="E102" s="58" t="s">
        <v>312</v>
      </c>
      <c r="F102" s="53" t="s">
        <v>82</v>
      </c>
      <c r="G102" s="54">
        <v>0.05</v>
      </c>
      <c r="H102" s="55">
        <v>3098.07</v>
      </c>
      <c r="I102" s="55">
        <v>3000.7</v>
      </c>
      <c r="J102" s="55">
        <v>3359.6</v>
      </c>
      <c r="K102" s="56">
        <f t="shared" si="20"/>
        <v>96.857075534122856</v>
      </c>
      <c r="L102" s="56">
        <f t="shared" si="21"/>
        <v>111.96054254007399</v>
      </c>
      <c r="M102" s="55">
        <v>3098.07</v>
      </c>
      <c r="N102" s="55">
        <v>3150.74</v>
      </c>
      <c r="O102" s="55">
        <v>3527.58</v>
      </c>
      <c r="P102" s="56">
        <f t="shared" si="15"/>
        <v>101.70009070163036</v>
      </c>
      <c r="Q102" s="56">
        <f t="shared" si="16"/>
        <v>111.96036486666625</v>
      </c>
      <c r="R102" s="55"/>
      <c r="S102" s="55"/>
      <c r="T102" s="55"/>
      <c r="U102" s="57" t="str">
        <f t="shared" si="17"/>
        <v>-</v>
      </c>
      <c r="V102" s="56" t="str">
        <f t="shared" si="18"/>
        <v>-</v>
      </c>
      <c r="W102" s="61" t="s">
        <v>422</v>
      </c>
    </row>
    <row r="103" spans="1:23" x14ac:dyDescent="0.2">
      <c r="A103" s="32"/>
      <c r="B103" s="1" t="s">
        <v>72</v>
      </c>
      <c r="C103" s="50">
        <v>3713007692</v>
      </c>
      <c r="D103" s="13" t="s">
        <v>254</v>
      </c>
      <c r="E103" s="58" t="s">
        <v>312</v>
      </c>
      <c r="F103" s="53" t="s">
        <v>82</v>
      </c>
      <c r="G103" s="54">
        <v>0.05</v>
      </c>
      <c r="H103" s="55">
        <v>3675.58</v>
      </c>
      <c r="I103" s="55">
        <v>3675.58</v>
      </c>
      <c r="J103" s="55">
        <v>5346.35</v>
      </c>
      <c r="K103" s="56">
        <f t="shared" si="20"/>
        <v>100</v>
      </c>
      <c r="L103" s="56">
        <f t="shared" si="21"/>
        <v>145.45595525059991</v>
      </c>
      <c r="M103" s="55"/>
      <c r="N103" s="55">
        <v>3859.36</v>
      </c>
      <c r="O103" s="55">
        <v>5613.67</v>
      </c>
      <c r="P103" s="56" t="str">
        <f t="shared" si="15"/>
        <v>-</v>
      </c>
      <c r="Q103" s="56">
        <f t="shared" si="16"/>
        <v>145.45598233904067</v>
      </c>
      <c r="R103" s="55">
        <v>3656.17</v>
      </c>
      <c r="S103" s="55">
        <v>3718.32</v>
      </c>
      <c r="T103" s="55">
        <v>4164.5200000000004</v>
      </c>
      <c r="U103" s="57">
        <f t="shared" si="17"/>
        <v>101.69986625348383</v>
      </c>
      <c r="V103" s="56">
        <f t="shared" si="18"/>
        <v>112.00004303018569</v>
      </c>
      <c r="W103" s="12" t="s">
        <v>421</v>
      </c>
    </row>
    <row r="104" spans="1:23" x14ac:dyDescent="0.2">
      <c r="A104" s="32"/>
      <c r="B104" s="9" t="s">
        <v>47</v>
      </c>
      <c r="C104" s="67">
        <v>3713003497</v>
      </c>
      <c r="D104" s="13" t="s">
        <v>205</v>
      </c>
      <c r="E104" s="58" t="s">
        <v>312</v>
      </c>
      <c r="F104" s="53" t="s">
        <v>175</v>
      </c>
      <c r="G104" s="54">
        <v>0.22</v>
      </c>
      <c r="H104" s="55">
        <v>1744.13</v>
      </c>
      <c r="I104" s="55">
        <v>1744.13</v>
      </c>
      <c r="J104" s="55">
        <v>2725.98</v>
      </c>
      <c r="K104" s="55">
        <f t="shared" si="20"/>
        <v>100</v>
      </c>
      <c r="L104" s="56">
        <f t="shared" si="21"/>
        <v>156.29454226462477</v>
      </c>
      <c r="M104" s="55">
        <v>2092.96</v>
      </c>
      <c r="N104" s="55">
        <v>2127.84</v>
      </c>
      <c r="O104" s="55">
        <v>3325.7</v>
      </c>
      <c r="P104" s="56">
        <f t="shared" si="15"/>
        <v>101.66653925540861</v>
      </c>
      <c r="Q104" s="56">
        <f t="shared" si="16"/>
        <v>156.29464621400103</v>
      </c>
      <c r="R104" s="55"/>
      <c r="S104" s="55"/>
      <c r="T104" s="55">
        <v>2383.1799999999998</v>
      </c>
      <c r="U104" s="57" t="str">
        <f t="shared" si="17"/>
        <v>-</v>
      </c>
      <c r="V104" s="56">
        <f>T104/N104*100</f>
        <v>111.99996240318819</v>
      </c>
      <c r="W104" s="12" t="s">
        <v>372</v>
      </c>
    </row>
    <row r="105" spans="1:23" x14ac:dyDescent="0.2">
      <c r="A105" s="32"/>
      <c r="B105" s="9" t="s">
        <v>94</v>
      </c>
      <c r="C105" s="50">
        <v>3703022998</v>
      </c>
      <c r="D105" s="13"/>
      <c r="E105" s="58"/>
      <c r="F105" s="53"/>
      <c r="G105" s="54"/>
      <c r="H105" s="55"/>
      <c r="I105" s="55"/>
      <c r="J105" s="55"/>
      <c r="K105" s="56" t="str">
        <f t="shared" si="20"/>
        <v/>
      </c>
      <c r="L105" s="56" t="str">
        <f t="shared" si="21"/>
        <v/>
      </c>
      <c r="M105" s="56"/>
      <c r="N105" s="56"/>
      <c r="O105" s="56"/>
      <c r="P105" s="56" t="str">
        <f t="shared" si="15"/>
        <v>-</v>
      </c>
      <c r="Q105" s="56" t="str">
        <f t="shared" si="16"/>
        <v>-</v>
      </c>
      <c r="R105" s="56"/>
      <c r="S105" s="56"/>
      <c r="T105" s="56"/>
      <c r="U105" s="57" t="str">
        <f t="shared" si="17"/>
        <v>-</v>
      </c>
      <c r="V105" s="56" t="str">
        <f t="shared" si="18"/>
        <v>-</v>
      </c>
      <c r="W105" s="12"/>
    </row>
    <row r="106" spans="1:23" x14ac:dyDescent="0.2">
      <c r="A106" s="32"/>
      <c r="B106" s="66" t="s">
        <v>292</v>
      </c>
      <c r="C106" s="50">
        <v>3703022998</v>
      </c>
      <c r="D106" s="13" t="s">
        <v>209</v>
      </c>
      <c r="E106" s="58" t="s">
        <v>312</v>
      </c>
      <c r="F106" s="53" t="s">
        <v>82</v>
      </c>
      <c r="G106" s="54">
        <v>0.05</v>
      </c>
      <c r="H106" s="55">
        <v>4305.46</v>
      </c>
      <c r="I106" s="55">
        <v>4305.46</v>
      </c>
      <c r="J106" s="55">
        <v>5068.18</v>
      </c>
      <c r="K106" s="56">
        <f t="shared" si="20"/>
        <v>100</v>
      </c>
      <c r="L106" s="56">
        <f t="shared" si="21"/>
        <v>117.71518025948447</v>
      </c>
      <c r="M106" s="55"/>
      <c r="N106" s="55">
        <v>4520.7299999999996</v>
      </c>
      <c r="O106" s="55">
        <v>5321.59</v>
      </c>
      <c r="P106" s="56" t="str">
        <f t="shared" si="15"/>
        <v>-</v>
      </c>
      <c r="Q106" s="56">
        <f t="shared" si="16"/>
        <v>117.71528049673394</v>
      </c>
      <c r="R106" s="55">
        <v>3729.4</v>
      </c>
      <c r="S106" s="55">
        <v>3792.79</v>
      </c>
      <c r="T106" s="55">
        <v>4247.92</v>
      </c>
      <c r="U106" s="57">
        <f t="shared" si="17"/>
        <v>101.6997372231458</v>
      </c>
      <c r="V106" s="56">
        <f t="shared" si="18"/>
        <v>111.99987344408733</v>
      </c>
      <c r="W106" s="18" t="s">
        <v>423</v>
      </c>
    </row>
    <row r="107" spans="1:23" x14ac:dyDescent="0.2">
      <c r="A107" s="32"/>
      <c r="B107" s="66" t="s">
        <v>271</v>
      </c>
      <c r="C107" s="50">
        <v>3703022998</v>
      </c>
      <c r="D107" s="13" t="s">
        <v>209</v>
      </c>
      <c r="E107" s="58" t="s">
        <v>312</v>
      </c>
      <c r="F107" s="53" t="s">
        <v>82</v>
      </c>
      <c r="G107" s="54">
        <v>0.05</v>
      </c>
      <c r="H107" s="55">
        <v>5693.22</v>
      </c>
      <c r="I107" s="55">
        <v>5693.22</v>
      </c>
      <c r="J107" s="55">
        <v>6764.81</v>
      </c>
      <c r="K107" s="56">
        <f t="shared" si="20"/>
        <v>100</v>
      </c>
      <c r="L107" s="56">
        <f t="shared" si="21"/>
        <v>118.82221308855094</v>
      </c>
      <c r="M107" s="55"/>
      <c r="N107" s="55">
        <v>5977.88</v>
      </c>
      <c r="O107" s="55">
        <v>7103.05</v>
      </c>
      <c r="P107" s="56" t="str">
        <f t="shared" si="15"/>
        <v>-</v>
      </c>
      <c r="Q107" s="56">
        <f t="shared" si="16"/>
        <v>118.82222460136369</v>
      </c>
      <c r="R107" s="55">
        <v>3729.4</v>
      </c>
      <c r="S107" s="55">
        <v>3792.79</v>
      </c>
      <c r="T107" s="55">
        <v>4247.92</v>
      </c>
      <c r="U107" s="57">
        <f t="shared" si="17"/>
        <v>101.6997372231458</v>
      </c>
      <c r="V107" s="56">
        <f t="shared" si="18"/>
        <v>111.99987344408733</v>
      </c>
      <c r="W107" s="20"/>
    </row>
    <row r="108" spans="1:23" ht="31.5" x14ac:dyDescent="0.2">
      <c r="A108" s="32"/>
      <c r="B108" s="9" t="s">
        <v>95</v>
      </c>
      <c r="C108" s="50">
        <v>3713005751</v>
      </c>
      <c r="D108" s="13" t="s">
        <v>205</v>
      </c>
      <c r="E108" s="58" t="s">
        <v>312</v>
      </c>
      <c r="F108" s="53" t="s">
        <v>82</v>
      </c>
      <c r="G108" s="54">
        <v>0</v>
      </c>
      <c r="H108" s="55">
        <v>2461.81</v>
      </c>
      <c r="I108" s="55">
        <v>2461.81</v>
      </c>
      <c r="J108" s="55">
        <v>3161.54</v>
      </c>
      <c r="K108" s="56">
        <f t="shared" si="20"/>
        <v>100</v>
      </c>
      <c r="L108" s="56">
        <f t="shared" si="21"/>
        <v>128.42339579415145</v>
      </c>
      <c r="M108" s="56"/>
      <c r="N108" s="56"/>
      <c r="O108" s="56"/>
      <c r="P108" s="56" t="str">
        <f t="shared" si="15"/>
        <v>-</v>
      </c>
      <c r="Q108" s="56" t="str">
        <f t="shared" si="16"/>
        <v>-</v>
      </c>
      <c r="R108" s="56"/>
      <c r="S108" s="56"/>
      <c r="T108" s="56"/>
      <c r="U108" s="57" t="str">
        <f t="shared" si="17"/>
        <v>-</v>
      </c>
      <c r="V108" s="56" t="str">
        <f t="shared" si="18"/>
        <v>-</v>
      </c>
      <c r="W108" s="12" t="s">
        <v>374</v>
      </c>
    </row>
    <row r="109" spans="1:23" x14ac:dyDescent="0.2">
      <c r="A109" s="32"/>
      <c r="B109" s="9" t="s">
        <v>1</v>
      </c>
      <c r="C109" s="50">
        <v>3713005769</v>
      </c>
      <c r="D109" s="13" t="s">
        <v>209</v>
      </c>
      <c r="E109" s="58" t="s">
        <v>312</v>
      </c>
      <c r="F109" s="53" t="s">
        <v>175</v>
      </c>
      <c r="G109" s="54">
        <v>0.22</v>
      </c>
      <c r="H109" s="59">
        <v>1883.94</v>
      </c>
      <c r="I109" s="59">
        <v>1883.94</v>
      </c>
      <c r="J109" s="59">
        <v>1990.48</v>
      </c>
      <c r="K109" s="56">
        <f t="shared" si="20"/>
        <v>100</v>
      </c>
      <c r="L109" s="56">
        <f t="shared" si="21"/>
        <v>105.65516948522777</v>
      </c>
      <c r="M109" s="55">
        <v>2260.73</v>
      </c>
      <c r="N109" s="55">
        <v>2298.41</v>
      </c>
      <c r="O109" s="55">
        <v>2428.39</v>
      </c>
      <c r="P109" s="56">
        <f t="shared" si="15"/>
        <v>101.66671827241642</v>
      </c>
      <c r="Q109" s="56">
        <f t="shared" si="16"/>
        <v>105.65521382172894</v>
      </c>
      <c r="R109" s="55"/>
      <c r="S109" s="55"/>
      <c r="T109" s="55"/>
      <c r="U109" s="57" t="str">
        <f t="shared" si="17"/>
        <v>-</v>
      </c>
      <c r="V109" s="56" t="str">
        <f t="shared" si="18"/>
        <v>-</v>
      </c>
      <c r="W109" s="12" t="s">
        <v>371</v>
      </c>
    </row>
    <row r="110" spans="1:23" ht="15.75" customHeight="1" x14ac:dyDescent="0.25">
      <c r="A110" s="32"/>
      <c r="B110" s="11" t="s">
        <v>56</v>
      </c>
      <c r="C110" s="50">
        <v>4403006732</v>
      </c>
      <c r="D110" s="13"/>
      <c r="E110" s="75"/>
      <c r="F110" s="76"/>
      <c r="G110" s="77"/>
      <c r="H110" s="55"/>
      <c r="I110" s="55"/>
      <c r="J110" s="55"/>
      <c r="K110" s="56" t="str">
        <f t="shared" si="20"/>
        <v/>
      </c>
      <c r="L110" s="56" t="str">
        <f t="shared" si="21"/>
        <v/>
      </c>
      <c r="M110" s="56"/>
      <c r="N110" s="56"/>
      <c r="O110" s="56"/>
      <c r="P110" s="56" t="str">
        <f t="shared" si="15"/>
        <v>-</v>
      </c>
      <c r="Q110" s="56" t="str">
        <f t="shared" si="16"/>
        <v>-</v>
      </c>
      <c r="R110" s="56"/>
      <c r="S110" s="56"/>
      <c r="T110" s="56"/>
      <c r="U110" s="57" t="str">
        <f t="shared" si="17"/>
        <v>-</v>
      </c>
      <c r="V110" s="56" t="str">
        <f t="shared" si="18"/>
        <v>-</v>
      </c>
      <c r="W110" s="78" t="s">
        <v>475</v>
      </c>
    </row>
    <row r="111" spans="1:23" x14ac:dyDescent="0.2">
      <c r="A111" s="32"/>
      <c r="B111" s="1" t="s">
        <v>177</v>
      </c>
      <c r="C111" s="50">
        <v>4403006732</v>
      </c>
      <c r="D111" s="13" t="s">
        <v>209</v>
      </c>
      <c r="E111" s="58" t="s">
        <v>312</v>
      </c>
      <c r="F111" s="53" t="s">
        <v>175</v>
      </c>
      <c r="G111" s="54">
        <v>0.22</v>
      </c>
      <c r="H111" s="55">
        <v>2943.47</v>
      </c>
      <c r="I111" s="55">
        <v>2688.53</v>
      </c>
      <c r="J111" s="55">
        <v>2835.44</v>
      </c>
      <c r="K111" s="56">
        <f t="shared" si="20"/>
        <v>91.338794008432231</v>
      </c>
      <c r="L111" s="56">
        <f t="shared" si="21"/>
        <v>105.46432437056681</v>
      </c>
      <c r="M111" s="55">
        <v>3090.64</v>
      </c>
      <c r="N111" s="55">
        <v>3280.01</v>
      </c>
      <c r="O111" s="55">
        <v>3459.24</v>
      </c>
      <c r="P111" s="56">
        <f>IFERROR(N111/M111*100,"-")</f>
        <v>106.12720989827351</v>
      </c>
      <c r="Q111" s="56">
        <f t="shared" si="16"/>
        <v>105.464312608803</v>
      </c>
      <c r="R111" s="55">
        <v>2944.81</v>
      </c>
      <c r="S111" s="55">
        <v>2994.86</v>
      </c>
      <c r="T111" s="55">
        <v>3354.24</v>
      </c>
      <c r="U111" s="57">
        <f t="shared" si="17"/>
        <v>101.69960031377236</v>
      </c>
      <c r="V111" s="56">
        <f t="shared" si="18"/>
        <v>111.99989315026411</v>
      </c>
      <c r="W111" s="78"/>
    </row>
    <row r="112" spans="1:23" x14ac:dyDescent="0.2">
      <c r="A112" s="32"/>
      <c r="B112" s="1" t="s">
        <v>178</v>
      </c>
      <c r="C112" s="50">
        <v>4403006732</v>
      </c>
      <c r="D112" s="13" t="s">
        <v>209</v>
      </c>
      <c r="E112" s="58" t="s">
        <v>312</v>
      </c>
      <c r="F112" s="53" t="s">
        <v>175</v>
      </c>
      <c r="G112" s="54">
        <v>0.22</v>
      </c>
      <c r="H112" s="55">
        <v>6704.84</v>
      </c>
      <c r="I112" s="55">
        <v>5858.74</v>
      </c>
      <c r="J112" s="55">
        <v>6017.53</v>
      </c>
      <c r="K112" s="56">
        <f t="shared" si="20"/>
        <v>87.380757780946297</v>
      </c>
      <c r="L112" s="56">
        <f t="shared" si="21"/>
        <v>102.71030972529928</v>
      </c>
      <c r="M112" s="55">
        <v>7040.08</v>
      </c>
      <c r="N112" s="55">
        <v>7147.66</v>
      </c>
      <c r="O112" s="55">
        <v>7341.39</v>
      </c>
      <c r="P112" s="56">
        <f>IFERROR(N112/M112*100,"-")</f>
        <v>101.52810763514051</v>
      </c>
      <c r="Q112" s="56">
        <f>IFERROR(O112/N112*100,"-")</f>
        <v>102.71039752870171</v>
      </c>
      <c r="R112" s="55">
        <v>741.57</v>
      </c>
      <c r="S112" s="55">
        <v>754.17</v>
      </c>
      <c r="T112" s="55">
        <v>844.67</v>
      </c>
      <c r="U112" s="57">
        <f>IFERROR(S112/R112*100,"-")</f>
        <v>101.69909785994578</v>
      </c>
      <c r="V112" s="56">
        <f>IFERROR(T112/S112*100,"-")</f>
        <v>111.9999469615604</v>
      </c>
      <c r="W112" s="78"/>
    </row>
    <row r="113" spans="1:23" x14ac:dyDescent="0.2">
      <c r="A113" s="32"/>
      <c r="B113" s="1" t="s">
        <v>179</v>
      </c>
      <c r="C113" s="50">
        <v>4403006732</v>
      </c>
      <c r="D113" s="13" t="s">
        <v>396</v>
      </c>
      <c r="E113" s="58" t="s">
        <v>312</v>
      </c>
      <c r="F113" s="53" t="s">
        <v>175</v>
      </c>
      <c r="G113" s="54">
        <v>0.22</v>
      </c>
      <c r="H113" s="55">
        <v>4508.58</v>
      </c>
      <c r="I113" s="55">
        <v>4213.8999999999996</v>
      </c>
      <c r="J113" s="55">
        <v>4349.67</v>
      </c>
      <c r="K113" s="56">
        <f t="shared" si="20"/>
        <v>93.46401749553074</v>
      </c>
      <c r="L113" s="56">
        <f t="shared" si="21"/>
        <v>103.22195590782886</v>
      </c>
      <c r="M113" s="55"/>
      <c r="N113" s="55">
        <v>5140.96</v>
      </c>
      <c r="O113" s="55">
        <v>5306.6</v>
      </c>
      <c r="P113" s="56" t="str">
        <f t="shared" si="15"/>
        <v>-</v>
      </c>
      <c r="Q113" s="56">
        <f t="shared" si="16"/>
        <v>103.22196632535558</v>
      </c>
      <c r="R113" s="55">
        <v>3516.65</v>
      </c>
      <c r="S113" s="55">
        <v>3576.42</v>
      </c>
      <c r="T113" s="55">
        <v>4005.59</v>
      </c>
      <c r="U113" s="57">
        <f t="shared" si="17"/>
        <v>101.69962890819389</v>
      </c>
      <c r="V113" s="56">
        <f t="shared" si="18"/>
        <v>111.99998881563127</v>
      </c>
      <c r="W113" s="65" t="s">
        <v>510</v>
      </c>
    </row>
    <row r="114" spans="1:23" x14ac:dyDescent="0.2">
      <c r="A114" s="42"/>
      <c r="B114" s="1" t="s">
        <v>301</v>
      </c>
      <c r="C114" s="50">
        <v>4403006732</v>
      </c>
      <c r="D114" s="13" t="s">
        <v>255</v>
      </c>
      <c r="E114" s="58" t="s">
        <v>312</v>
      </c>
      <c r="F114" s="53" t="s">
        <v>175</v>
      </c>
      <c r="G114" s="54">
        <v>0.22</v>
      </c>
      <c r="H114" s="55">
        <v>10910.81</v>
      </c>
      <c r="I114" s="55">
        <v>10910.81</v>
      </c>
      <c r="J114" s="55">
        <v>15471.63</v>
      </c>
      <c r="K114" s="56">
        <f>IFERROR(I114/H114*100,"")</f>
        <v>100</v>
      </c>
      <c r="L114" s="56">
        <f>IFERROR(J114/I114*100,"")</f>
        <v>141.8009295368538</v>
      </c>
      <c r="M114" s="55">
        <v>13092.97</v>
      </c>
      <c r="N114" s="55">
        <v>13311.19</v>
      </c>
      <c r="O114" s="55">
        <v>18875.39</v>
      </c>
      <c r="P114" s="56">
        <f t="shared" si="15"/>
        <v>101.66669594446486</v>
      </c>
      <c r="Q114" s="56">
        <f t="shared" si="16"/>
        <v>141.80092087935037</v>
      </c>
      <c r="R114" s="55">
        <v>3656.17</v>
      </c>
      <c r="S114" s="55">
        <v>3717.11</v>
      </c>
      <c r="T114" s="55">
        <v>4163.16</v>
      </c>
      <c r="U114" s="57">
        <f t="shared" si="17"/>
        <v>101.66677151226557</v>
      </c>
      <c r="V114" s="56">
        <f t="shared" si="18"/>
        <v>111.99991391161413</v>
      </c>
      <c r="W114" s="12" t="s">
        <v>406</v>
      </c>
    </row>
    <row r="115" spans="1:23" x14ac:dyDescent="0.2">
      <c r="A115" s="22" t="s">
        <v>326</v>
      </c>
      <c r="B115" s="9" t="s">
        <v>68</v>
      </c>
      <c r="C115" s="50">
        <v>3703023543</v>
      </c>
      <c r="D115" s="13" t="s">
        <v>209</v>
      </c>
      <c r="E115" s="58" t="s">
        <v>312</v>
      </c>
      <c r="F115" s="53" t="s">
        <v>83</v>
      </c>
      <c r="G115" s="54">
        <v>0.22</v>
      </c>
      <c r="H115" s="55">
        <v>3293.19</v>
      </c>
      <c r="I115" s="55">
        <v>3293.19</v>
      </c>
      <c r="J115" s="55">
        <v>3797.05</v>
      </c>
      <c r="K115" s="56">
        <f t="shared" si="20"/>
        <v>100</v>
      </c>
      <c r="L115" s="56">
        <f t="shared" si="21"/>
        <v>115.30005860578953</v>
      </c>
      <c r="M115" s="55">
        <v>3951.83</v>
      </c>
      <c r="N115" s="55">
        <v>4017.69</v>
      </c>
      <c r="O115" s="55">
        <v>4632.3999999999996</v>
      </c>
      <c r="P115" s="56">
        <f>IFERROR(N115/M115*100,"-")</f>
        <v>101.66656966519309</v>
      </c>
      <c r="Q115" s="56">
        <f>IFERROR(O115/N115*100,"-")</f>
        <v>115.30008537244036</v>
      </c>
      <c r="R115" s="55">
        <v>3729.4</v>
      </c>
      <c r="S115" s="55">
        <v>3791.55</v>
      </c>
      <c r="T115" s="55">
        <v>4246.54</v>
      </c>
      <c r="U115" s="57">
        <f>IFERROR(S115/R115*100,"-")</f>
        <v>101.66648790690192</v>
      </c>
      <c r="V115" s="56">
        <f>IFERROR(T115/S115*100,"-")</f>
        <v>112.00010549775156</v>
      </c>
      <c r="W115" s="12" t="s">
        <v>417</v>
      </c>
    </row>
    <row r="116" spans="1:23" x14ac:dyDescent="0.2">
      <c r="A116" s="32"/>
      <c r="B116" s="9" t="s">
        <v>240</v>
      </c>
      <c r="C116" s="50">
        <v>3702263775</v>
      </c>
      <c r="D116" s="13"/>
      <c r="E116" s="58"/>
      <c r="F116" s="53"/>
      <c r="G116" s="54"/>
      <c r="H116" s="55"/>
      <c r="I116" s="55"/>
      <c r="J116" s="55"/>
      <c r="K116" s="56" t="str">
        <f t="shared" si="20"/>
        <v/>
      </c>
      <c r="L116" s="56" t="str">
        <f t="shared" si="21"/>
        <v/>
      </c>
      <c r="M116" s="55"/>
      <c r="N116" s="55"/>
      <c r="O116" s="55"/>
      <c r="P116" s="56" t="str">
        <f t="shared" si="15"/>
        <v>-</v>
      </c>
      <c r="Q116" s="56" t="str">
        <f t="shared" si="16"/>
        <v>-</v>
      </c>
      <c r="R116" s="55"/>
      <c r="S116" s="55"/>
      <c r="T116" s="55"/>
      <c r="U116" s="57" t="str">
        <f t="shared" si="17"/>
        <v>-</v>
      </c>
      <c r="V116" s="56" t="str">
        <f t="shared" si="18"/>
        <v>-</v>
      </c>
      <c r="W116" s="18" t="s">
        <v>367</v>
      </c>
    </row>
    <row r="117" spans="1:23" x14ac:dyDescent="0.2">
      <c r="A117" s="32"/>
      <c r="B117" s="1" t="s">
        <v>69</v>
      </c>
      <c r="C117" s="50">
        <v>3702263775</v>
      </c>
      <c r="D117" s="13" t="s">
        <v>396</v>
      </c>
      <c r="E117" s="58" t="s">
        <v>312</v>
      </c>
      <c r="F117" s="53" t="s">
        <v>83</v>
      </c>
      <c r="G117" s="54">
        <v>0.22</v>
      </c>
      <c r="H117" s="55">
        <v>2425.7399999999998</v>
      </c>
      <c r="I117" s="55">
        <v>2425.7399999999998</v>
      </c>
      <c r="J117" s="55">
        <v>2809.01</v>
      </c>
      <c r="K117" s="56">
        <f t="shared" si="20"/>
        <v>100</v>
      </c>
      <c r="L117" s="56">
        <f t="shared" si="21"/>
        <v>115.80012697156334</v>
      </c>
      <c r="M117" s="55"/>
      <c r="N117" s="56"/>
      <c r="O117" s="56"/>
      <c r="P117" s="56" t="str">
        <f t="shared" si="15"/>
        <v>-</v>
      </c>
      <c r="Q117" s="56" t="str">
        <f t="shared" si="16"/>
        <v>-</v>
      </c>
      <c r="R117" s="56"/>
      <c r="S117" s="56"/>
      <c r="T117" s="56"/>
      <c r="U117" s="57" t="str">
        <f t="shared" si="17"/>
        <v>-</v>
      </c>
      <c r="V117" s="56" t="str">
        <f t="shared" si="18"/>
        <v>-</v>
      </c>
      <c r="W117" s="19"/>
    </row>
    <row r="118" spans="1:23" x14ac:dyDescent="0.2">
      <c r="A118" s="32"/>
      <c r="B118" s="1" t="s">
        <v>180</v>
      </c>
      <c r="C118" s="50">
        <v>3702263775</v>
      </c>
      <c r="D118" s="13" t="s">
        <v>396</v>
      </c>
      <c r="E118" s="58" t="s">
        <v>312</v>
      </c>
      <c r="F118" s="53" t="s">
        <v>175</v>
      </c>
      <c r="G118" s="54">
        <v>0.22</v>
      </c>
      <c r="H118" s="55">
        <v>3745.54</v>
      </c>
      <c r="I118" s="55">
        <v>3745.54</v>
      </c>
      <c r="J118" s="55">
        <v>4254.12</v>
      </c>
      <c r="K118" s="56">
        <f t="shared" si="20"/>
        <v>100</v>
      </c>
      <c r="L118" s="56">
        <f t="shared" si="21"/>
        <v>113.57828243724538</v>
      </c>
      <c r="M118" s="55"/>
      <c r="N118" s="55">
        <v>4569.5600000000004</v>
      </c>
      <c r="O118" s="55">
        <v>5190.03</v>
      </c>
      <c r="P118" s="56" t="str">
        <f t="shared" si="15"/>
        <v>-</v>
      </c>
      <c r="Q118" s="56">
        <f t="shared" si="16"/>
        <v>113.57833139295685</v>
      </c>
      <c r="R118" s="55">
        <v>3566.31</v>
      </c>
      <c r="S118" s="55">
        <v>3625.75</v>
      </c>
      <c r="T118" s="55">
        <v>4060.84</v>
      </c>
      <c r="U118" s="57">
        <f t="shared" si="17"/>
        <v>101.66670872694745</v>
      </c>
      <c r="V118" s="56">
        <f t="shared" si="18"/>
        <v>112.00000000000001</v>
      </c>
      <c r="W118" s="20"/>
    </row>
    <row r="119" spans="1:23" x14ac:dyDescent="0.2">
      <c r="A119" s="32"/>
      <c r="B119" s="9" t="s">
        <v>5</v>
      </c>
      <c r="C119" s="50">
        <v>3703000592</v>
      </c>
      <c r="D119" s="13" t="s">
        <v>205</v>
      </c>
      <c r="E119" s="58" t="s">
        <v>312</v>
      </c>
      <c r="F119" s="53" t="s">
        <v>175</v>
      </c>
      <c r="G119" s="54">
        <v>0.22</v>
      </c>
      <c r="H119" s="55">
        <v>2353.48</v>
      </c>
      <c r="I119" s="55">
        <v>2353.48</v>
      </c>
      <c r="J119" s="55">
        <v>2806.82</v>
      </c>
      <c r="K119" s="56">
        <f t="shared" ref="K119:K134" si="22">IFERROR(I119/H119*100,"")</f>
        <v>100</v>
      </c>
      <c r="L119" s="56">
        <f t="shared" ref="L119:L134" si="23">IFERROR(J119/I119*100,"")</f>
        <v>119.26253887859681</v>
      </c>
      <c r="M119" s="55">
        <v>2824.18</v>
      </c>
      <c r="N119" s="55">
        <v>2871.25</v>
      </c>
      <c r="O119" s="55">
        <v>3424.32</v>
      </c>
      <c r="P119" s="56">
        <f t="shared" si="15"/>
        <v>101.66667846950266</v>
      </c>
      <c r="Q119" s="56">
        <f t="shared" si="16"/>
        <v>119.2623421854593</v>
      </c>
      <c r="R119" s="55"/>
      <c r="S119" s="55"/>
      <c r="T119" s="55">
        <v>3215.8</v>
      </c>
      <c r="U119" s="57" t="str">
        <f t="shared" si="17"/>
        <v>-</v>
      </c>
      <c r="V119" s="56">
        <f>IFERROR(T119/N119*100,"-")</f>
        <v>112.00000000000001</v>
      </c>
      <c r="W119" s="12" t="s">
        <v>390</v>
      </c>
    </row>
    <row r="120" spans="1:23" x14ac:dyDescent="0.2">
      <c r="A120" s="32"/>
      <c r="B120" s="9" t="s">
        <v>42</v>
      </c>
      <c r="C120" s="50">
        <v>3703000190</v>
      </c>
      <c r="D120" s="13" t="s">
        <v>205</v>
      </c>
      <c r="E120" s="58" t="s">
        <v>312</v>
      </c>
      <c r="F120" s="53" t="s">
        <v>175</v>
      </c>
      <c r="G120" s="54">
        <v>0.22</v>
      </c>
      <c r="H120" s="55">
        <v>2905.47</v>
      </c>
      <c r="I120" s="55">
        <v>2905.47</v>
      </c>
      <c r="J120" s="55">
        <v>3225.15</v>
      </c>
      <c r="K120" s="56">
        <f>IFERROR(I120/H120*100,"")</f>
        <v>100</v>
      </c>
      <c r="L120" s="56">
        <f>IFERROR(J120/I120*100,"")</f>
        <v>111.0026949168293</v>
      </c>
      <c r="M120" s="55">
        <v>3486.56</v>
      </c>
      <c r="N120" s="55">
        <v>3544.67</v>
      </c>
      <c r="O120" s="55">
        <v>3934.68</v>
      </c>
      <c r="P120" s="56">
        <f>IFERROR(N120/M120*100,"-")</f>
        <v>101.66668578771052</v>
      </c>
      <c r="Q120" s="56">
        <f>IFERROR(O120/N120*100,"-")</f>
        <v>111.00271675501527</v>
      </c>
      <c r="R120" s="55"/>
      <c r="S120" s="55"/>
      <c r="T120" s="55"/>
      <c r="U120" s="57" t="str">
        <f>IFERROR(S120/R120*100,"-")</f>
        <v>-</v>
      </c>
      <c r="V120" s="56" t="str">
        <f>IFERROR(T120/S120*100,"-")</f>
        <v>-</v>
      </c>
      <c r="W120" s="12" t="s">
        <v>349</v>
      </c>
    </row>
    <row r="121" spans="1:23" x14ac:dyDescent="0.2">
      <c r="A121" s="32"/>
      <c r="B121" s="9" t="s">
        <v>56</v>
      </c>
      <c r="C121" s="50">
        <v>4403006732</v>
      </c>
      <c r="D121" s="13" t="s">
        <v>205</v>
      </c>
      <c r="E121" s="58" t="s">
        <v>312</v>
      </c>
      <c r="F121" s="53" t="s">
        <v>175</v>
      </c>
      <c r="G121" s="54">
        <v>0.22</v>
      </c>
      <c r="H121" s="55">
        <v>3940.67</v>
      </c>
      <c r="I121" s="55">
        <v>3217.61</v>
      </c>
      <c r="J121" s="55">
        <v>3252.9</v>
      </c>
      <c r="K121" s="56">
        <f t="shared" si="22"/>
        <v>81.651343553253639</v>
      </c>
      <c r="L121" s="56">
        <f t="shared" si="23"/>
        <v>101.09677680017155</v>
      </c>
      <c r="M121" s="55">
        <v>4137.7</v>
      </c>
      <c r="N121" s="55">
        <v>3925.48</v>
      </c>
      <c r="O121" s="55">
        <v>3968.54</v>
      </c>
      <c r="P121" s="56">
        <f t="shared" si="15"/>
        <v>94.87106363438626</v>
      </c>
      <c r="Q121" s="56">
        <f>IFERROR(O121/N121*100,"-")</f>
        <v>101.09693591611726</v>
      </c>
      <c r="R121" s="55">
        <v>3681.23</v>
      </c>
      <c r="S121" s="55">
        <v>3743.8</v>
      </c>
      <c r="T121" s="55"/>
      <c r="U121" s="57">
        <f t="shared" si="17"/>
        <v>101.69970363166661</v>
      </c>
      <c r="V121" s="56">
        <f>IFERROR(O121/S121*100,"-")</f>
        <v>106.00299161279982</v>
      </c>
      <c r="W121" s="12" t="s">
        <v>405</v>
      </c>
    </row>
    <row r="122" spans="1:23" x14ac:dyDescent="0.2">
      <c r="A122" s="32"/>
      <c r="B122" s="9" t="s">
        <v>214</v>
      </c>
      <c r="C122" s="79">
        <v>3700006356</v>
      </c>
      <c r="D122" s="13"/>
      <c r="E122" s="58"/>
      <c r="F122" s="53"/>
      <c r="G122" s="54"/>
      <c r="H122" s="55"/>
      <c r="I122" s="55"/>
      <c r="J122" s="55"/>
      <c r="K122" s="55" t="str">
        <f t="shared" si="22"/>
        <v/>
      </c>
      <c r="L122" s="55" t="str">
        <f t="shared" si="23"/>
        <v/>
      </c>
      <c r="M122" s="55"/>
      <c r="N122" s="55"/>
      <c r="O122" s="55"/>
      <c r="P122" s="56" t="str">
        <f t="shared" si="15"/>
        <v>-</v>
      </c>
      <c r="Q122" s="56" t="str">
        <f t="shared" si="16"/>
        <v>-</v>
      </c>
      <c r="R122" s="55"/>
      <c r="S122" s="55"/>
      <c r="T122" s="55"/>
      <c r="U122" s="57" t="str">
        <f t="shared" si="17"/>
        <v>-</v>
      </c>
      <c r="V122" s="56" t="str">
        <f t="shared" si="18"/>
        <v>-</v>
      </c>
      <c r="W122" s="18" t="s">
        <v>411</v>
      </c>
    </row>
    <row r="123" spans="1:23" x14ac:dyDescent="0.2">
      <c r="A123" s="32"/>
      <c r="B123" s="1" t="s">
        <v>69</v>
      </c>
      <c r="C123" s="79">
        <v>3700006356</v>
      </c>
      <c r="D123" s="13" t="s">
        <v>210</v>
      </c>
      <c r="E123" s="58" t="s">
        <v>312</v>
      </c>
      <c r="F123" s="53" t="s">
        <v>83</v>
      </c>
      <c r="G123" s="54">
        <v>0.22</v>
      </c>
      <c r="H123" s="55">
        <v>1919.34</v>
      </c>
      <c r="I123" s="55">
        <v>1819.08</v>
      </c>
      <c r="J123" s="55">
        <v>1998.76</v>
      </c>
      <c r="K123" s="56">
        <f t="shared" si="22"/>
        <v>94.776329363218608</v>
      </c>
      <c r="L123" s="56">
        <f t="shared" si="23"/>
        <v>109.8775205048706</v>
      </c>
      <c r="M123" s="56"/>
      <c r="N123" s="56"/>
      <c r="O123" s="56"/>
      <c r="P123" s="56" t="str">
        <f t="shared" si="15"/>
        <v>-</v>
      </c>
      <c r="Q123" s="56" t="str">
        <f t="shared" si="16"/>
        <v>-</v>
      </c>
      <c r="R123" s="56"/>
      <c r="S123" s="56"/>
      <c r="T123" s="56"/>
      <c r="U123" s="57" t="str">
        <f t="shared" si="17"/>
        <v>-</v>
      </c>
      <c r="V123" s="56" t="str">
        <f t="shared" si="18"/>
        <v>-</v>
      </c>
      <c r="W123" s="19"/>
    </row>
    <row r="124" spans="1:23" x14ac:dyDescent="0.2">
      <c r="A124" s="32"/>
      <c r="B124" s="80" t="s">
        <v>26</v>
      </c>
      <c r="C124" s="79">
        <v>3700006356</v>
      </c>
      <c r="D124" s="13" t="s">
        <v>210</v>
      </c>
      <c r="E124" s="58" t="s">
        <v>312</v>
      </c>
      <c r="F124" s="53" t="s">
        <v>83</v>
      </c>
      <c r="G124" s="54">
        <v>0.22</v>
      </c>
      <c r="H124" s="55">
        <v>2570.63</v>
      </c>
      <c r="I124" s="55">
        <v>2570.63</v>
      </c>
      <c r="J124" s="55">
        <v>3199.28</v>
      </c>
      <c r="K124" s="56">
        <f t="shared" si="22"/>
        <v>100</v>
      </c>
      <c r="L124" s="56">
        <f t="shared" si="23"/>
        <v>124.45509466551002</v>
      </c>
      <c r="M124" s="56"/>
      <c r="N124" s="56"/>
      <c r="O124" s="56"/>
      <c r="P124" s="56" t="str">
        <f t="shared" si="15"/>
        <v>-</v>
      </c>
      <c r="Q124" s="56" t="str">
        <f t="shared" si="16"/>
        <v>-</v>
      </c>
      <c r="R124" s="56"/>
      <c r="S124" s="56"/>
      <c r="T124" s="56"/>
      <c r="U124" s="57" t="str">
        <f t="shared" si="17"/>
        <v>-</v>
      </c>
      <c r="V124" s="56" t="str">
        <f t="shared" si="18"/>
        <v>-</v>
      </c>
      <c r="W124" s="19"/>
    </row>
    <row r="125" spans="1:23" ht="47.25" x14ac:dyDescent="0.2">
      <c r="A125" s="32"/>
      <c r="B125" s="62" t="s">
        <v>227</v>
      </c>
      <c r="C125" s="79">
        <v>3700006356</v>
      </c>
      <c r="D125" s="13" t="s">
        <v>210</v>
      </c>
      <c r="E125" s="58" t="s">
        <v>312</v>
      </c>
      <c r="F125" s="53" t="s">
        <v>146</v>
      </c>
      <c r="G125" s="54">
        <v>0.22</v>
      </c>
      <c r="H125" s="14"/>
      <c r="I125" s="14"/>
      <c r="J125" s="14"/>
      <c r="K125" s="14" t="str">
        <f t="shared" si="22"/>
        <v/>
      </c>
      <c r="L125" s="14" t="str">
        <f t="shared" si="23"/>
        <v/>
      </c>
      <c r="M125" s="55">
        <v>3084.76</v>
      </c>
      <c r="N125" s="55">
        <v>3136.17</v>
      </c>
      <c r="O125" s="55">
        <v>3903.12</v>
      </c>
      <c r="P125" s="56">
        <f t="shared" si="15"/>
        <v>101.6665802201792</v>
      </c>
      <c r="Q125" s="56">
        <f t="shared" si="16"/>
        <v>124.45498809056907</v>
      </c>
      <c r="R125" s="55">
        <v>2868.73</v>
      </c>
      <c r="S125" s="55">
        <v>2916.54</v>
      </c>
      <c r="T125" s="55">
        <v>3266.52</v>
      </c>
      <c r="U125" s="57">
        <f t="shared" si="17"/>
        <v>101.66659113963321</v>
      </c>
      <c r="V125" s="56">
        <f t="shared" si="18"/>
        <v>111.99983542142402</v>
      </c>
      <c r="W125" s="19"/>
    </row>
    <row r="126" spans="1:23" ht="47.25" x14ac:dyDescent="0.2">
      <c r="A126" s="32"/>
      <c r="B126" s="62" t="s">
        <v>226</v>
      </c>
      <c r="C126" s="79">
        <v>3700006356</v>
      </c>
      <c r="D126" s="13" t="s">
        <v>210</v>
      </c>
      <c r="E126" s="58" t="s">
        <v>312</v>
      </c>
      <c r="F126" s="53" t="s">
        <v>146</v>
      </c>
      <c r="G126" s="54">
        <v>0.22</v>
      </c>
      <c r="H126" s="14"/>
      <c r="I126" s="14"/>
      <c r="J126" s="14"/>
      <c r="K126" s="14" t="str">
        <f t="shared" si="22"/>
        <v/>
      </c>
      <c r="L126" s="14" t="str">
        <f t="shared" si="23"/>
        <v/>
      </c>
      <c r="M126" s="55">
        <v>3084.76</v>
      </c>
      <c r="N126" s="55">
        <v>3136.17</v>
      </c>
      <c r="O126" s="55">
        <v>3903.12</v>
      </c>
      <c r="P126" s="56">
        <f t="shared" si="15"/>
        <v>101.6665802201792</v>
      </c>
      <c r="Q126" s="56">
        <f t="shared" si="16"/>
        <v>124.45498809056907</v>
      </c>
      <c r="R126" s="55">
        <v>2499.2199999999998</v>
      </c>
      <c r="S126" s="55">
        <v>2540.87</v>
      </c>
      <c r="T126" s="55">
        <v>2845.77</v>
      </c>
      <c r="U126" s="57">
        <f t="shared" si="17"/>
        <v>101.66651995422573</v>
      </c>
      <c r="V126" s="56">
        <f t="shared" si="18"/>
        <v>111.99982683096734</v>
      </c>
      <c r="W126" s="20"/>
    </row>
    <row r="127" spans="1:23" x14ac:dyDescent="0.2">
      <c r="A127" s="32"/>
      <c r="B127" s="9" t="s">
        <v>43</v>
      </c>
      <c r="C127" s="50">
        <v>3703016440</v>
      </c>
      <c r="D127" s="13"/>
      <c r="E127" s="58"/>
      <c r="F127" s="53"/>
      <c r="G127" s="54"/>
      <c r="H127" s="55"/>
      <c r="I127" s="55"/>
      <c r="J127" s="55"/>
      <c r="K127" s="56" t="str">
        <f t="shared" si="22"/>
        <v/>
      </c>
      <c r="L127" s="56" t="str">
        <f t="shared" si="23"/>
        <v/>
      </c>
      <c r="M127" s="56"/>
      <c r="N127" s="55"/>
      <c r="O127" s="55"/>
      <c r="P127" s="56" t="str">
        <f t="shared" si="15"/>
        <v>-</v>
      </c>
      <c r="Q127" s="56" t="str">
        <f t="shared" si="16"/>
        <v>-</v>
      </c>
      <c r="R127" s="56"/>
      <c r="S127" s="55"/>
      <c r="T127" s="55"/>
      <c r="U127" s="57" t="str">
        <f t="shared" si="17"/>
        <v>-</v>
      </c>
      <c r="V127" s="56" t="str">
        <f t="shared" si="18"/>
        <v>-</v>
      </c>
      <c r="W127" s="18" t="s">
        <v>376</v>
      </c>
    </row>
    <row r="128" spans="1:23" x14ac:dyDescent="0.2">
      <c r="A128" s="42"/>
      <c r="B128" s="1" t="s">
        <v>180</v>
      </c>
      <c r="C128" s="50">
        <v>3703016440</v>
      </c>
      <c r="D128" s="13" t="s">
        <v>205</v>
      </c>
      <c r="E128" s="58" t="s">
        <v>312</v>
      </c>
      <c r="F128" s="53" t="s">
        <v>175</v>
      </c>
      <c r="G128" s="54">
        <v>0.22</v>
      </c>
      <c r="H128" s="55">
        <v>2550.02</v>
      </c>
      <c r="I128" s="55">
        <v>2550.02</v>
      </c>
      <c r="J128" s="55">
        <v>3111.01</v>
      </c>
      <c r="K128" s="56">
        <f t="shared" si="22"/>
        <v>100</v>
      </c>
      <c r="L128" s="56">
        <f t="shared" si="23"/>
        <v>121.99943529854669</v>
      </c>
      <c r="M128" s="55">
        <v>3060.02</v>
      </c>
      <c r="N128" s="55">
        <v>3111.02</v>
      </c>
      <c r="O128" s="55">
        <v>3795.43</v>
      </c>
      <c r="P128" s="56">
        <f t="shared" si="15"/>
        <v>101.66665577349167</v>
      </c>
      <c r="Q128" s="56">
        <f t="shared" si="16"/>
        <v>121.99953712930164</v>
      </c>
      <c r="R128" s="55"/>
      <c r="S128" s="55"/>
      <c r="T128" s="55">
        <v>3484.34</v>
      </c>
      <c r="U128" s="57" t="str">
        <f t="shared" si="17"/>
        <v>-</v>
      </c>
      <c r="V128" s="56">
        <f>T128/N128*100</f>
        <v>111.99992285488361</v>
      </c>
      <c r="W128" s="20"/>
    </row>
    <row r="129" spans="1:23" ht="15.75" customHeight="1" x14ac:dyDescent="0.2">
      <c r="A129" s="22" t="s">
        <v>327</v>
      </c>
      <c r="B129" s="9" t="s">
        <v>237</v>
      </c>
      <c r="C129" s="67">
        <v>6315376946</v>
      </c>
      <c r="D129" s="13"/>
      <c r="E129" s="58"/>
      <c r="F129" s="53"/>
      <c r="G129" s="54"/>
      <c r="H129" s="81"/>
      <c r="I129" s="59"/>
      <c r="J129" s="59"/>
      <c r="K129" s="60" t="str">
        <f t="shared" si="22"/>
        <v/>
      </c>
      <c r="L129" s="60" t="str">
        <f t="shared" si="23"/>
        <v/>
      </c>
      <c r="M129" s="60"/>
      <c r="N129" s="60"/>
      <c r="O129" s="60"/>
      <c r="P129" s="56" t="str">
        <f t="shared" si="15"/>
        <v>-</v>
      </c>
      <c r="Q129" s="56" t="str">
        <f t="shared" si="16"/>
        <v>-</v>
      </c>
      <c r="R129" s="60"/>
      <c r="S129" s="60"/>
      <c r="T129" s="60"/>
      <c r="U129" s="57" t="str">
        <f t="shared" si="17"/>
        <v>-</v>
      </c>
      <c r="V129" s="56" t="str">
        <f t="shared" si="18"/>
        <v>-</v>
      </c>
      <c r="W129" s="82" t="s">
        <v>490</v>
      </c>
    </row>
    <row r="130" spans="1:23" ht="47.25" x14ac:dyDescent="0.2">
      <c r="A130" s="32"/>
      <c r="B130" s="1" t="s">
        <v>192</v>
      </c>
      <c r="C130" s="67">
        <v>6315376946</v>
      </c>
      <c r="D130" s="13" t="s">
        <v>241</v>
      </c>
      <c r="E130" s="58" t="s">
        <v>312</v>
      </c>
      <c r="F130" s="53" t="s">
        <v>83</v>
      </c>
      <c r="G130" s="54">
        <v>0.22</v>
      </c>
      <c r="H130" s="55">
        <v>2521.59</v>
      </c>
      <c r="I130" s="55">
        <v>2521.59</v>
      </c>
      <c r="J130" s="55" t="s">
        <v>478</v>
      </c>
      <c r="K130" s="56">
        <f t="shared" si="22"/>
        <v>100</v>
      </c>
      <c r="L130" s="56" t="str">
        <f t="shared" si="23"/>
        <v/>
      </c>
      <c r="M130" s="56"/>
      <c r="N130" s="56"/>
      <c r="O130" s="56"/>
      <c r="P130" s="56" t="str">
        <f t="shared" si="15"/>
        <v>-</v>
      </c>
      <c r="Q130" s="56" t="str">
        <f t="shared" si="16"/>
        <v>-</v>
      </c>
      <c r="R130" s="56"/>
      <c r="S130" s="56"/>
      <c r="T130" s="56"/>
      <c r="U130" s="57" t="str">
        <f t="shared" si="17"/>
        <v>-</v>
      </c>
      <c r="V130" s="56" t="str">
        <f t="shared" si="18"/>
        <v>-</v>
      </c>
      <c r="W130" s="83"/>
    </row>
    <row r="131" spans="1:23" ht="31.5" x14ac:dyDescent="0.2">
      <c r="A131" s="32"/>
      <c r="B131" s="1" t="s">
        <v>193</v>
      </c>
      <c r="C131" s="67">
        <v>6315376946</v>
      </c>
      <c r="D131" s="13" t="s">
        <v>241</v>
      </c>
      <c r="E131" s="58" t="s">
        <v>312</v>
      </c>
      <c r="F131" s="53" t="s">
        <v>83</v>
      </c>
      <c r="G131" s="54">
        <v>0.22</v>
      </c>
      <c r="H131" s="55">
        <v>2562.06</v>
      </c>
      <c r="I131" s="55">
        <v>2562.06</v>
      </c>
      <c r="J131" s="55" t="s">
        <v>478</v>
      </c>
      <c r="K131" s="56">
        <f t="shared" si="22"/>
        <v>100</v>
      </c>
      <c r="L131" s="56" t="str">
        <f t="shared" si="23"/>
        <v/>
      </c>
      <c r="M131" s="56"/>
      <c r="N131" s="56"/>
      <c r="O131" s="56"/>
      <c r="P131" s="56" t="str">
        <f t="shared" ref="P131:P193" si="24">IFERROR(N131/M131*100,"-")</f>
        <v>-</v>
      </c>
      <c r="Q131" s="56" t="str">
        <f t="shared" ref="Q131:Q193" si="25">IFERROR(O131/N131*100,"-")</f>
        <v>-</v>
      </c>
      <c r="R131" s="56"/>
      <c r="S131" s="56"/>
      <c r="T131" s="56"/>
      <c r="U131" s="57" t="str">
        <f t="shared" ref="U131:U193" si="26">IFERROR(S131/R131*100,"-")</f>
        <v>-</v>
      </c>
      <c r="V131" s="56" t="str">
        <f t="shared" ref="V131:V193" si="27">IFERROR(T131/S131*100,"-")</f>
        <v>-</v>
      </c>
      <c r="W131" s="83"/>
    </row>
    <row r="132" spans="1:23" ht="31.5" x14ac:dyDescent="0.2">
      <c r="A132" s="32"/>
      <c r="B132" s="62" t="s">
        <v>190</v>
      </c>
      <c r="C132" s="67">
        <v>6315376946</v>
      </c>
      <c r="D132" s="13" t="s">
        <v>241</v>
      </c>
      <c r="E132" s="58" t="s">
        <v>312</v>
      </c>
      <c r="F132" s="53" t="s">
        <v>146</v>
      </c>
      <c r="G132" s="54">
        <v>0.22</v>
      </c>
      <c r="H132" s="81"/>
      <c r="I132" s="59"/>
      <c r="J132" s="59"/>
      <c r="K132" s="60" t="str">
        <f t="shared" si="22"/>
        <v/>
      </c>
      <c r="L132" s="60" t="str">
        <f t="shared" si="23"/>
        <v/>
      </c>
      <c r="M132" s="55">
        <v>2436.3200000000002</v>
      </c>
      <c r="N132" s="55">
        <v>2476.9299999999998</v>
      </c>
      <c r="O132" s="55" t="s">
        <v>478</v>
      </c>
      <c r="P132" s="56">
        <f t="shared" si="24"/>
        <v>101.66685821238588</v>
      </c>
      <c r="Q132" s="56" t="str">
        <f t="shared" si="25"/>
        <v>-</v>
      </c>
      <c r="R132" s="55"/>
      <c r="S132" s="55"/>
      <c r="T132" s="55"/>
      <c r="U132" s="57" t="str">
        <f t="shared" si="26"/>
        <v>-</v>
      </c>
      <c r="V132" s="56" t="str">
        <f t="shared" si="27"/>
        <v>-</v>
      </c>
      <c r="W132" s="83"/>
    </row>
    <row r="133" spans="1:23" ht="31.5" x14ac:dyDescent="0.2">
      <c r="A133" s="32"/>
      <c r="B133" s="62" t="s">
        <v>90</v>
      </c>
      <c r="C133" s="67">
        <v>6315376946</v>
      </c>
      <c r="D133" s="13" t="s">
        <v>241</v>
      </c>
      <c r="E133" s="58" t="s">
        <v>312</v>
      </c>
      <c r="F133" s="53" t="s">
        <v>146</v>
      </c>
      <c r="G133" s="54">
        <v>0.22</v>
      </c>
      <c r="H133" s="81"/>
      <c r="I133" s="59"/>
      <c r="J133" s="59"/>
      <c r="K133" s="60" t="str">
        <f t="shared" si="22"/>
        <v/>
      </c>
      <c r="L133" s="60" t="str">
        <f t="shared" si="23"/>
        <v/>
      </c>
      <c r="M133" s="55">
        <v>3074.47</v>
      </c>
      <c r="N133" s="55">
        <v>3125.71</v>
      </c>
      <c r="O133" s="55" t="s">
        <v>478</v>
      </c>
      <c r="P133" s="56">
        <f t="shared" si="24"/>
        <v>101.66662871974683</v>
      </c>
      <c r="Q133" s="56" t="str">
        <f t="shared" si="25"/>
        <v>-</v>
      </c>
      <c r="R133" s="55"/>
      <c r="S133" s="55"/>
      <c r="T133" s="55"/>
      <c r="U133" s="57" t="str">
        <f t="shared" si="26"/>
        <v>-</v>
      </c>
      <c r="V133" s="56" t="str">
        <f t="shared" si="27"/>
        <v>-</v>
      </c>
      <c r="W133" s="83"/>
    </row>
    <row r="134" spans="1:23" ht="63" x14ac:dyDescent="0.2">
      <c r="A134" s="32"/>
      <c r="B134" s="1" t="s">
        <v>194</v>
      </c>
      <c r="C134" s="67">
        <v>6315376946</v>
      </c>
      <c r="D134" s="13" t="s">
        <v>241</v>
      </c>
      <c r="E134" s="58" t="s">
        <v>312</v>
      </c>
      <c r="F134" s="53" t="s">
        <v>175</v>
      </c>
      <c r="G134" s="54">
        <v>0.22</v>
      </c>
      <c r="H134" s="55">
        <v>3137.08</v>
      </c>
      <c r="I134" s="55">
        <v>3137.08</v>
      </c>
      <c r="J134" s="55" t="s">
        <v>478</v>
      </c>
      <c r="K134" s="56">
        <f t="shared" si="22"/>
        <v>100</v>
      </c>
      <c r="L134" s="56" t="str">
        <f t="shared" si="23"/>
        <v/>
      </c>
      <c r="M134" s="55">
        <v>3764.5</v>
      </c>
      <c r="N134" s="55">
        <v>3827.24</v>
      </c>
      <c r="O134" s="55" t="s">
        <v>478</v>
      </c>
      <c r="P134" s="56">
        <f t="shared" si="24"/>
        <v>101.66662239341213</v>
      </c>
      <c r="Q134" s="56" t="str">
        <f t="shared" si="25"/>
        <v>-</v>
      </c>
      <c r="R134" s="55"/>
      <c r="S134" s="55"/>
      <c r="T134" s="55"/>
      <c r="U134" s="57" t="str">
        <f t="shared" si="26"/>
        <v>-</v>
      </c>
      <c r="V134" s="56" t="str">
        <f t="shared" si="27"/>
        <v>-</v>
      </c>
      <c r="W134" s="84"/>
    </row>
    <row r="135" spans="1:23" ht="15.75" customHeight="1" x14ac:dyDescent="0.2">
      <c r="A135" s="32"/>
      <c r="B135" s="9" t="s">
        <v>219</v>
      </c>
      <c r="C135" s="50">
        <v>3702070999</v>
      </c>
      <c r="D135" s="13"/>
      <c r="E135" s="58"/>
      <c r="F135" s="53"/>
      <c r="G135" s="54"/>
      <c r="H135" s="81"/>
      <c r="I135" s="59"/>
      <c r="J135" s="59"/>
      <c r="K135" s="60" t="str">
        <f t="shared" ref="K135:L141" si="28">IFERROR(I135/H135*100,"")</f>
        <v/>
      </c>
      <c r="L135" s="60" t="str">
        <f t="shared" si="28"/>
        <v/>
      </c>
      <c r="M135" s="55"/>
      <c r="N135" s="55"/>
      <c r="O135" s="55"/>
      <c r="P135" s="56" t="str">
        <f t="shared" si="24"/>
        <v>-</v>
      </c>
      <c r="Q135" s="56" t="str">
        <f t="shared" si="25"/>
        <v>-</v>
      </c>
      <c r="R135" s="55"/>
      <c r="S135" s="55"/>
      <c r="T135" s="55"/>
      <c r="U135" s="57" t="str">
        <f t="shared" si="26"/>
        <v>-</v>
      </c>
      <c r="V135" s="56" t="str">
        <f t="shared" si="27"/>
        <v>-</v>
      </c>
      <c r="W135" s="18" t="s">
        <v>489</v>
      </c>
    </row>
    <row r="136" spans="1:23" x14ac:dyDescent="0.2">
      <c r="A136" s="32"/>
      <c r="B136" s="85" t="s">
        <v>197</v>
      </c>
      <c r="C136" s="50">
        <v>3702070999</v>
      </c>
      <c r="D136" s="13" t="s">
        <v>241</v>
      </c>
      <c r="E136" s="58" t="s">
        <v>312</v>
      </c>
      <c r="F136" s="53" t="s">
        <v>83</v>
      </c>
      <c r="G136" s="54">
        <v>0.22</v>
      </c>
      <c r="H136" s="55">
        <v>2034.19</v>
      </c>
      <c r="I136" s="55">
        <v>2034.19</v>
      </c>
      <c r="J136" s="55">
        <v>2276.2600000000002</v>
      </c>
      <c r="K136" s="56">
        <f t="shared" si="28"/>
        <v>100</v>
      </c>
      <c r="L136" s="56">
        <f t="shared" si="28"/>
        <v>111.90006833186675</v>
      </c>
      <c r="M136" s="56"/>
      <c r="N136" s="56"/>
      <c r="O136" s="56"/>
      <c r="P136" s="56" t="str">
        <f t="shared" si="24"/>
        <v>-</v>
      </c>
      <c r="Q136" s="56" t="str">
        <f t="shared" si="25"/>
        <v>-</v>
      </c>
      <c r="R136" s="56"/>
      <c r="S136" s="56"/>
      <c r="T136" s="56"/>
      <c r="U136" s="57" t="str">
        <f t="shared" si="26"/>
        <v>-</v>
      </c>
      <c r="V136" s="56" t="str">
        <f t="shared" si="27"/>
        <v>-</v>
      </c>
      <c r="W136" s="19"/>
    </row>
    <row r="137" spans="1:23" ht="31.5" x14ac:dyDescent="0.2">
      <c r="A137" s="32"/>
      <c r="B137" s="86" t="s">
        <v>196</v>
      </c>
      <c r="C137" s="50">
        <v>3702070999</v>
      </c>
      <c r="D137" s="13" t="s">
        <v>241</v>
      </c>
      <c r="E137" s="58" t="s">
        <v>312</v>
      </c>
      <c r="F137" s="53" t="s">
        <v>83</v>
      </c>
      <c r="G137" s="54">
        <v>0.22</v>
      </c>
      <c r="H137" s="55">
        <v>3137.08</v>
      </c>
      <c r="I137" s="55">
        <v>3137.08</v>
      </c>
      <c r="J137" s="55">
        <v>3510.39</v>
      </c>
      <c r="K137" s="56">
        <f t="shared" si="28"/>
        <v>100</v>
      </c>
      <c r="L137" s="56">
        <f t="shared" si="28"/>
        <v>111.89991967052163</v>
      </c>
      <c r="M137" s="56"/>
      <c r="N137" s="56"/>
      <c r="O137" s="56"/>
      <c r="P137" s="56" t="str">
        <f t="shared" si="24"/>
        <v>-</v>
      </c>
      <c r="Q137" s="56" t="str">
        <f t="shared" si="25"/>
        <v>-</v>
      </c>
      <c r="R137" s="56"/>
      <c r="S137" s="56"/>
      <c r="T137" s="56"/>
      <c r="U137" s="57" t="str">
        <f t="shared" si="26"/>
        <v>-</v>
      </c>
      <c r="V137" s="56" t="str">
        <f t="shared" si="27"/>
        <v>-</v>
      </c>
      <c r="W137" s="19"/>
    </row>
    <row r="138" spans="1:23" ht="47.25" x14ac:dyDescent="0.2">
      <c r="A138" s="32"/>
      <c r="B138" s="62" t="s">
        <v>96</v>
      </c>
      <c r="C138" s="50">
        <v>3702070999</v>
      </c>
      <c r="D138" s="13" t="s">
        <v>241</v>
      </c>
      <c r="E138" s="58" t="s">
        <v>312</v>
      </c>
      <c r="F138" s="53" t="s">
        <v>146</v>
      </c>
      <c r="G138" s="54">
        <v>0.22</v>
      </c>
      <c r="H138" s="81"/>
      <c r="I138" s="59"/>
      <c r="J138" s="59"/>
      <c r="K138" s="60" t="str">
        <f t="shared" si="28"/>
        <v/>
      </c>
      <c r="L138" s="60" t="str">
        <f t="shared" si="28"/>
        <v/>
      </c>
      <c r="M138" s="55">
        <v>3429.08</v>
      </c>
      <c r="N138" s="55">
        <v>3486.24</v>
      </c>
      <c r="O138" s="55">
        <v>3901.1</v>
      </c>
      <c r="P138" s="56">
        <f t="shared" si="24"/>
        <v>101.66691940695462</v>
      </c>
      <c r="Q138" s="56">
        <f t="shared" si="25"/>
        <v>111.89992656845197</v>
      </c>
      <c r="R138" s="55"/>
      <c r="S138" s="55"/>
      <c r="T138" s="55"/>
      <c r="U138" s="57" t="str">
        <f t="shared" si="26"/>
        <v>-</v>
      </c>
      <c r="V138" s="56" t="str">
        <f t="shared" si="27"/>
        <v>-</v>
      </c>
      <c r="W138" s="19"/>
    </row>
    <row r="139" spans="1:23" ht="37.5" customHeight="1" x14ac:dyDescent="0.2">
      <c r="A139" s="32"/>
      <c r="B139" s="62" t="s">
        <v>97</v>
      </c>
      <c r="C139" s="50">
        <v>3702070999</v>
      </c>
      <c r="D139" s="13" t="s">
        <v>241</v>
      </c>
      <c r="E139" s="58" t="s">
        <v>312</v>
      </c>
      <c r="F139" s="53" t="s">
        <v>146</v>
      </c>
      <c r="G139" s="54">
        <v>0.22</v>
      </c>
      <c r="H139" s="81"/>
      <c r="I139" s="59"/>
      <c r="J139" s="59"/>
      <c r="K139" s="60" t="str">
        <f t="shared" si="28"/>
        <v/>
      </c>
      <c r="L139" s="60" t="str">
        <f t="shared" si="28"/>
        <v/>
      </c>
      <c r="M139" s="55">
        <v>2292.08</v>
      </c>
      <c r="N139" s="55">
        <v>2330.29</v>
      </c>
      <c r="O139" s="55">
        <v>2607.59</v>
      </c>
      <c r="P139" s="56">
        <f t="shared" si="24"/>
        <v>101.6670447802869</v>
      </c>
      <c r="Q139" s="56">
        <f t="shared" si="25"/>
        <v>111.89980646185668</v>
      </c>
      <c r="R139" s="55"/>
      <c r="S139" s="55"/>
      <c r="T139" s="55"/>
      <c r="U139" s="57" t="str">
        <f t="shared" si="26"/>
        <v>-</v>
      </c>
      <c r="V139" s="56" t="str">
        <f t="shared" si="27"/>
        <v>-</v>
      </c>
      <c r="W139" s="19"/>
    </row>
    <row r="140" spans="1:23" ht="47.25" x14ac:dyDescent="0.2">
      <c r="A140" s="32"/>
      <c r="B140" s="86" t="s">
        <v>195</v>
      </c>
      <c r="C140" s="50">
        <v>3702070999</v>
      </c>
      <c r="D140" s="13" t="s">
        <v>241</v>
      </c>
      <c r="E140" s="58"/>
      <c r="F140" s="53"/>
      <c r="G140" s="54"/>
      <c r="H140" s="55">
        <v>2562.0500000000002</v>
      </c>
      <c r="I140" s="55">
        <v>2562.0500000000002</v>
      </c>
      <c r="J140" s="55">
        <v>2866.94</v>
      </c>
      <c r="K140" s="60">
        <f t="shared" si="28"/>
        <v>100</v>
      </c>
      <c r="L140" s="60">
        <f t="shared" si="28"/>
        <v>111.90023613902929</v>
      </c>
      <c r="M140" s="56"/>
      <c r="N140" s="56"/>
      <c r="O140" s="56"/>
      <c r="P140" s="56" t="str">
        <f t="shared" si="24"/>
        <v>-</v>
      </c>
      <c r="Q140" s="56" t="str">
        <f t="shared" si="25"/>
        <v>-</v>
      </c>
      <c r="R140" s="56"/>
      <c r="S140" s="56"/>
      <c r="T140" s="56"/>
      <c r="U140" s="57" t="str">
        <f t="shared" si="26"/>
        <v>-</v>
      </c>
      <c r="V140" s="56" t="str">
        <f t="shared" si="27"/>
        <v>-</v>
      </c>
      <c r="W140" s="20"/>
    </row>
    <row r="141" spans="1:23" ht="90" x14ac:dyDescent="0.2">
      <c r="A141" s="32"/>
      <c r="B141" s="9" t="s">
        <v>238</v>
      </c>
      <c r="C141" s="50">
        <v>3711042927</v>
      </c>
      <c r="D141" s="13" t="s">
        <v>241</v>
      </c>
      <c r="E141" s="58" t="s">
        <v>312</v>
      </c>
      <c r="F141" s="53" t="s">
        <v>175</v>
      </c>
      <c r="G141" s="54">
        <v>0.22</v>
      </c>
      <c r="H141" s="55">
        <v>2793.89</v>
      </c>
      <c r="I141" s="55" t="s">
        <v>478</v>
      </c>
      <c r="J141" s="55" t="s">
        <v>478</v>
      </c>
      <c r="K141" s="56" t="str">
        <f t="shared" si="28"/>
        <v/>
      </c>
      <c r="L141" s="56" t="str">
        <f t="shared" si="28"/>
        <v/>
      </c>
      <c r="M141" s="55">
        <v>3352.67</v>
      </c>
      <c r="N141" s="55" t="s">
        <v>478</v>
      </c>
      <c r="O141" s="55" t="s">
        <v>478</v>
      </c>
      <c r="P141" s="56" t="str">
        <f t="shared" si="24"/>
        <v>-</v>
      </c>
      <c r="Q141" s="56" t="str">
        <f t="shared" si="25"/>
        <v>-</v>
      </c>
      <c r="R141" s="55"/>
      <c r="S141" s="55"/>
      <c r="T141" s="55"/>
      <c r="U141" s="57" t="str">
        <f t="shared" si="26"/>
        <v>-</v>
      </c>
      <c r="V141" s="56" t="str">
        <f t="shared" si="27"/>
        <v>-</v>
      </c>
      <c r="W141" s="12" t="s">
        <v>485</v>
      </c>
    </row>
    <row r="142" spans="1:23" x14ac:dyDescent="0.2">
      <c r="A142" s="32"/>
      <c r="B142" s="9" t="s">
        <v>497</v>
      </c>
      <c r="C142" s="50">
        <v>3711004061</v>
      </c>
      <c r="D142" s="13"/>
      <c r="E142" s="58"/>
      <c r="F142" s="53"/>
      <c r="G142" s="54"/>
      <c r="H142" s="55"/>
      <c r="I142" s="55"/>
      <c r="J142" s="55"/>
      <c r="K142" s="56"/>
      <c r="L142" s="56"/>
      <c r="M142" s="55"/>
      <c r="N142" s="55"/>
      <c r="O142" s="55"/>
      <c r="P142" s="56"/>
      <c r="Q142" s="56"/>
      <c r="R142" s="55"/>
      <c r="S142" s="55"/>
      <c r="T142" s="55"/>
      <c r="U142" s="57"/>
      <c r="V142" s="56"/>
      <c r="W142" s="87" t="s">
        <v>498</v>
      </c>
    </row>
    <row r="143" spans="1:23" ht="31.5" x14ac:dyDescent="0.2">
      <c r="A143" s="42"/>
      <c r="B143" s="1" t="s">
        <v>500</v>
      </c>
      <c r="C143" s="50">
        <v>3711004061</v>
      </c>
      <c r="D143" s="13" t="s">
        <v>502</v>
      </c>
      <c r="E143" s="58" t="s">
        <v>515</v>
      </c>
      <c r="F143" s="53" t="s">
        <v>83</v>
      </c>
      <c r="G143" s="54"/>
      <c r="H143" s="55"/>
      <c r="I143" s="55">
        <v>753.4</v>
      </c>
      <c r="J143" s="55">
        <v>753.4</v>
      </c>
      <c r="K143" s="56"/>
      <c r="L143" s="56"/>
      <c r="M143" s="55"/>
      <c r="N143" s="55"/>
      <c r="O143" s="55"/>
      <c r="P143" s="56"/>
      <c r="Q143" s="56"/>
      <c r="R143" s="55"/>
      <c r="S143" s="55"/>
      <c r="T143" s="55"/>
      <c r="U143" s="57"/>
      <c r="V143" s="56"/>
      <c r="W143" s="87"/>
    </row>
    <row r="144" spans="1:23" ht="31.5" customHeight="1" x14ac:dyDescent="0.2">
      <c r="A144" s="22" t="s">
        <v>328</v>
      </c>
      <c r="B144" s="9" t="s">
        <v>208</v>
      </c>
      <c r="C144" s="50">
        <v>3702548604</v>
      </c>
      <c r="D144" s="13" t="s">
        <v>205</v>
      </c>
      <c r="E144" s="58"/>
      <c r="F144" s="53"/>
      <c r="G144" s="54"/>
      <c r="H144" s="55"/>
      <c r="I144" s="55"/>
      <c r="J144" s="55"/>
      <c r="K144" s="56"/>
      <c r="L144" s="56"/>
      <c r="M144" s="55"/>
      <c r="N144" s="55"/>
      <c r="O144" s="55"/>
      <c r="P144" s="56" t="str">
        <f t="shared" si="24"/>
        <v>-</v>
      </c>
      <c r="Q144" s="56" t="str">
        <f t="shared" si="25"/>
        <v>-</v>
      </c>
      <c r="R144" s="55"/>
      <c r="S144" s="55"/>
      <c r="T144" s="55"/>
      <c r="U144" s="57" t="str">
        <f t="shared" si="26"/>
        <v>-</v>
      </c>
      <c r="V144" s="56" t="str">
        <f t="shared" si="27"/>
        <v>-</v>
      </c>
      <c r="W144" s="18" t="s">
        <v>361</v>
      </c>
    </row>
    <row r="145" spans="1:23" x14ac:dyDescent="0.2">
      <c r="A145" s="32"/>
      <c r="B145" s="88" t="s">
        <v>80</v>
      </c>
      <c r="C145" s="50">
        <v>3702548604</v>
      </c>
      <c r="D145" s="13" t="s">
        <v>205</v>
      </c>
      <c r="E145" s="58" t="s">
        <v>312</v>
      </c>
      <c r="F145" s="53" t="s">
        <v>82</v>
      </c>
      <c r="G145" s="54">
        <v>0</v>
      </c>
      <c r="H145" s="55">
        <v>1888.81</v>
      </c>
      <c r="I145" s="55">
        <v>1888.81</v>
      </c>
      <c r="J145" s="55">
        <v>2442.2600000000002</v>
      </c>
      <c r="K145" s="56">
        <f t="shared" ref="K145:L147" si="29">IFERROR(I145/H145*100,"")</f>
        <v>100</v>
      </c>
      <c r="L145" s="56">
        <f t="shared" si="29"/>
        <v>129.30151788692353</v>
      </c>
      <c r="M145" s="56"/>
      <c r="N145" s="56"/>
      <c r="O145" s="56"/>
      <c r="P145" s="56" t="str">
        <f t="shared" si="24"/>
        <v>-</v>
      </c>
      <c r="Q145" s="56" t="str">
        <f t="shared" si="25"/>
        <v>-</v>
      </c>
      <c r="R145" s="56"/>
      <c r="S145" s="56"/>
      <c r="T145" s="56"/>
      <c r="U145" s="57" t="str">
        <f t="shared" si="26"/>
        <v>-</v>
      </c>
      <c r="V145" s="56" t="str">
        <f t="shared" si="27"/>
        <v>-</v>
      </c>
      <c r="W145" s="20"/>
    </row>
    <row r="146" spans="1:23" x14ac:dyDescent="0.2">
      <c r="A146" s="32"/>
      <c r="B146" s="10" t="s">
        <v>79</v>
      </c>
      <c r="C146" s="50">
        <v>3704010949</v>
      </c>
      <c r="D146" s="89"/>
      <c r="E146" s="58"/>
      <c r="F146" s="53"/>
      <c r="G146" s="54"/>
      <c r="H146" s="55"/>
      <c r="I146" s="55"/>
      <c r="J146" s="55"/>
      <c r="K146" s="56" t="str">
        <f t="shared" si="29"/>
        <v/>
      </c>
      <c r="L146" s="56" t="str">
        <f t="shared" si="29"/>
        <v/>
      </c>
      <c r="M146" s="56"/>
      <c r="N146" s="56"/>
      <c r="O146" s="56"/>
      <c r="P146" s="56" t="str">
        <f t="shared" si="24"/>
        <v>-</v>
      </c>
      <c r="Q146" s="56" t="str">
        <f t="shared" si="25"/>
        <v>-</v>
      </c>
      <c r="R146" s="56"/>
      <c r="S146" s="56"/>
      <c r="T146" s="56"/>
      <c r="U146" s="57" t="str">
        <f t="shared" si="26"/>
        <v>-</v>
      </c>
      <c r="V146" s="56" t="str">
        <f t="shared" si="27"/>
        <v>-</v>
      </c>
      <c r="W146" s="18" t="s">
        <v>391</v>
      </c>
    </row>
    <row r="147" spans="1:23" x14ac:dyDescent="0.2">
      <c r="A147" s="32"/>
      <c r="B147" s="90" t="s">
        <v>80</v>
      </c>
      <c r="C147" s="50">
        <v>3704010949</v>
      </c>
      <c r="D147" s="13" t="s">
        <v>205</v>
      </c>
      <c r="E147" s="58" t="s">
        <v>312</v>
      </c>
      <c r="F147" s="53" t="s">
        <v>83</v>
      </c>
      <c r="G147" s="54">
        <v>0.05</v>
      </c>
      <c r="H147" s="55">
        <v>2596.44</v>
      </c>
      <c r="I147" s="55">
        <v>2596.44</v>
      </c>
      <c r="J147" s="55">
        <v>2816.37</v>
      </c>
      <c r="K147" s="56">
        <f t="shared" si="29"/>
        <v>100</v>
      </c>
      <c r="L147" s="56">
        <f t="shared" si="29"/>
        <v>108.47044414660073</v>
      </c>
      <c r="M147" s="55"/>
      <c r="N147" s="55">
        <v>2726.26</v>
      </c>
      <c r="O147" s="55">
        <v>2957.19</v>
      </c>
      <c r="P147" s="56" t="str">
        <f t="shared" si="24"/>
        <v>-</v>
      </c>
      <c r="Q147" s="56">
        <f t="shared" si="25"/>
        <v>108.47057874157269</v>
      </c>
      <c r="R147" s="55">
        <v>2596.44</v>
      </c>
      <c r="S147" s="55">
        <v>2640.57</v>
      </c>
      <c r="T147" s="55"/>
      <c r="U147" s="57">
        <f t="shared" si="26"/>
        <v>101.69963488468827</v>
      </c>
      <c r="V147" s="56">
        <f>O147/S147*100</f>
        <v>111.99059294016065</v>
      </c>
      <c r="W147" s="20"/>
    </row>
    <row r="148" spans="1:23" x14ac:dyDescent="0.2">
      <c r="A148" s="32"/>
      <c r="B148" s="10" t="s">
        <v>212</v>
      </c>
      <c r="C148" s="50">
        <v>3700001870</v>
      </c>
      <c r="D148" s="13"/>
      <c r="E148" s="58"/>
      <c r="F148" s="53"/>
      <c r="G148" s="54"/>
      <c r="H148" s="55"/>
      <c r="I148" s="55"/>
      <c r="J148" s="55"/>
      <c r="K148" s="56"/>
      <c r="L148" s="56"/>
      <c r="M148" s="55"/>
      <c r="N148" s="55"/>
      <c r="O148" s="55"/>
      <c r="P148" s="56" t="str">
        <f t="shared" si="24"/>
        <v>-</v>
      </c>
      <c r="Q148" s="56" t="str">
        <f t="shared" si="25"/>
        <v>-</v>
      </c>
      <c r="R148" s="55"/>
      <c r="S148" s="55"/>
      <c r="T148" s="55"/>
      <c r="U148" s="57" t="str">
        <f t="shared" si="26"/>
        <v>-</v>
      </c>
      <c r="V148" s="56" t="str">
        <f t="shared" si="27"/>
        <v>-</v>
      </c>
      <c r="W148" s="12"/>
    </row>
    <row r="149" spans="1:23" x14ac:dyDescent="0.2">
      <c r="A149" s="32"/>
      <c r="B149" s="90" t="s">
        <v>98</v>
      </c>
      <c r="C149" s="50">
        <v>3700001870</v>
      </c>
      <c r="D149" s="13" t="s">
        <v>210</v>
      </c>
      <c r="E149" s="58" t="s">
        <v>312</v>
      </c>
      <c r="F149" s="53" t="s">
        <v>82</v>
      </c>
      <c r="G149" s="54">
        <v>0</v>
      </c>
      <c r="H149" s="55">
        <v>4425.2700000000004</v>
      </c>
      <c r="I149" s="55">
        <v>4425.2700000000004</v>
      </c>
      <c r="J149" s="55">
        <v>4880.5600000000004</v>
      </c>
      <c r="K149" s="56">
        <f t="shared" ref="K149:K178" si="30">IFERROR(I149/H149*100,"")</f>
        <v>100</v>
      </c>
      <c r="L149" s="56">
        <f>IFERROR(J149/I149*100,"")</f>
        <v>110.28841178052413</v>
      </c>
      <c r="M149" s="55">
        <v>4425.2700000000004</v>
      </c>
      <c r="N149" s="55">
        <v>4425.2700000000004</v>
      </c>
      <c r="O149" s="55">
        <v>4880.5600000000004</v>
      </c>
      <c r="P149" s="56">
        <f t="shared" si="24"/>
        <v>100</v>
      </c>
      <c r="Q149" s="56">
        <f t="shared" si="25"/>
        <v>110.28841178052413</v>
      </c>
      <c r="R149" s="55">
        <v>3729.4</v>
      </c>
      <c r="S149" s="55">
        <v>3729.4</v>
      </c>
      <c r="T149" s="55">
        <v>4176.93</v>
      </c>
      <c r="U149" s="57">
        <f t="shared" si="26"/>
        <v>100</v>
      </c>
      <c r="V149" s="56">
        <f t="shared" si="27"/>
        <v>112.00005362792945</v>
      </c>
      <c r="W149" s="12" t="s">
        <v>412</v>
      </c>
    </row>
    <row r="150" spans="1:23" x14ac:dyDescent="0.2">
      <c r="A150" s="32"/>
      <c r="B150" s="9" t="s">
        <v>99</v>
      </c>
      <c r="C150" s="50">
        <v>3704010434</v>
      </c>
      <c r="D150" s="13" t="s">
        <v>205</v>
      </c>
      <c r="E150" s="58" t="s">
        <v>312</v>
      </c>
      <c r="F150" s="53" t="s">
        <v>175</v>
      </c>
      <c r="G150" s="54">
        <v>0.05</v>
      </c>
      <c r="H150" s="55">
        <v>3537.79</v>
      </c>
      <c r="I150" s="55">
        <v>3193.83</v>
      </c>
      <c r="J150" s="55">
        <v>3364.49</v>
      </c>
      <c r="K150" s="56">
        <f t="shared" si="30"/>
        <v>90.277546151693571</v>
      </c>
      <c r="L150" s="56">
        <f>IFERROR(J150/I150*100,"")</f>
        <v>105.34342779672055</v>
      </c>
      <c r="M150" s="55">
        <v>3714.68</v>
      </c>
      <c r="N150" s="55">
        <v>3353.52</v>
      </c>
      <c r="O150" s="55">
        <v>3532.71</v>
      </c>
      <c r="P150" s="56">
        <f t="shared" si="24"/>
        <v>90.277493619908043</v>
      </c>
      <c r="Q150" s="56">
        <f t="shared" si="25"/>
        <v>105.34334072854791</v>
      </c>
      <c r="R150" s="55">
        <v>3154.47</v>
      </c>
      <c r="S150" s="55">
        <v>3154.47</v>
      </c>
      <c r="T150" s="55"/>
      <c r="U150" s="57">
        <f t="shared" si="26"/>
        <v>100</v>
      </c>
      <c r="V150" s="56">
        <f>O150/S150*100</f>
        <v>111.99060380983177</v>
      </c>
      <c r="W150" s="12" t="s">
        <v>364</v>
      </c>
    </row>
    <row r="151" spans="1:23" ht="31.5" x14ac:dyDescent="0.2">
      <c r="A151" s="32"/>
      <c r="B151" s="9" t="s">
        <v>39</v>
      </c>
      <c r="C151" s="50">
        <v>7704784450</v>
      </c>
      <c r="D151" s="13" t="s">
        <v>209</v>
      </c>
      <c r="E151" s="58" t="s">
        <v>312</v>
      </c>
      <c r="F151" s="53" t="s">
        <v>83</v>
      </c>
      <c r="G151" s="54">
        <v>0.22</v>
      </c>
      <c r="H151" s="55">
        <v>1686.28</v>
      </c>
      <c r="I151" s="55">
        <v>1504.39</v>
      </c>
      <c r="J151" s="55">
        <v>1600.68</v>
      </c>
      <c r="K151" s="56">
        <f t="shared" si="30"/>
        <v>89.213535118722874</v>
      </c>
      <c r="L151" s="56">
        <f>IFERROR(J151/I151*100,"")</f>
        <v>106.40060090800922</v>
      </c>
      <c r="M151" s="56"/>
      <c r="N151" s="56"/>
      <c r="O151" s="56"/>
      <c r="P151" s="56"/>
      <c r="Q151" s="56"/>
      <c r="R151" s="56"/>
      <c r="S151" s="56"/>
      <c r="T151" s="56"/>
      <c r="U151" s="57"/>
      <c r="V151" s="56"/>
      <c r="W151" s="12" t="s">
        <v>363</v>
      </c>
    </row>
    <row r="152" spans="1:23" x14ac:dyDescent="0.2">
      <c r="A152" s="32"/>
      <c r="B152" s="9" t="s">
        <v>3</v>
      </c>
      <c r="C152" s="50">
        <v>3730001965</v>
      </c>
      <c r="D152" s="13"/>
      <c r="E152" s="58"/>
      <c r="F152" s="53"/>
      <c r="G152" s="54"/>
      <c r="H152" s="55"/>
      <c r="I152" s="55"/>
      <c r="J152" s="55"/>
      <c r="K152" s="56"/>
      <c r="L152" s="56"/>
      <c r="M152" s="56"/>
      <c r="N152" s="56"/>
      <c r="O152" s="56"/>
      <c r="P152" s="56"/>
      <c r="Q152" s="56"/>
      <c r="R152" s="56"/>
      <c r="S152" s="56"/>
      <c r="T152" s="56"/>
      <c r="U152" s="57"/>
      <c r="V152" s="56"/>
      <c r="W152" s="12"/>
    </row>
    <row r="153" spans="1:23" x14ac:dyDescent="0.2">
      <c r="A153" s="32"/>
      <c r="B153" s="90" t="s">
        <v>242</v>
      </c>
      <c r="C153" s="67">
        <v>3730001965</v>
      </c>
      <c r="D153" s="13" t="s">
        <v>205</v>
      </c>
      <c r="E153" s="58" t="s">
        <v>312</v>
      </c>
      <c r="F153" s="53" t="s">
        <v>175</v>
      </c>
      <c r="G153" s="54">
        <v>0.22</v>
      </c>
      <c r="H153" s="55">
        <v>2724.44</v>
      </c>
      <c r="I153" s="55">
        <v>2724.44</v>
      </c>
      <c r="J153" s="55">
        <v>4478.96</v>
      </c>
      <c r="K153" s="56">
        <f>IFERROR(I153/H153*100,"")</f>
        <v>100</v>
      </c>
      <c r="L153" s="56">
        <f>IFERROR(J153/I153*100,"")</f>
        <v>164.39928939525186</v>
      </c>
      <c r="M153" s="55">
        <v>3269.33</v>
      </c>
      <c r="N153" s="55">
        <v>3323.82</v>
      </c>
      <c r="O153" s="55">
        <v>5464.33</v>
      </c>
      <c r="P153" s="56">
        <f t="shared" si="24"/>
        <v>101.66670235185804</v>
      </c>
      <c r="Q153" s="56">
        <f t="shared" si="25"/>
        <v>164.39909501717901</v>
      </c>
      <c r="R153" s="55"/>
      <c r="S153" s="55"/>
      <c r="T153" s="55">
        <v>3722.68</v>
      </c>
      <c r="U153" s="57" t="str">
        <f t="shared" si="26"/>
        <v>-</v>
      </c>
      <c r="V153" s="56">
        <f>T153/N153*100</f>
        <v>112.00004813738408</v>
      </c>
      <c r="W153" s="12" t="s">
        <v>360</v>
      </c>
    </row>
    <row r="154" spans="1:23" s="93" customFormat="1" x14ac:dyDescent="0.2">
      <c r="A154" s="32"/>
      <c r="B154" s="10" t="s">
        <v>169</v>
      </c>
      <c r="C154" s="67">
        <v>3711050614</v>
      </c>
      <c r="D154" s="91"/>
      <c r="E154" s="53"/>
      <c r="F154" s="53"/>
      <c r="G154" s="54"/>
      <c r="H154" s="55"/>
      <c r="I154" s="55"/>
      <c r="J154" s="55"/>
      <c r="K154" s="56" t="str">
        <f t="shared" si="30"/>
        <v/>
      </c>
      <c r="L154" s="56" t="str">
        <f t="shared" ref="L154:L178" si="31">IFERROR(J154/I154*100,"")</f>
        <v/>
      </c>
      <c r="M154" s="55"/>
      <c r="N154" s="55"/>
      <c r="O154" s="55"/>
      <c r="P154" s="56"/>
      <c r="Q154" s="56"/>
      <c r="R154" s="55"/>
      <c r="S154" s="55"/>
      <c r="T154" s="55"/>
      <c r="U154" s="57"/>
      <c r="V154" s="56"/>
      <c r="W154" s="92"/>
    </row>
    <row r="155" spans="1:23" x14ac:dyDescent="0.2">
      <c r="A155" s="32"/>
      <c r="B155" s="1" t="s">
        <v>46</v>
      </c>
      <c r="C155" s="67">
        <v>3711050614</v>
      </c>
      <c r="D155" s="13" t="s">
        <v>255</v>
      </c>
      <c r="E155" s="58" t="s">
        <v>312</v>
      </c>
      <c r="F155" s="53" t="s">
        <v>175</v>
      </c>
      <c r="G155" s="54">
        <v>0.22</v>
      </c>
      <c r="H155" s="55">
        <v>4447.08</v>
      </c>
      <c r="I155" s="55">
        <v>3701.67</v>
      </c>
      <c r="J155" s="55">
        <v>3843.05</v>
      </c>
      <c r="K155" s="56">
        <f t="shared" si="30"/>
        <v>83.238214738659977</v>
      </c>
      <c r="L155" s="56">
        <f t="shared" si="31"/>
        <v>103.81935720904349</v>
      </c>
      <c r="M155" s="55">
        <v>4669.43</v>
      </c>
      <c r="N155" s="55">
        <v>4516.04</v>
      </c>
      <c r="O155" s="55">
        <v>4688.5200000000004</v>
      </c>
      <c r="P155" s="56">
        <f t="shared" si="24"/>
        <v>96.715016608022822</v>
      </c>
      <c r="Q155" s="56">
        <f t="shared" si="25"/>
        <v>103.81927529428438</v>
      </c>
      <c r="R155" s="55">
        <v>3729.4</v>
      </c>
      <c r="S155" s="55">
        <v>3792.79</v>
      </c>
      <c r="T155" s="55">
        <v>4247.92</v>
      </c>
      <c r="U155" s="57">
        <f t="shared" si="26"/>
        <v>101.6997372231458</v>
      </c>
      <c r="V155" s="56">
        <f t="shared" si="27"/>
        <v>111.99987344408733</v>
      </c>
      <c r="W155" s="12" t="s">
        <v>366</v>
      </c>
    </row>
    <row r="156" spans="1:23" x14ac:dyDescent="0.2">
      <c r="A156" s="32"/>
      <c r="B156" s="90" t="s">
        <v>6</v>
      </c>
      <c r="C156" s="67">
        <v>3711050614</v>
      </c>
      <c r="D156" s="13" t="s">
        <v>383</v>
      </c>
      <c r="E156" s="58" t="s">
        <v>312</v>
      </c>
      <c r="F156" s="53" t="s">
        <v>175</v>
      </c>
      <c r="G156" s="54">
        <v>0.22</v>
      </c>
      <c r="H156" s="55">
        <v>9515.0499999999993</v>
      </c>
      <c r="I156" s="55">
        <v>9515.0499999999993</v>
      </c>
      <c r="J156" s="55">
        <v>11718.91</v>
      </c>
      <c r="K156" s="56">
        <f>IFERROR(I156/H156*100,"")</f>
        <v>100</v>
      </c>
      <c r="L156" s="56">
        <f t="shared" si="31"/>
        <v>123.16183309599005</v>
      </c>
      <c r="M156" s="55"/>
      <c r="N156" s="55">
        <v>11608.36</v>
      </c>
      <c r="O156" s="55">
        <v>14297.07</v>
      </c>
      <c r="P156" s="56" t="str">
        <f t="shared" si="24"/>
        <v>-</v>
      </c>
      <c r="Q156" s="56">
        <f t="shared" si="25"/>
        <v>123.16184198284684</v>
      </c>
      <c r="R156" s="55">
        <v>3729.4</v>
      </c>
      <c r="S156" s="55">
        <v>3792.79</v>
      </c>
      <c r="T156" s="55">
        <v>4247.92</v>
      </c>
      <c r="U156" s="57">
        <f t="shared" si="26"/>
        <v>101.6997372231458</v>
      </c>
      <c r="V156" s="56">
        <f t="shared" si="27"/>
        <v>111.99987344408733</v>
      </c>
      <c r="W156" s="18" t="s">
        <v>459</v>
      </c>
    </row>
    <row r="157" spans="1:23" x14ac:dyDescent="0.2">
      <c r="A157" s="42"/>
      <c r="B157" s="90" t="s">
        <v>7</v>
      </c>
      <c r="C157" s="67">
        <v>3711050614</v>
      </c>
      <c r="D157" s="13" t="s">
        <v>383</v>
      </c>
      <c r="E157" s="58" t="s">
        <v>312</v>
      </c>
      <c r="F157" s="53" t="s">
        <v>175</v>
      </c>
      <c r="G157" s="54">
        <v>0.22</v>
      </c>
      <c r="H157" s="55">
        <v>10680.32</v>
      </c>
      <c r="I157" s="55">
        <v>10680.32</v>
      </c>
      <c r="J157" s="55">
        <v>13700.88</v>
      </c>
      <c r="K157" s="56">
        <f>IFERROR(I157/H157*100,"")</f>
        <v>100</v>
      </c>
      <c r="L157" s="56">
        <f t="shared" si="31"/>
        <v>128.28154961649091</v>
      </c>
      <c r="M157" s="55"/>
      <c r="N157" s="55">
        <v>13029.99</v>
      </c>
      <c r="O157" s="55">
        <v>16715.07</v>
      </c>
      <c r="P157" s="56" t="str">
        <f t="shared" si="24"/>
        <v>-</v>
      </c>
      <c r="Q157" s="56">
        <f t="shared" si="25"/>
        <v>128.28152592596004</v>
      </c>
      <c r="R157" s="55">
        <v>3729.4</v>
      </c>
      <c r="S157" s="55">
        <v>3792.79</v>
      </c>
      <c r="T157" s="55">
        <v>4247.92</v>
      </c>
      <c r="U157" s="57">
        <f t="shared" si="26"/>
        <v>101.6997372231458</v>
      </c>
      <c r="V157" s="56">
        <f t="shared" si="27"/>
        <v>111.99987344408733</v>
      </c>
      <c r="W157" s="20"/>
    </row>
    <row r="158" spans="1:23" ht="15.75" customHeight="1" x14ac:dyDescent="0.2">
      <c r="A158" s="94" t="s">
        <v>329</v>
      </c>
      <c r="B158" s="10" t="s">
        <v>310</v>
      </c>
      <c r="C158" s="50">
        <v>3711022670</v>
      </c>
      <c r="D158" s="13" t="s">
        <v>205</v>
      </c>
      <c r="E158" s="58" t="s">
        <v>312</v>
      </c>
      <c r="F158" s="53" t="s">
        <v>82</v>
      </c>
      <c r="G158" s="54">
        <v>0</v>
      </c>
      <c r="H158" s="59">
        <v>3843.11</v>
      </c>
      <c r="I158" s="59">
        <v>3843.11</v>
      </c>
      <c r="J158" s="59">
        <v>4859.76</v>
      </c>
      <c r="K158" s="56">
        <f t="shared" si="30"/>
        <v>100</v>
      </c>
      <c r="L158" s="56">
        <f t="shared" si="31"/>
        <v>126.45383556546652</v>
      </c>
      <c r="M158" s="59"/>
      <c r="N158" s="55"/>
      <c r="O158" s="55"/>
      <c r="P158" s="56" t="str">
        <f t="shared" si="24"/>
        <v>-</v>
      </c>
      <c r="Q158" s="56" t="str">
        <f t="shared" si="25"/>
        <v>-</v>
      </c>
      <c r="R158" s="59">
        <v>3729.4</v>
      </c>
      <c r="S158" s="59">
        <v>3729.4</v>
      </c>
      <c r="T158" s="59">
        <v>4176.93</v>
      </c>
      <c r="U158" s="57">
        <f t="shared" si="26"/>
        <v>100</v>
      </c>
      <c r="V158" s="56">
        <f t="shared" si="27"/>
        <v>112.00005362792945</v>
      </c>
      <c r="W158" s="12" t="s">
        <v>348</v>
      </c>
    </row>
    <row r="159" spans="1:23" ht="15.75" customHeight="1" x14ac:dyDescent="0.2">
      <c r="A159" s="94"/>
      <c r="B159" s="10" t="s">
        <v>99</v>
      </c>
      <c r="C159" s="67">
        <v>3711049471</v>
      </c>
      <c r="D159" s="13"/>
      <c r="E159" s="58"/>
      <c r="F159" s="53"/>
      <c r="G159" s="54"/>
      <c r="H159" s="55"/>
      <c r="I159" s="55"/>
      <c r="J159" s="55"/>
      <c r="K159" s="56" t="str">
        <f t="shared" si="30"/>
        <v/>
      </c>
      <c r="L159" s="56" t="str">
        <f t="shared" si="31"/>
        <v/>
      </c>
      <c r="M159" s="56"/>
      <c r="N159" s="56"/>
      <c r="O159" s="56"/>
      <c r="P159" s="56" t="str">
        <f t="shared" si="24"/>
        <v>-</v>
      </c>
      <c r="Q159" s="56" t="str">
        <f t="shared" si="25"/>
        <v>-</v>
      </c>
      <c r="R159" s="56"/>
      <c r="S159" s="56"/>
      <c r="T159" s="56"/>
      <c r="U159" s="57" t="str">
        <f t="shared" si="26"/>
        <v>-</v>
      </c>
      <c r="V159" s="56" t="str">
        <f t="shared" si="27"/>
        <v>-</v>
      </c>
      <c r="W159" s="18" t="s">
        <v>351</v>
      </c>
    </row>
    <row r="160" spans="1:23" x14ac:dyDescent="0.2">
      <c r="A160" s="94"/>
      <c r="B160" s="1" t="s">
        <v>9</v>
      </c>
      <c r="C160" s="67">
        <v>3711049471</v>
      </c>
      <c r="D160" s="13" t="s">
        <v>207</v>
      </c>
      <c r="E160" s="58" t="s">
        <v>312</v>
      </c>
      <c r="F160" s="53" t="s">
        <v>175</v>
      </c>
      <c r="G160" s="54">
        <v>0.05</v>
      </c>
      <c r="H160" s="59">
        <v>13458</v>
      </c>
      <c r="I160" s="59">
        <v>13458</v>
      </c>
      <c r="J160" s="59">
        <v>17547.52</v>
      </c>
      <c r="K160" s="56">
        <f t="shared" si="30"/>
        <v>100</v>
      </c>
      <c r="L160" s="56">
        <f t="shared" si="31"/>
        <v>130.3872789418933</v>
      </c>
      <c r="M160" s="55">
        <v>14130.9</v>
      </c>
      <c r="N160" s="55">
        <v>14130.9</v>
      </c>
      <c r="O160" s="55">
        <v>18424.900000000001</v>
      </c>
      <c r="P160" s="56">
        <f t="shared" si="24"/>
        <v>100</v>
      </c>
      <c r="Q160" s="56">
        <f t="shared" si="25"/>
        <v>130.38730724865368</v>
      </c>
      <c r="R160" s="59">
        <v>3729.4</v>
      </c>
      <c r="S160" s="55">
        <v>3729.4</v>
      </c>
      <c r="T160" s="55">
        <v>4176.93</v>
      </c>
      <c r="U160" s="57">
        <f t="shared" si="26"/>
        <v>100</v>
      </c>
      <c r="V160" s="56">
        <f t="shared" si="27"/>
        <v>112.00005362792945</v>
      </c>
      <c r="W160" s="19"/>
    </row>
    <row r="161" spans="1:23" x14ac:dyDescent="0.2">
      <c r="A161" s="94"/>
      <c r="B161" s="95" t="s">
        <v>57</v>
      </c>
      <c r="C161" s="67">
        <v>3711049471</v>
      </c>
      <c r="D161" s="13" t="s">
        <v>207</v>
      </c>
      <c r="E161" s="58" t="s">
        <v>312</v>
      </c>
      <c r="F161" s="53" t="s">
        <v>175</v>
      </c>
      <c r="G161" s="54">
        <v>0.05</v>
      </c>
      <c r="H161" s="59">
        <v>10479.92</v>
      </c>
      <c r="I161" s="59">
        <v>10479.92</v>
      </c>
      <c r="J161" s="59">
        <v>11045.52</v>
      </c>
      <c r="K161" s="56">
        <f t="shared" si="30"/>
        <v>100</v>
      </c>
      <c r="L161" s="56">
        <f t="shared" si="31"/>
        <v>105.39698776326539</v>
      </c>
      <c r="M161" s="55">
        <v>11003.92</v>
      </c>
      <c r="N161" s="55">
        <v>11003.92</v>
      </c>
      <c r="O161" s="55">
        <v>11597.8</v>
      </c>
      <c r="P161" s="56">
        <f t="shared" si="24"/>
        <v>100</v>
      </c>
      <c r="Q161" s="56">
        <f t="shared" si="25"/>
        <v>105.3969858014235</v>
      </c>
      <c r="R161" s="59">
        <v>3729.4</v>
      </c>
      <c r="S161" s="55">
        <v>3729.4</v>
      </c>
      <c r="T161" s="55">
        <v>4176.93</v>
      </c>
      <c r="U161" s="57">
        <f t="shared" si="26"/>
        <v>100</v>
      </c>
      <c r="V161" s="56">
        <f t="shared" si="27"/>
        <v>112.00005362792945</v>
      </c>
      <c r="W161" s="20"/>
    </row>
    <row r="162" spans="1:23" x14ac:dyDescent="0.2">
      <c r="A162" s="94"/>
      <c r="B162" s="1" t="s">
        <v>136</v>
      </c>
      <c r="C162" s="67">
        <v>3711049471</v>
      </c>
      <c r="D162" s="13" t="s">
        <v>205</v>
      </c>
      <c r="E162" s="58" t="s">
        <v>312</v>
      </c>
      <c r="F162" s="53" t="s">
        <v>175</v>
      </c>
      <c r="G162" s="54">
        <v>0.05</v>
      </c>
      <c r="H162" s="59">
        <v>3439.62</v>
      </c>
      <c r="I162" s="59">
        <v>3439.62</v>
      </c>
      <c r="J162" s="59">
        <v>3714.59</v>
      </c>
      <c r="K162" s="56">
        <f t="shared" si="30"/>
        <v>100</v>
      </c>
      <c r="L162" s="56">
        <f t="shared" si="31"/>
        <v>107.99419703339323</v>
      </c>
      <c r="M162" s="56"/>
      <c r="N162" s="56"/>
      <c r="O162" s="56"/>
      <c r="P162" s="56" t="str">
        <f t="shared" si="24"/>
        <v>-</v>
      </c>
      <c r="Q162" s="56" t="str">
        <f t="shared" si="25"/>
        <v>-</v>
      </c>
      <c r="R162" s="56"/>
      <c r="S162" s="56"/>
      <c r="T162" s="56"/>
      <c r="U162" s="57" t="str">
        <f t="shared" si="26"/>
        <v>-</v>
      </c>
      <c r="V162" s="56" t="str">
        <f t="shared" si="27"/>
        <v>-</v>
      </c>
      <c r="W162" s="18" t="s">
        <v>350</v>
      </c>
    </row>
    <row r="163" spans="1:23" x14ac:dyDescent="0.2">
      <c r="A163" s="94"/>
      <c r="B163" s="1" t="s">
        <v>228</v>
      </c>
      <c r="C163" s="67">
        <v>3711049471</v>
      </c>
      <c r="D163" s="13" t="s">
        <v>205</v>
      </c>
      <c r="E163" s="58" t="s">
        <v>312</v>
      </c>
      <c r="F163" s="53" t="s">
        <v>175</v>
      </c>
      <c r="G163" s="54">
        <v>0.05</v>
      </c>
      <c r="H163" s="59">
        <v>2940.69</v>
      </c>
      <c r="I163" s="59">
        <v>2940.69</v>
      </c>
      <c r="J163" s="59">
        <v>2940.69</v>
      </c>
      <c r="K163" s="56">
        <f t="shared" si="30"/>
        <v>100</v>
      </c>
      <c r="L163" s="56">
        <f t="shared" si="31"/>
        <v>100</v>
      </c>
      <c r="M163" s="59">
        <v>3087.72</v>
      </c>
      <c r="N163" s="59">
        <v>3087.72</v>
      </c>
      <c r="O163" s="59">
        <v>3087.72</v>
      </c>
      <c r="P163" s="56">
        <f t="shared" si="24"/>
        <v>100</v>
      </c>
      <c r="Q163" s="56">
        <f t="shared" si="25"/>
        <v>100</v>
      </c>
      <c r="R163" s="59"/>
      <c r="S163" s="55"/>
      <c r="T163" s="59"/>
      <c r="U163" s="57" t="str">
        <f t="shared" si="26"/>
        <v>-</v>
      </c>
      <c r="V163" s="56"/>
      <c r="W163" s="19"/>
    </row>
    <row r="164" spans="1:23" x14ac:dyDescent="0.2">
      <c r="A164" s="94"/>
      <c r="B164" s="1" t="s">
        <v>8</v>
      </c>
      <c r="C164" s="67">
        <v>3711049471</v>
      </c>
      <c r="D164" s="13" t="s">
        <v>205</v>
      </c>
      <c r="E164" s="58" t="s">
        <v>312</v>
      </c>
      <c r="F164" s="53" t="s">
        <v>175</v>
      </c>
      <c r="G164" s="54">
        <v>0.05</v>
      </c>
      <c r="H164" s="59">
        <v>3457.35</v>
      </c>
      <c r="I164" s="59">
        <v>3457.35</v>
      </c>
      <c r="J164" s="59">
        <v>4050.66</v>
      </c>
      <c r="K164" s="56">
        <f t="shared" si="30"/>
        <v>100</v>
      </c>
      <c r="L164" s="56">
        <f t="shared" si="31"/>
        <v>117.1608312725064</v>
      </c>
      <c r="M164" s="59">
        <v>3630.22</v>
      </c>
      <c r="N164" s="59">
        <v>3630.22</v>
      </c>
      <c r="O164" s="59">
        <v>4065.85</v>
      </c>
      <c r="P164" s="56">
        <f t="shared" si="24"/>
        <v>100</v>
      </c>
      <c r="Q164" s="56">
        <f t="shared" si="25"/>
        <v>112.00009916754357</v>
      </c>
      <c r="R164" s="59"/>
      <c r="S164" s="55"/>
      <c r="T164" s="55">
        <v>4065.84</v>
      </c>
      <c r="U164" s="57" t="str">
        <f t="shared" si="26"/>
        <v>-</v>
      </c>
      <c r="V164" s="56">
        <f>T164/N164*100</f>
        <v>111.99982370214478</v>
      </c>
      <c r="W164" s="19"/>
    </row>
    <row r="165" spans="1:23" x14ac:dyDescent="0.2">
      <c r="A165" s="94"/>
      <c r="B165" s="1" t="s">
        <v>137</v>
      </c>
      <c r="C165" s="67">
        <v>3711049471</v>
      </c>
      <c r="D165" s="13" t="s">
        <v>205</v>
      </c>
      <c r="E165" s="58" t="s">
        <v>312</v>
      </c>
      <c r="F165" s="53" t="s">
        <v>175</v>
      </c>
      <c r="G165" s="54">
        <v>0.05</v>
      </c>
      <c r="H165" s="59">
        <v>3438.39</v>
      </c>
      <c r="I165" s="59">
        <v>3438.39</v>
      </c>
      <c r="J165" s="59">
        <v>4149.76</v>
      </c>
      <c r="K165" s="56">
        <f>IFERROR(I165/H165*100,"")</f>
        <v>100</v>
      </c>
      <c r="L165" s="56">
        <f t="shared" si="31"/>
        <v>120.68904341857673</v>
      </c>
      <c r="M165" s="59">
        <v>3610.31</v>
      </c>
      <c r="N165" s="59">
        <v>3610.31</v>
      </c>
      <c r="O165" s="59">
        <v>4357.25</v>
      </c>
      <c r="P165" s="56">
        <f t="shared" si="24"/>
        <v>100</v>
      </c>
      <c r="Q165" s="56">
        <f t="shared" si="25"/>
        <v>120.68908210098301</v>
      </c>
      <c r="R165" s="59">
        <v>3402.26</v>
      </c>
      <c r="S165" s="55">
        <v>3402.26</v>
      </c>
      <c r="T165" s="55">
        <v>3810.53</v>
      </c>
      <c r="U165" s="57">
        <f t="shared" si="26"/>
        <v>100</v>
      </c>
      <c r="V165" s="56">
        <f t="shared" si="27"/>
        <v>111.99996472932699</v>
      </c>
      <c r="W165" s="19"/>
    </row>
    <row r="166" spans="1:23" ht="47.25" x14ac:dyDescent="0.2">
      <c r="A166" s="94"/>
      <c r="B166" s="1" t="s">
        <v>65</v>
      </c>
      <c r="C166" s="67">
        <v>3711049471</v>
      </c>
      <c r="D166" s="13" t="s">
        <v>205</v>
      </c>
      <c r="E166" s="58" t="s">
        <v>312</v>
      </c>
      <c r="F166" s="53" t="s">
        <v>175</v>
      </c>
      <c r="G166" s="54">
        <v>0.05</v>
      </c>
      <c r="H166" s="59">
        <v>471.94</v>
      </c>
      <c r="I166" s="59">
        <v>471.94</v>
      </c>
      <c r="J166" s="59">
        <v>614.66</v>
      </c>
      <c r="K166" s="56">
        <f t="shared" si="30"/>
        <v>100</v>
      </c>
      <c r="L166" s="56">
        <f t="shared" si="31"/>
        <v>130.24113234733227</v>
      </c>
      <c r="M166" s="56"/>
      <c r="N166" s="56"/>
      <c r="O166" s="56"/>
      <c r="P166" s="56" t="str">
        <f t="shared" si="24"/>
        <v>-</v>
      </c>
      <c r="Q166" s="56" t="str">
        <f t="shared" si="25"/>
        <v>-</v>
      </c>
      <c r="R166" s="56"/>
      <c r="S166" s="56"/>
      <c r="T166" s="56"/>
      <c r="U166" s="57" t="str">
        <f t="shared" si="26"/>
        <v>-</v>
      </c>
      <c r="V166" s="56" t="str">
        <f t="shared" si="27"/>
        <v>-</v>
      </c>
      <c r="W166" s="20"/>
    </row>
    <row r="167" spans="1:23" x14ac:dyDescent="0.2">
      <c r="A167" s="94"/>
      <c r="B167" s="9" t="s">
        <v>311</v>
      </c>
      <c r="C167" s="67">
        <v>3700016386</v>
      </c>
      <c r="D167" s="13" t="s">
        <v>255</v>
      </c>
      <c r="E167" s="58" t="s">
        <v>312</v>
      </c>
      <c r="F167" s="53" t="s">
        <v>83</v>
      </c>
      <c r="G167" s="54">
        <v>0.22</v>
      </c>
      <c r="H167" s="59">
        <v>3900.48</v>
      </c>
      <c r="I167" s="59">
        <v>3900.48</v>
      </c>
      <c r="J167" s="59">
        <v>6133.8</v>
      </c>
      <c r="K167" s="56">
        <f>IFERROR(I167/H167*100,"")</f>
        <v>100</v>
      </c>
      <c r="L167" s="56">
        <f t="shared" si="31"/>
        <v>157.25756829928625</v>
      </c>
      <c r="M167" s="56">
        <v>4680.58</v>
      </c>
      <c r="N167" s="55">
        <v>4758.59</v>
      </c>
      <c r="O167" s="55">
        <v>7483.24</v>
      </c>
      <c r="P167" s="56">
        <f t="shared" si="24"/>
        <v>101.66667378829119</v>
      </c>
      <c r="Q167" s="56">
        <f t="shared" si="25"/>
        <v>157.25750695058829</v>
      </c>
      <c r="R167" s="56">
        <v>2776.9</v>
      </c>
      <c r="S167" s="55">
        <v>2823.18</v>
      </c>
      <c r="T167" s="55">
        <v>3161.96</v>
      </c>
      <c r="U167" s="57">
        <f t="shared" si="26"/>
        <v>101.66660664770066</v>
      </c>
      <c r="V167" s="56">
        <f t="shared" si="27"/>
        <v>111.99994332631998</v>
      </c>
      <c r="W167" s="12" t="s">
        <v>445</v>
      </c>
    </row>
    <row r="168" spans="1:23" x14ac:dyDescent="0.2">
      <c r="A168" s="94"/>
      <c r="B168" s="9" t="s">
        <v>10</v>
      </c>
      <c r="C168" s="50">
        <v>3328003030</v>
      </c>
      <c r="D168" s="13" t="s">
        <v>210</v>
      </c>
      <c r="E168" s="58" t="s">
        <v>312</v>
      </c>
      <c r="F168" s="53" t="s">
        <v>83</v>
      </c>
      <c r="G168" s="54">
        <v>0.22</v>
      </c>
      <c r="H168" s="59">
        <v>6352.33</v>
      </c>
      <c r="I168" s="59">
        <v>6352.33</v>
      </c>
      <c r="J168" s="59">
        <v>6832.03</v>
      </c>
      <c r="K168" s="56">
        <f t="shared" si="30"/>
        <v>100</v>
      </c>
      <c r="L168" s="56">
        <f t="shared" si="31"/>
        <v>107.55155982135689</v>
      </c>
      <c r="M168" s="56"/>
      <c r="N168" s="56"/>
      <c r="O168" s="56"/>
      <c r="P168" s="56" t="str">
        <f t="shared" si="24"/>
        <v>-</v>
      </c>
      <c r="Q168" s="56" t="str">
        <f t="shared" si="25"/>
        <v>-</v>
      </c>
      <c r="R168" s="56"/>
      <c r="S168" s="56"/>
      <c r="T168" s="56"/>
      <c r="U168" s="57" t="str">
        <f t="shared" si="26"/>
        <v>-</v>
      </c>
      <c r="V168" s="56" t="str">
        <f t="shared" si="27"/>
        <v>-</v>
      </c>
      <c r="W168" s="12" t="s">
        <v>347</v>
      </c>
    </row>
    <row r="169" spans="1:23" x14ac:dyDescent="0.2">
      <c r="A169" s="94"/>
      <c r="B169" s="9" t="s">
        <v>45</v>
      </c>
      <c r="C169" s="50">
        <v>3711039850</v>
      </c>
      <c r="D169" s="13"/>
      <c r="E169" s="58"/>
      <c r="F169" s="53"/>
      <c r="G169" s="54"/>
      <c r="H169" s="59"/>
      <c r="I169" s="55"/>
      <c r="J169" s="55"/>
      <c r="K169" s="60" t="str">
        <f t="shared" si="30"/>
        <v/>
      </c>
      <c r="L169" s="60" t="str">
        <f t="shared" si="31"/>
        <v/>
      </c>
      <c r="M169" s="60"/>
      <c r="N169" s="60"/>
      <c r="O169" s="60"/>
      <c r="P169" s="56" t="str">
        <f t="shared" si="24"/>
        <v>-</v>
      </c>
      <c r="Q169" s="56" t="str">
        <f t="shared" si="25"/>
        <v>-</v>
      </c>
      <c r="R169" s="60"/>
      <c r="S169" s="60"/>
      <c r="T169" s="60"/>
      <c r="U169" s="57" t="str">
        <f t="shared" si="26"/>
        <v>-</v>
      </c>
      <c r="V169" s="56" t="str">
        <f t="shared" si="27"/>
        <v>-</v>
      </c>
      <c r="W169" s="18" t="s">
        <v>480</v>
      </c>
    </row>
    <row r="170" spans="1:23" ht="31.5" x14ac:dyDescent="0.2">
      <c r="A170" s="94"/>
      <c r="B170" s="1" t="s">
        <v>20</v>
      </c>
      <c r="C170" s="50">
        <v>3711039850</v>
      </c>
      <c r="D170" s="13" t="s">
        <v>205</v>
      </c>
      <c r="E170" s="58" t="s">
        <v>312</v>
      </c>
      <c r="F170" s="53" t="s">
        <v>83</v>
      </c>
      <c r="G170" s="54"/>
      <c r="H170" s="59">
        <v>2956.69</v>
      </c>
      <c r="I170" s="59">
        <v>2956.69</v>
      </c>
      <c r="J170" s="59">
        <v>3374.05</v>
      </c>
      <c r="K170" s="56">
        <f t="shared" si="30"/>
        <v>100</v>
      </c>
      <c r="L170" s="56">
        <f t="shared" si="31"/>
        <v>114.11578488106633</v>
      </c>
      <c r="M170" s="59"/>
      <c r="N170" s="59"/>
      <c r="O170" s="59"/>
      <c r="P170" s="56" t="str">
        <f t="shared" si="24"/>
        <v>-</v>
      </c>
      <c r="Q170" s="56" t="str">
        <f t="shared" si="25"/>
        <v>-</v>
      </c>
      <c r="R170" s="59"/>
      <c r="S170" s="59"/>
      <c r="T170" s="59"/>
      <c r="U170" s="57" t="str">
        <f t="shared" si="26"/>
        <v>-</v>
      </c>
      <c r="V170" s="56" t="str">
        <f t="shared" si="27"/>
        <v>-</v>
      </c>
      <c r="W170" s="19"/>
    </row>
    <row r="171" spans="1:23" x14ac:dyDescent="0.2">
      <c r="A171" s="94"/>
      <c r="B171" s="1" t="s">
        <v>180</v>
      </c>
      <c r="C171" s="50">
        <v>3711039850</v>
      </c>
      <c r="D171" s="13" t="s">
        <v>205</v>
      </c>
      <c r="E171" s="58" t="s">
        <v>312</v>
      </c>
      <c r="F171" s="53" t="s">
        <v>175</v>
      </c>
      <c r="G171" s="54">
        <v>0.22</v>
      </c>
      <c r="H171" s="59">
        <v>3505.42</v>
      </c>
      <c r="I171" s="59">
        <v>3505.42</v>
      </c>
      <c r="J171" s="59">
        <v>4009.24</v>
      </c>
      <c r="K171" s="56">
        <f t="shared" si="30"/>
        <v>100</v>
      </c>
      <c r="L171" s="56">
        <f t="shared" si="31"/>
        <v>114.37260014491844</v>
      </c>
      <c r="M171" s="59">
        <v>4206.5</v>
      </c>
      <c r="N171" s="59">
        <v>4276.6099999999997</v>
      </c>
      <c r="O171" s="59">
        <v>4891.2700000000004</v>
      </c>
      <c r="P171" s="56">
        <f t="shared" si="24"/>
        <v>101.66670628788779</v>
      </c>
      <c r="Q171" s="56">
        <f t="shared" si="25"/>
        <v>114.37259885750632</v>
      </c>
      <c r="R171" s="59">
        <v>3402.26</v>
      </c>
      <c r="S171" s="59">
        <v>3458.97</v>
      </c>
      <c r="T171" s="59">
        <v>3874.05</v>
      </c>
      <c r="U171" s="57">
        <f t="shared" si="26"/>
        <v>101.6668332226226</v>
      </c>
      <c r="V171" s="56">
        <f t="shared" si="27"/>
        <v>112.00010407722532</v>
      </c>
      <c r="W171" s="20"/>
    </row>
    <row r="172" spans="1:23" ht="31.5" x14ac:dyDescent="0.2">
      <c r="A172" s="94"/>
      <c r="B172" s="9" t="s">
        <v>37</v>
      </c>
      <c r="C172" s="50">
        <v>3715003750</v>
      </c>
      <c r="D172" s="13" t="s">
        <v>205</v>
      </c>
      <c r="E172" s="58" t="s">
        <v>312</v>
      </c>
      <c r="F172" s="53" t="s">
        <v>175</v>
      </c>
      <c r="G172" s="54">
        <v>0.22</v>
      </c>
      <c r="H172" s="59">
        <v>3474.27</v>
      </c>
      <c r="I172" s="59">
        <v>3474.27</v>
      </c>
      <c r="J172" s="59">
        <v>3480.35</v>
      </c>
      <c r="K172" s="56">
        <f t="shared" si="30"/>
        <v>100</v>
      </c>
      <c r="L172" s="56">
        <f t="shared" si="31"/>
        <v>100.17500079153319</v>
      </c>
      <c r="M172" s="59">
        <v>4169.12</v>
      </c>
      <c r="N172" s="59">
        <v>4238.6099999999997</v>
      </c>
      <c r="O172" s="59">
        <v>4246.03</v>
      </c>
      <c r="P172" s="56">
        <f t="shared" si="24"/>
        <v>101.66677860075988</v>
      </c>
      <c r="Q172" s="56">
        <f t="shared" si="25"/>
        <v>100.17505738909689</v>
      </c>
      <c r="R172" s="59">
        <v>2804.73</v>
      </c>
      <c r="S172" s="59">
        <v>2851.48</v>
      </c>
      <c r="T172" s="59">
        <v>3193.66</v>
      </c>
      <c r="U172" s="57">
        <f t="shared" si="26"/>
        <v>101.66682710991788</v>
      </c>
      <c r="V172" s="56">
        <f t="shared" si="27"/>
        <v>112.00008416681864</v>
      </c>
      <c r="W172" s="12" t="s">
        <v>346</v>
      </c>
    </row>
    <row r="173" spans="1:23" x14ac:dyDescent="0.2">
      <c r="A173" s="94"/>
      <c r="B173" s="96" t="s">
        <v>100</v>
      </c>
      <c r="C173" s="50">
        <v>3702125937</v>
      </c>
      <c r="D173" s="13" t="s">
        <v>205</v>
      </c>
      <c r="E173" s="58" t="s">
        <v>516</v>
      </c>
      <c r="F173" s="53" t="s">
        <v>82</v>
      </c>
      <c r="G173" s="54">
        <v>0</v>
      </c>
      <c r="H173" s="59">
        <v>3282.23</v>
      </c>
      <c r="I173" s="59">
        <v>3759.34</v>
      </c>
      <c r="J173" s="59"/>
      <c r="K173" s="56">
        <f>IFERROR(I173/(H173*1.2)*100,"")</f>
        <v>95.446794811251294</v>
      </c>
      <c r="L173" s="56"/>
      <c r="M173" s="59"/>
      <c r="N173" s="55"/>
      <c r="O173" s="55"/>
      <c r="P173" s="56" t="str">
        <f t="shared" si="24"/>
        <v>-</v>
      </c>
      <c r="Q173" s="56" t="str">
        <f t="shared" si="25"/>
        <v>-</v>
      </c>
      <c r="R173" s="59">
        <v>3402.26</v>
      </c>
      <c r="S173" s="55">
        <v>3402.26</v>
      </c>
      <c r="T173" s="55"/>
      <c r="U173" s="57">
        <f t="shared" si="26"/>
        <v>100</v>
      </c>
      <c r="V173" s="56">
        <f t="shared" si="27"/>
        <v>0</v>
      </c>
      <c r="W173" s="12" t="s">
        <v>474</v>
      </c>
    </row>
    <row r="174" spans="1:23" x14ac:dyDescent="0.2">
      <c r="A174" s="94"/>
      <c r="B174" s="97"/>
      <c r="C174" s="50">
        <v>3702125937</v>
      </c>
      <c r="D174" s="13" t="s">
        <v>205</v>
      </c>
      <c r="E174" s="58" t="s">
        <v>517</v>
      </c>
      <c r="F174" s="53" t="s">
        <v>82</v>
      </c>
      <c r="G174" s="54">
        <v>0</v>
      </c>
      <c r="H174" s="59"/>
      <c r="I174" s="59">
        <v>3282.23</v>
      </c>
      <c r="J174" s="59">
        <v>3675.75</v>
      </c>
      <c r="K174" s="56">
        <f>I174/I173*100</f>
        <v>87.308676523006696</v>
      </c>
      <c r="L174" s="56">
        <f>IFERROR(J174/I174*100,"")</f>
        <v>111.98940963917825</v>
      </c>
      <c r="M174" s="59"/>
      <c r="N174" s="55">
        <v>3282.23</v>
      </c>
      <c r="O174" s="55">
        <v>3675.75</v>
      </c>
      <c r="P174" s="56" t="str">
        <f t="shared" si="24"/>
        <v>-</v>
      </c>
      <c r="Q174" s="56">
        <f t="shared" si="25"/>
        <v>111.98940963917825</v>
      </c>
      <c r="R174" s="59"/>
      <c r="S174" s="55"/>
      <c r="T174" s="55"/>
      <c r="U174" s="57" t="str">
        <f t="shared" ref="U174" si="32">IFERROR(S174/R174*100,"-")</f>
        <v>-</v>
      </c>
      <c r="V174" s="56" t="str">
        <f t="shared" ref="V174" si="33">IFERROR(T174/S174*100,"-")</f>
        <v>-</v>
      </c>
      <c r="W174" s="12" t="s">
        <v>511</v>
      </c>
    </row>
    <row r="175" spans="1:23" ht="15.75" customHeight="1" x14ac:dyDescent="0.2">
      <c r="A175" s="22" t="s">
        <v>330</v>
      </c>
      <c r="B175" s="10" t="s">
        <v>101</v>
      </c>
      <c r="C175" s="50">
        <v>3706027377</v>
      </c>
      <c r="D175" s="13"/>
      <c r="E175" s="58"/>
      <c r="F175" s="53"/>
      <c r="G175" s="54"/>
      <c r="H175" s="59"/>
      <c r="I175" s="59"/>
      <c r="J175" s="59"/>
      <c r="K175" s="60" t="str">
        <f t="shared" si="30"/>
        <v/>
      </c>
      <c r="L175" s="60" t="str">
        <f t="shared" si="31"/>
        <v/>
      </c>
      <c r="M175" s="60"/>
      <c r="N175" s="60"/>
      <c r="O175" s="60"/>
      <c r="P175" s="56" t="str">
        <f t="shared" si="24"/>
        <v>-</v>
      </c>
      <c r="Q175" s="56" t="str">
        <f t="shared" si="25"/>
        <v>-</v>
      </c>
      <c r="R175" s="60"/>
      <c r="S175" s="60"/>
      <c r="T175" s="60"/>
      <c r="U175" s="57" t="str">
        <f t="shared" si="26"/>
        <v>-</v>
      </c>
      <c r="V175" s="56" t="str">
        <f t="shared" si="27"/>
        <v>-</v>
      </c>
      <c r="W175" s="18" t="s">
        <v>404</v>
      </c>
    </row>
    <row r="176" spans="1:23" ht="18" customHeight="1" x14ac:dyDescent="0.2">
      <c r="A176" s="32"/>
      <c r="B176" s="1" t="s">
        <v>293</v>
      </c>
      <c r="C176" s="50">
        <v>3706027377</v>
      </c>
      <c r="D176" s="13" t="s">
        <v>209</v>
      </c>
      <c r="E176" s="58" t="s">
        <v>312</v>
      </c>
      <c r="F176" s="53" t="s">
        <v>82</v>
      </c>
      <c r="G176" s="54">
        <v>0.05</v>
      </c>
      <c r="H176" s="59">
        <v>5820.11</v>
      </c>
      <c r="I176" s="59">
        <v>5820.11</v>
      </c>
      <c r="J176" s="59">
        <v>6204.44</v>
      </c>
      <c r="K176" s="56">
        <f t="shared" si="30"/>
        <v>100</v>
      </c>
      <c r="L176" s="56">
        <f t="shared" si="31"/>
        <v>106.60348343931645</v>
      </c>
      <c r="M176" s="59"/>
      <c r="N176" s="55">
        <v>6111.12</v>
      </c>
      <c r="O176" s="55">
        <v>6514.66</v>
      </c>
      <c r="P176" s="56" t="str">
        <f t="shared" si="24"/>
        <v>-</v>
      </c>
      <c r="Q176" s="56">
        <f t="shared" si="25"/>
        <v>106.60337221327678</v>
      </c>
      <c r="R176" s="59">
        <v>3729.4</v>
      </c>
      <c r="S176" s="55">
        <v>3792.79</v>
      </c>
      <c r="T176" s="55">
        <v>4247.92</v>
      </c>
      <c r="U176" s="57">
        <f t="shared" si="26"/>
        <v>101.6997372231458</v>
      </c>
      <c r="V176" s="56">
        <f t="shared" si="27"/>
        <v>111.99987344408733</v>
      </c>
      <c r="W176" s="19"/>
    </row>
    <row r="177" spans="1:23" x14ac:dyDescent="0.2">
      <c r="A177" s="32"/>
      <c r="B177" s="1" t="s">
        <v>2</v>
      </c>
      <c r="C177" s="50">
        <v>3706027377</v>
      </c>
      <c r="D177" s="13" t="s">
        <v>209</v>
      </c>
      <c r="E177" s="58" t="s">
        <v>312</v>
      </c>
      <c r="F177" s="53" t="s">
        <v>82</v>
      </c>
      <c r="G177" s="54">
        <v>0.05</v>
      </c>
      <c r="H177" s="59">
        <v>6560.58</v>
      </c>
      <c r="I177" s="59">
        <v>6235.78</v>
      </c>
      <c r="J177" s="59">
        <v>6295.57</v>
      </c>
      <c r="K177" s="56">
        <f t="shared" si="30"/>
        <v>95.049218209365634</v>
      </c>
      <c r="L177" s="56">
        <f t="shared" si="31"/>
        <v>100.95882151070114</v>
      </c>
      <c r="M177" s="59"/>
      <c r="N177" s="55">
        <v>6547.57</v>
      </c>
      <c r="O177" s="55">
        <v>6610.35</v>
      </c>
      <c r="P177" s="56" t="str">
        <f t="shared" si="24"/>
        <v>-</v>
      </c>
      <c r="Q177" s="56">
        <f t="shared" si="25"/>
        <v>100.95882900068271</v>
      </c>
      <c r="R177" s="59">
        <v>3729.4</v>
      </c>
      <c r="S177" s="55">
        <v>3792.79</v>
      </c>
      <c r="T177" s="55">
        <v>4247.92</v>
      </c>
      <c r="U177" s="57">
        <f t="shared" si="26"/>
        <v>101.6997372231458</v>
      </c>
      <c r="V177" s="56">
        <f t="shared" si="27"/>
        <v>111.99987344408733</v>
      </c>
      <c r="W177" s="19"/>
    </row>
    <row r="178" spans="1:23" x14ac:dyDescent="0.2">
      <c r="A178" s="32"/>
      <c r="B178" s="1" t="s">
        <v>295</v>
      </c>
      <c r="C178" s="50">
        <v>3706027377</v>
      </c>
      <c r="D178" s="13" t="s">
        <v>209</v>
      </c>
      <c r="E178" s="58" t="s">
        <v>312</v>
      </c>
      <c r="F178" s="53" t="s">
        <v>82</v>
      </c>
      <c r="G178" s="54">
        <v>0.05</v>
      </c>
      <c r="H178" s="59">
        <v>10577.63</v>
      </c>
      <c r="I178" s="59">
        <v>10577.63</v>
      </c>
      <c r="J178" s="59">
        <v>10752.28</v>
      </c>
      <c r="K178" s="56">
        <f t="shared" si="30"/>
        <v>100</v>
      </c>
      <c r="L178" s="56">
        <f t="shared" si="31"/>
        <v>101.65112600837807</v>
      </c>
      <c r="M178" s="59"/>
      <c r="N178" s="55">
        <v>11106.51</v>
      </c>
      <c r="O178" s="55">
        <v>11289.89</v>
      </c>
      <c r="P178" s="56" t="str">
        <f t="shared" si="24"/>
        <v>-</v>
      </c>
      <c r="Q178" s="56">
        <f t="shared" si="25"/>
        <v>101.65110372205129</v>
      </c>
      <c r="R178" s="59">
        <v>3729.4</v>
      </c>
      <c r="S178" s="55">
        <v>3792.79</v>
      </c>
      <c r="T178" s="55">
        <v>4247.92</v>
      </c>
      <c r="U178" s="57">
        <f t="shared" si="26"/>
        <v>101.6997372231458</v>
      </c>
      <c r="V178" s="56">
        <f t="shared" si="27"/>
        <v>111.99987344408733</v>
      </c>
      <c r="W178" s="19"/>
    </row>
    <row r="179" spans="1:23" x14ac:dyDescent="0.2">
      <c r="A179" s="32"/>
      <c r="B179" s="1" t="s">
        <v>294</v>
      </c>
      <c r="C179" s="50">
        <v>3706027377</v>
      </c>
      <c r="D179" s="13" t="s">
        <v>209</v>
      </c>
      <c r="E179" s="58" t="s">
        <v>312</v>
      </c>
      <c r="F179" s="53" t="s">
        <v>82</v>
      </c>
      <c r="G179" s="54">
        <v>0.05</v>
      </c>
      <c r="H179" s="59">
        <v>11561.93</v>
      </c>
      <c r="I179" s="59">
        <v>11561.93</v>
      </c>
      <c r="J179" s="59">
        <v>12025.94</v>
      </c>
      <c r="K179" s="56">
        <f t="shared" ref="K179:K216" si="34">IFERROR(I179/H179*100,"")</f>
        <v>100</v>
      </c>
      <c r="L179" s="56">
        <f t="shared" ref="L179:L216" si="35">IFERROR(J179/I179*100,"")</f>
        <v>104.01325730219781</v>
      </c>
      <c r="M179" s="59"/>
      <c r="N179" s="55">
        <v>12140.03</v>
      </c>
      <c r="O179" s="55">
        <v>12627.24</v>
      </c>
      <c r="P179" s="56" t="str">
        <f t="shared" si="24"/>
        <v>-</v>
      </c>
      <c r="Q179" s="56">
        <f t="shared" si="25"/>
        <v>104.01325202656007</v>
      </c>
      <c r="R179" s="59">
        <v>3729.4</v>
      </c>
      <c r="S179" s="55">
        <v>3792.79</v>
      </c>
      <c r="T179" s="55">
        <v>4247.92</v>
      </c>
      <c r="U179" s="57">
        <f t="shared" si="26"/>
        <v>101.6997372231458</v>
      </c>
      <c r="V179" s="56">
        <f t="shared" si="27"/>
        <v>111.99987344408733</v>
      </c>
      <c r="W179" s="19"/>
    </row>
    <row r="180" spans="1:23" x14ac:dyDescent="0.2">
      <c r="A180" s="32"/>
      <c r="B180" s="1" t="s">
        <v>296</v>
      </c>
      <c r="C180" s="50">
        <v>3706027377</v>
      </c>
      <c r="D180" s="13" t="s">
        <v>209</v>
      </c>
      <c r="E180" s="58" t="s">
        <v>312</v>
      </c>
      <c r="F180" s="53" t="s">
        <v>82</v>
      </c>
      <c r="G180" s="54">
        <v>0.05</v>
      </c>
      <c r="H180" s="59">
        <v>8470.5499999999993</v>
      </c>
      <c r="I180" s="59">
        <v>8470.5499999999993</v>
      </c>
      <c r="J180" s="59">
        <v>8565.26</v>
      </c>
      <c r="K180" s="56">
        <f t="shared" si="34"/>
        <v>100</v>
      </c>
      <c r="L180" s="56">
        <f t="shared" si="35"/>
        <v>101.11810921368742</v>
      </c>
      <c r="M180" s="59"/>
      <c r="N180" s="55">
        <v>8894.08</v>
      </c>
      <c r="O180" s="55">
        <v>8993.52</v>
      </c>
      <c r="P180" s="56" t="str">
        <f t="shared" si="24"/>
        <v>-</v>
      </c>
      <c r="Q180" s="56">
        <f t="shared" si="25"/>
        <v>101.11804706051666</v>
      </c>
      <c r="R180" s="59">
        <v>3729.4</v>
      </c>
      <c r="S180" s="55">
        <v>3792.79</v>
      </c>
      <c r="T180" s="55">
        <v>4247.92</v>
      </c>
      <c r="U180" s="57">
        <f t="shared" si="26"/>
        <v>101.6997372231458</v>
      </c>
      <c r="V180" s="56">
        <f t="shared" si="27"/>
        <v>111.99987344408733</v>
      </c>
      <c r="W180" s="19"/>
    </row>
    <row r="181" spans="1:23" x14ac:dyDescent="0.2">
      <c r="A181" s="32"/>
      <c r="B181" s="1" t="s">
        <v>297</v>
      </c>
      <c r="C181" s="50">
        <v>3706027377</v>
      </c>
      <c r="D181" s="13" t="s">
        <v>209</v>
      </c>
      <c r="E181" s="58" t="s">
        <v>312</v>
      </c>
      <c r="F181" s="53" t="s">
        <v>82</v>
      </c>
      <c r="G181" s="54">
        <v>0.05</v>
      </c>
      <c r="H181" s="59">
        <v>5267.92</v>
      </c>
      <c r="I181" s="59">
        <v>5267.92</v>
      </c>
      <c r="J181" s="59">
        <v>6197.79</v>
      </c>
      <c r="K181" s="56">
        <f t="shared" si="34"/>
        <v>100</v>
      </c>
      <c r="L181" s="56">
        <f t="shared" si="35"/>
        <v>117.65155886953484</v>
      </c>
      <c r="M181" s="59"/>
      <c r="N181" s="55">
        <v>5531.32</v>
      </c>
      <c r="O181" s="55">
        <v>6507.68</v>
      </c>
      <c r="P181" s="56" t="str">
        <f t="shared" si="24"/>
        <v>-</v>
      </c>
      <c r="Q181" s="56">
        <f t="shared" si="25"/>
        <v>117.65148282869188</v>
      </c>
      <c r="R181" s="59">
        <v>3729.4</v>
      </c>
      <c r="S181" s="55">
        <v>3792.79</v>
      </c>
      <c r="T181" s="55">
        <v>4247.92</v>
      </c>
      <c r="U181" s="57">
        <f t="shared" si="26"/>
        <v>101.6997372231458</v>
      </c>
      <c r="V181" s="56">
        <f t="shared" si="27"/>
        <v>111.99987344408733</v>
      </c>
      <c r="W181" s="19"/>
    </row>
    <row r="182" spans="1:23" x14ac:dyDescent="0.2">
      <c r="A182" s="32"/>
      <c r="B182" s="1" t="s">
        <v>298</v>
      </c>
      <c r="C182" s="50">
        <v>3706027377</v>
      </c>
      <c r="D182" s="13" t="s">
        <v>209</v>
      </c>
      <c r="E182" s="58" t="s">
        <v>312</v>
      </c>
      <c r="F182" s="53" t="s">
        <v>82</v>
      </c>
      <c r="G182" s="54">
        <v>0.05</v>
      </c>
      <c r="H182" s="59">
        <v>6122.09</v>
      </c>
      <c r="I182" s="59">
        <v>6019.31</v>
      </c>
      <c r="J182" s="59">
        <v>6080.99</v>
      </c>
      <c r="K182" s="56">
        <f t="shared" si="34"/>
        <v>98.321161564106376</v>
      </c>
      <c r="L182" s="56">
        <f t="shared" si="35"/>
        <v>101.02470216685964</v>
      </c>
      <c r="M182" s="59"/>
      <c r="N182" s="55">
        <v>6320.28</v>
      </c>
      <c r="O182" s="55">
        <v>6385.04</v>
      </c>
      <c r="P182" s="56" t="str">
        <f t="shared" si="24"/>
        <v>-</v>
      </c>
      <c r="Q182" s="56">
        <f t="shared" si="25"/>
        <v>101.02463814894278</v>
      </c>
      <c r="R182" s="59">
        <v>3729.4</v>
      </c>
      <c r="S182" s="55">
        <v>3792.79</v>
      </c>
      <c r="T182" s="55">
        <v>4247.92</v>
      </c>
      <c r="U182" s="57">
        <f t="shared" si="26"/>
        <v>101.6997372231458</v>
      </c>
      <c r="V182" s="56">
        <f t="shared" si="27"/>
        <v>111.99987344408733</v>
      </c>
      <c r="W182" s="19"/>
    </row>
    <row r="183" spans="1:23" x14ac:dyDescent="0.2">
      <c r="A183" s="32"/>
      <c r="B183" s="1" t="s">
        <v>272</v>
      </c>
      <c r="C183" s="50">
        <v>3706027377</v>
      </c>
      <c r="D183" s="13" t="s">
        <v>209</v>
      </c>
      <c r="E183" s="58" t="s">
        <v>312</v>
      </c>
      <c r="F183" s="53" t="s">
        <v>82</v>
      </c>
      <c r="G183" s="54">
        <v>0.05</v>
      </c>
      <c r="H183" s="59">
        <v>7194.24</v>
      </c>
      <c r="I183" s="59">
        <v>6555.96</v>
      </c>
      <c r="J183" s="59">
        <v>6591.84</v>
      </c>
      <c r="K183" s="56">
        <f t="shared" si="34"/>
        <v>91.127902321857491</v>
      </c>
      <c r="L183" s="56">
        <f t="shared" si="35"/>
        <v>100.54728826899493</v>
      </c>
      <c r="M183" s="59"/>
      <c r="N183" s="55">
        <v>6883.76</v>
      </c>
      <c r="O183" s="55">
        <v>6921.43</v>
      </c>
      <c r="P183" s="56" t="str">
        <f t="shared" si="24"/>
        <v>-</v>
      </c>
      <c r="Q183" s="56">
        <f t="shared" si="25"/>
        <v>100.54723000220808</v>
      </c>
      <c r="R183" s="59">
        <v>3729.4</v>
      </c>
      <c r="S183" s="55">
        <v>3792.79</v>
      </c>
      <c r="T183" s="55">
        <v>4247.92</v>
      </c>
      <c r="U183" s="57">
        <f t="shared" si="26"/>
        <v>101.6997372231458</v>
      </c>
      <c r="V183" s="56">
        <f t="shared" si="27"/>
        <v>111.99987344408733</v>
      </c>
      <c r="W183" s="19"/>
    </row>
    <row r="184" spans="1:23" x14ac:dyDescent="0.2">
      <c r="A184" s="32"/>
      <c r="B184" s="1" t="s">
        <v>217</v>
      </c>
      <c r="C184" s="50">
        <v>3706027377</v>
      </c>
      <c r="D184" s="13" t="s">
        <v>209</v>
      </c>
      <c r="E184" s="58" t="s">
        <v>312</v>
      </c>
      <c r="F184" s="53" t="s">
        <v>82</v>
      </c>
      <c r="G184" s="54">
        <v>0.05</v>
      </c>
      <c r="H184" s="59">
        <v>5453.04</v>
      </c>
      <c r="I184" s="59">
        <v>5353.16</v>
      </c>
      <c r="J184" s="59">
        <v>5406.65</v>
      </c>
      <c r="K184" s="56">
        <f t="shared" si="34"/>
        <v>98.168361134339747</v>
      </c>
      <c r="L184" s="56">
        <f t="shared" si="35"/>
        <v>100.99922288891048</v>
      </c>
      <c r="M184" s="59"/>
      <c r="N184" s="55">
        <v>5620.82</v>
      </c>
      <c r="O184" s="55">
        <v>5676.98</v>
      </c>
      <c r="P184" s="56" t="str">
        <f t="shared" si="24"/>
        <v>-</v>
      </c>
      <c r="Q184" s="56">
        <f t="shared" si="25"/>
        <v>100.99914247387392</v>
      </c>
      <c r="R184" s="59">
        <v>3729.4</v>
      </c>
      <c r="S184" s="55">
        <v>3792.79</v>
      </c>
      <c r="T184" s="55">
        <v>4247.92</v>
      </c>
      <c r="U184" s="57">
        <f t="shared" si="26"/>
        <v>101.6997372231458</v>
      </c>
      <c r="V184" s="56">
        <f t="shared" si="27"/>
        <v>111.99987344408733</v>
      </c>
      <c r="W184" s="19"/>
    </row>
    <row r="185" spans="1:23" x14ac:dyDescent="0.2">
      <c r="A185" s="42"/>
      <c r="B185" s="1" t="s">
        <v>273</v>
      </c>
      <c r="C185" s="50">
        <v>3706027377</v>
      </c>
      <c r="D185" s="13" t="s">
        <v>209</v>
      </c>
      <c r="E185" s="58" t="s">
        <v>312</v>
      </c>
      <c r="F185" s="53" t="s">
        <v>82</v>
      </c>
      <c r="G185" s="54">
        <v>0.05</v>
      </c>
      <c r="H185" s="59">
        <v>7544.28</v>
      </c>
      <c r="I185" s="59">
        <v>7349.89</v>
      </c>
      <c r="J185" s="59">
        <v>7384.85</v>
      </c>
      <c r="K185" s="56">
        <f t="shared" si="34"/>
        <v>97.423345899144792</v>
      </c>
      <c r="L185" s="56">
        <f t="shared" si="35"/>
        <v>100.47565337712537</v>
      </c>
      <c r="M185" s="59"/>
      <c r="N185" s="55">
        <v>7717.38</v>
      </c>
      <c r="O185" s="55">
        <v>7754.09</v>
      </c>
      <c r="P185" s="56" t="str">
        <f t="shared" si="24"/>
        <v>-</v>
      </c>
      <c r="Q185" s="56">
        <f t="shared" si="25"/>
        <v>100.47567957000952</v>
      </c>
      <c r="R185" s="59">
        <v>3729.4</v>
      </c>
      <c r="S185" s="55">
        <v>3792.79</v>
      </c>
      <c r="T185" s="55">
        <v>4247.92</v>
      </c>
      <c r="U185" s="57">
        <f t="shared" si="26"/>
        <v>101.6997372231458</v>
      </c>
      <c r="V185" s="56">
        <f t="shared" si="27"/>
        <v>111.99987344408733</v>
      </c>
      <c r="W185" s="20"/>
    </row>
    <row r="186" spans="1:23" ht="15.75" customHeight="1" x14ac:dyDescent="0.2">
      <c r="A186" s="22" t="s">
        <v>331</v>
      </c>
      <c r="B186" s="9" t="s">
        <v>102</v>
      </c>
      <c r="C186" s="50">
        <v>3702238930</v>
      </c>
      <c r="D186" s="13" t="s">
        <v>254</v>
      </c>
      <c r="E186" s="58" t="s">
        <v>312</v>
      </c>
      <c r="F186" s="53" t="s">
        <v>175</v>
      </c>
      <c r="G186" s="54">
        <v>0.05</v>
      </c>
      <c r="H186" s="55">
        <v>3708.91</v>
      </c>
      <c r="I186" s="55">
        <v>3708.91</v>
      </c>
      <c r="J186" s="55">
        <v>4341.8599999999997</v>
      </c>
      <c r="K186" s="56">
        <f t="shared" si="34"/>
        <v>100</v>
      </c>
      <c r="L186" s="56">
        <f t="shared" si="35"/>
        <v>117.06566080061258</v>
      </c>
      <c r="M186" s="56"/>
      <c r="N186" s="56"/>
      <c r="O186" s="56"/>
      <c r="P186" s="56" t="str">
        <f t="shared" si="24"/>
        <v>-</v>
      </c>
      <c r="Q186" s="56" t="str">
        <f t="shared" si="25"/>
        <v>-</v>
      </c>
      <c r="R186" s="56"/>
      <c r="S186" s="56"/>
      <c r="T186" s="56"/>
      <c r="U186" s="57" t="str">
        <f t="shared" si="26"/>
        <v>-</v>
      </c>
      <c r="V186" s="56" t="str">
        <f t="shared" si="27"/>
        <v>-</v>
      </c>
      <c r="W186" s="12" t="s">
        <v>416</v>
      </c>
    </row>
    <row r="187" spans="1:23" x14ac:dyDescent="0.2">
      <c r="A187" s="32"/>
      <c r="B187" s="9" t="s">
        <v>91</v>
      </c>
      <c r="C187" s="50">
        <v>3702706191</v>
      </c>
      <c r="D187" s="13" t="s">
        <v>205</v>
      </c>
      <c r="E187" s="58" t="s">
        <v>312</v>
      </c>
      <c r="F187" s="53" t="s">
        <v>175</v>
      </c>
      <c r="G187" s="54">
        <v>0.05</v>
      </c>
      <c r="H187" s="55">
        <v>7021.1</v>
      </c>
      <c r="I187" s="55">
        <v>7021.1</v>
      </c>
      <c r="J187" s="55">
        <v>8624.65</v>
      </c>
      <c r="K187" s="56">
        <f t="shared" si="34"/>
        <v>100</v>
      </c>
      <c r="L187" s="56">
        <f t="shared" si="35"/>
        <v>122.83901382974176</v>
      </c>
      <c r="M187" s="55">
        <v>8425.32</v>
      </c>
      <c r="N187" s="55">
        <v>7372.16</v>
      </c>
      <c r="O187" s="55">
        <v>9055.8799999999992</v>
      </c>
      <c r="P187" s="56">
        <f t="shared" si="24"/>
        <v>87.500059344926967</v>
      </c>
      <c r="Q187" s="56">
        <f t="shared" si="25"/>
        <v>122.83889660560811</v>
      </c>
      <c r="R187" s="55">
        <v>3729.4</v>
      </c>
      <c r="S187" s="55">
        <v>3729.4</v>
      </c>
      <c r="T187" s="55">
        <v>4176.93</v>
      </c>
      <c r="U187" s="57">
        <f t="shared" si="26"/>
        <v>100</v>
      </c>
      <c r="V187" s="56">
        <f t="shared" si="27"/>
        <v>112.00005362792945</v>
      </c>
      <c r="W187" s="12" t="s">
        <v>415</v>
      </c>
    </row>
    <row r="188" spans="1:23" x14ac:dyDescent="0.2">
      <c r="A188" s="32"/>
      <c r="B188" s="9" t="s">
        <v>171</v>
      </c>
      <c r="C188" s="50">
        <v>3706030147</v>
      </c>
      <c r="D188" s="13" t="s">
        <v>254</v>
      </c>
      <c r="E188" s="58" t="s">
        <v>312</v>
      </c>
      <c r="F188" s="53" t="s">
        <v>175</v>
      </c>
      <c r="G188" s="54">
        <v>0.22</v>
      </c>
      <c r="H188" s="59">
        <v>4044.93</v>
      </c>
      <c r="I188" s="59">
        <v>4044.93</v>
      </c>
      <c r="J188" s="59">
        <v>4813.6000000000004</v>
      </c>
      <c r="K188" s="56">
        <f t="shared" si="34"/>
        <v>100</v>
      </c>
      <c r="L188" s="56">
        <f t="shared" si="35"/>
        <v>119.00329548348181</v>
      </c>
      <c r="M188" s="59">
        <v>4853.91</v>
      </c>
      <c r="N188" s="55">
        <v>4934.8100000000004</v>
      </c>
      <c r="O188" s="55">
        <v>5872.59</v>
      </c>
      <c r="P188" s="56">
        <f t="shared" si="24"/>
        <v>101.66669756958824</v>
      </c>
      <c r="Q188" s="56">
        <f t="shared" si="25"/>
        <v>119.00336588440081</v>
      </c>
      <c r="R188" s="59">
        <v>3587.77</v>
      </c>
      <c r="S188" s="55">
        <v>3647.57</v>
      </c>
      <c r="T188" s="55">
        <v>4085.28</v>
      </c>
      <c r="U188" s="57">
        <f t="shared" si="26"/>
        <v>101.66677351112253</v>
      </c>
      <c r="V188" s="56">
        <f t="shared" si="27"/>
        <v>112.00004386481959</v>
      </c>
      <c r="W188" s="12" t="s">
        <v>428</v>
      </c>
    </row>
    <row r="189" spans="1:23" x14ac:dyDescent="0.2">
      <c r="A189" s="32"/>
      <c r="B189" s="9" t="s">
        <v>103</v>
      </c>
      <c r="C189" s="50">
        <v>3702167447</v>
      </c>
      <c r="D189" s="89"/>
      <c r="E189" s="14"/>
      <c r="F189" s="14"/>
      <c r="G189" s="98"/>
      <c r="H189" s="14"/>
      <c r="I189" s="14"/>
      <c r="J189" s="14"/>
      <c r="K189" s="14" t="str">
        <f t="shared" si="34"/>
        <v/>
      </c>
      <c r="L189" s="14" t="str">
        <f t="shared" si="35"/>
        <v/>
      </c>
      <c r="M189" s="14"/>
      <c r="N189" s="14"/>
      <c r="O189" s="14"/>
      <c r="P189" s="56" t="str">
        <f t="shared" si="24"/>
        <v>-</v>
      </c>
      <c r="Q189" s="56" t="str">
        <f t="shared" si="25"/>
        <v>-</v>
      </c>
      <c r="R189" s="14"/>
      <c r="S189" s="14"/>
      <c r="T189" s="14"/>
      <c r="U189" s="57" t="str">
        <f t="shared" si="26"/>
        <v>-</v>
      </c>
      <c r="V189" s="56" t="str">
        <f t="shared" si="27"/>
        <v>-</v>
      </c>
      <c r="W189" s="99"/>
    </row>
    <row r="190" spans="1:23" x14ac:dyDescent="0.2">
      <c r="A190" s="32"/>
      <c r="B190" s="1" t="s">
        <v>220</v>
      </c>
      <c r="C190" s="50">
        <v>3702167447</v>
      </c>
      <c r="D190" s="13" t="s">
        <v>205</v>
      </c>
      <c r="E190" s="58" t="s">
        <v>312</v>
      </c>
      <c r="F190" s="53" t="s">
        <v>82</v>
      </c>
      <c r="G190" s="54">
        <v>0.05</v>
      </c>
      <c r="H190" s="59">
        <v>5336.36</v>
      </c>
      <c r="I190" s="59">
        <v>5336.36</v>
      </c>
      <c r="J190" s="59">
        <v>5963.04</v>
      </c>
      <c r="K190" s="56">
        <f t="shared" si="34"/>
        <v>100</v>
      </c>
      <c r="L190" s="56">
        <f t="shared" si="35"/>
        <v>111.74358551522012</v>
      </c>
      <c r="M190" s="59"/>
      <c r="N190" s="55">
        <v>5603.18</v>
      </c>
      <c r="O190" s="55">
        <v>6261.19</v>
      </c>
      <c r="P190" s="56" t="str">
        <f t="shared" si="24"/>
        <v>-</v>
      </c>
      <c r="Q190" s="56">
        <f t="shared" si="25"/>
        <v>111.74350993542951</v>
      </c>
      <c r="R190" s="59">
        <v>3729.4</v>
      </c>
      <c r="S190" s="55">
        <v>3792.79</v>
      </c>
      <c r="T190" s="55">
        <v>4247.92</v>
      </c>
      <c r="U190" s="57">
        <f t="shared" si="26"/>
        <v>101.6997372231458</v>
      </c>
      <c r="V190" s="56">
        <f t="shared" si="27"/>
        <v>111.99987344408733</v>
      </c>
      <c r="W190" s="12" t="s">
        <v>436</v>
      </c>
    </row>
    <row r="191" spans="1:23" ht="31.5" x14ac:dyDescent="0.2">
      <c r="A191" s="42"/>
      <c r="B191" s="1" t="s">
        <v>221</v>
      </c>
      <c r="C191" s="50">
        <v>3702167447</v>
      </c>
      <c r="D191" s="13" t="s">
        <v>210</v>
      </c>
      <c r="E191" s="58" t="s">
        <v>312</v>
      </c>
      <c r="F191" s="53" t="s">
        <v>175</v>
      </c>
      <c r="G191" s="54">
        <v>0.22</v>
      </c>
      <c r="H191" s="59">
        <v>3751.5</v>
      </c>
      <c r="I191" s="59">
        <v>3751.5</v>
      </c>
      <c r="J191" s="59">
        <v>4198.68</v>
      </c>
      <c r="K191" s="56">
        <f t="shared" ref="K191:L193" si="36">IFERROR(I191/H191*100,"")</f>
        <v>100</v>
      </c>
      <c r="L191" s="56">
        <f t="shared" si="36"/>
        <v>111.92003198720512</v>
      </c>
      <c r="M191" s="59"/>
      <c r="N191" s="55">
        <v>4576.83</v>
      </c>
      <c r="O191" s="55">
        <v>5122.3900000000003</v>
      </c>
      <c r="P191" s="56" t="str">
        <f t="shared" si="24"/>
        <v>-</v>
      </c>
      <c r="Q191" s="56">
        <f t="shared" si="25"/>
        <v>111.92004072687867</v>
      </c>
      <c r="R191" s="59">
        <v>3454.35</v>
      </c>
      <c r="S191" s="55">
        <v>3511.93</v>
      </c>
      <c r="T191" s="55">
        <v>3933.36</v>
      </c>
      <c r="U191" s="57">
        <f t="shared" si="26"/>
        <v>101.66688378421411</v>
      </c>
      <c r="V191" s="56">
        <f t="shared" si="27"/>
        <v>111.99995444100539</v>
      </c>
      <c r="W191" s="12" t="s">
        <v>437</v>
      </c>
    </row>
    <row r="192" spans="1:23" ht="15.75" customHeight="1" x14ac:dyDescent="0.2">
      <c r="A192" s="22" t="s">
        <v>332</v>
      </c>
      <c r="B192" s="9" t="s">
        <v>243</v>
      </c>
      <c r="C192" s="50">
        <v>3700008258</v>
      </c>
      <c r="D192" s="13"/>
      <c r="E192" s="58"/>
      <c r="F192" s="53"/>
      <c r="G192" s="54"/>
      <c r="H192" s="55"/>
      <c r="I192" s="55"/>
      <c r="J192" s="55"/>
      <c r="K192" s="56" t="str">
        <f t="shared" si="36"/>
        <v/>
      </c>
      <c r="L192" s="56" t="str">
        <f t="shared" si="36"/>
        <v/>
      </c>
      <c r="M192" s="56"/>
      <c r="N192" s="56"/>
      <c r="O192" s="56"/>
      <c r="P192" s="56" t="str">
        <f t="shared" si="24"/>
        <v>-</v>
      </c>
      <c r="Q192" s="56" t="str">
        <f t="shared" si="25"/>
        <v>-</v>
      </c>
      <c r="R192" s="56"/>
      <c r="S192" s="56"/>
      <c r="T192" s="56"/>
      <c r="U192" s="57" t="str">
        <f t="shared" si="26"/>
        <v>-</v>
      </c>
      <c r="V192" s="56" t="str">
        <f t="shared" si="27"/>
        <v>-</v>
      </c>
      <c r="W192" s="18" t="s">
        <v>446</v>
      </c>
    </row>
    <row r="193" spans="1:23" x14ac:dyDescent="0.2">
      <c r="A193" s="42"/>
      <c r="B193" s="1" t="s">
        <v>244</v>
      </c>
      <c r="C193" s="50">
        <v>3700008258</v>
      </c>
      <c r="D193" s="13" t="s">
        <v>210</v>
      </c>
      <c r="E193" s="58" t="s">
        <v>312</v>
      </c>
      <c r="F193" s="53" t="s">
        <v>175</v>
      </c>
      <c r="G193" s="54">
        <v>0.22</v>
      </c>
      <c r="H193" s="55">
        <v>7329.66</v>
      </c>
      <c r="I193" s="55">
        <v>7329.66</v>
      </c>
      <c r="J193" s="55">
        <v>9962.26</v>
      </c>
      <c r="K193" s="56">
        <f t="shared" si="36"/>
        <v>100</v>
      </c>
      <c r="L193" s="56">
        <f t="shared" si="36"/>
        <v>135.91708210203475</v>
      </c>
      <c r="M193" s="59">
        <v>8795.59</v>
      </c>
      <c r="N193" s="55">
        <v>8942.19</v>
      </c>
      <c r="O193" s="55">
        <v>12153.96</v>
      </c>
      <c r="P193" s="56">
        <f t="shared" si="24"/>
        <v>101.66674435711533</v>
      </c>
      <c r="Q193" s="56">
        <f t="shared" si="25"/>
        <v>135.91704045653245</v>
      </c>
      <c r="R193" s="59">
        <v>3729.4</v>
      </c>
      <c r="S193" s="55">
        <v>3791.5499999999997</v>
      </c>
      <c r="T193" s="55">
        <v>4246.54</v>
      </c>
      <c r="U193" s="57">
        <f t="shared" si="26"/>
        <v>101.66648790690192</v>
      </c>
      <c r="V193" s="56">
        <f t="shared" si="27"/>
        <v>112.00010549775159</v>
      </c>
      <c r="W193" s="20"/>
    </row>
    <row r="194" spans="1:23" ht="15.75" customHeight="1" x14ac:dyDescent="0.2">
      <c r="A194" s="22" t="s">
        <v>333</v>
      </c>
      <c r="B194" s="9" t="s">
        <v>59</v>
      </c>
      <c r="C194" s="67">
        <v>3705010317</v>
      </c>
      <c r="D194" s="13"/>
      <c r="E194" s="58"/>
      <c r="F194" s="53"/>
      <c r="G194" s="54"/>
      <c r="H194" s="55"/>
      <c r="I194" s="55"/>
      <c r="J194" s="55"/>
      <c r="K194" s="56" t="str">
        <f t="shared" si="34"/>
        <v/>
      </c>
      <c r="L194" s="56" t="str">
        <f t="shared" si="35"/>
        <v/>
      </c>
      <c r="M194" s="56"/>
      <c r="N194" s="56"/>
      <c r="O194" s="56"/>
      <c r="P194" s="56"/>
      <c r="Q194" s="56"/>
      <c r="R194" s="56"/>
      <c r="S194" s="56"/>
      <c r="T194" s="56"/>
      <c r="U194" s="57"/>
      <c r="V194" s="56"/>
      <c r="W194" s="61"/>
    </row>
    <row r="195" spans="1:23" x14ac:dyDescent="0.2">
      <c r="A195" s="32"/>
      <c r="B195" s="1" t="s">
        <v>460</v>
      </c>
      <c r="C195" s="67">
        <v>3705010317</v>
      </c>
      <c r="D195" s="13" t="s">
        <v>383</v>
      </c>
      <c r="E195" s="58" t="s">
        <v>312</v>
      </c>
      <c r="F195" s="53" t="s">
        <v>175</v>
      </c>
      <c r="G195" s="54">
        <v>0.05</v>
      </c>
      <c r="H195" s="55">
        <v>1999.71</v>
      </c>
      <c r="I195" s="55">
        <v>1999.71</v>
      </c>
      <c r="J195" s="55">
        <v>2363.4899999999998</v>
      </c>
      <c r="K195" s="56">
        <f t="shared" si="34"/>
        <v>100</v>
      </c>
      <c r="L195" s="56">
        <f t="shared" si="35"/>
        <v>118.19163778747917</v>
      </c>
      <c r="M195" s="55"/>
      <c r="N195" s="55"/>
      <c r="O195" s="55"/>
      <c r="P195" s="56"/>
      <c r="Q195" s="56"/>
      <c r="R195" s="55"/>
      <c r="S195" s="55"/>
      <c r="T195" s="55"/>
      <c r="U195" s="57"/>
      <c r="V195" s="56"/>
      <c r="W195" s="12" t="s">
        <v>461</v>
      </c>
    </row>
    <row r="196" spans="1:23" ht="31.5" x14ac:dyDescent="0.2">
      <c r="A196" s="32"/>
      <c r="B196" s="1" t="s">
        <v>260</v>
      </c>
      <c r="C196" s="67">
        <v>3705010317</v>
      </c>
      <c r="D196" s="13" t="s">
        <v>258</v>
      </c>
      <c r="E196" s="58" t="s">
        <v>312</v>
      </c>
      <c r="F196" s="53" t="s">
        <v>83</v>
      </c>
      <c r="G196" s="54">
        <v>0.22</v>
      </c>
      <c r="H196" s="55">
        <v>987.96</v>
      </c>
      <c r="I196" s="55">
        <v>987.96</v>
      </c>
      <c r="J196" s="55">
        <v>2446.81</v>
      </c>
      <c r="K196" s="56">
        <f t="shared" ref="K196:L198" si="37">IFERROR(I196/H196*100,"")</f>
        <v>100</v>
      </c>
      <c r="L196" s="56">
        <f t="shared" si="37"/>
        <v>247.6628608445686</v>
      </c>
      <c r="M196" s="55"/>
      <c r="N196" s="55"/>
      <c r="O196" s="55"/>
      <c r="P196" s="56"/>
      <c r="Q196" s="56"/>
      <c r="R196" s="55"/>
      <c r="S196" s="55"/>
      <c r="T196" s="55"/>
      <c r="U196" s="57"/>
      <c r="V196" s="56"/>
      <c r="W196" s="18" t="s">
        <v>462</v>
      </c>
    </row>
    <row r="197" spans="1:23" ht="31.5" x14ac:dyDescent="0.2">
      <c r="A197" s="32"/>
      <c r="B197" s="1" t="s">
        <v>261</v>
      </c>
      <c r="C197" s="67">
        <v>3705010317</v>
      </c>
      <c r="D197" s="13" t="s">
        <v>258</v>
      </c>
      <c r="E197" s="58" t="s">
        <v>312</v>
      </c>
      <c r="F197" s="53" t="s">
        <v>83</v>
      </c>
      <c r="G197" s="54">
        <v>0.22</v>
      </c>
      <c r="H197" s="55">
        <v>2315.5700000000002</v>
      </c>
      <c r="I197" s="55">
        <v>1443.99</v>
      </c>
      <c r="J197" s="55">
        <v>1723.28</v>
      </c>
      <c r="K197" s="56">
        <f t="shared" si="37"/>
        <v>62.36002366587924</v>
      </c>
      <c r="L197" s="56">
        <f t="shared" si="37"/>
        <v>119.34154668661141</v>
      </c>
      <c r="M197" s="55"/>
      <c r="N197" s="55"/>
      <c r="O197" s="55"/>
      <c r="P197" s="56"/>
      <c r="Q197" s="56"/>
      <c r="R197" s="55"/>
      <c r="S197" s="55"/>
      <c r="T197" s="55"/>
      <c r="U197" s="57"/>
      <c r="V197" s="56"/>
      <c r="W197" s="19"/>
    </row>
    <row r="198" spans="1:23" ht="31.5" x14ac:dyDescent="0.2">
      <c r="A198" s="32"/>
      <c r="B198" s="1" t="s">
        <v>262</v>
      </c>
      <c r="C198" s="67">
        <v>3705010317</v>
      </c>
      <c r="D198" s="13" t="s">
        <v>258</v>
      </c>
      <c r="E198" s="58" t="s">
        <v>312</v>
      </c>
      <c r="F198" s="53" t="s">
        <v>83</v>
      </c>
      <c r="G198" s="54">
        <v>0.22</v>
      </c>
      <c r="H198" s="55">
        <v>478.47</v>
      </c>
      <c r="I198" s="55">
        <v>413.21</v>
      </c>
      <c r="J198" s="55">
        <v>470.94</v>
      </c>
      <c r="K198" s="56">
        <f t="shared" si="37"/>
        <v>86.360691370409839</v>
      </c>
      <c r="L198" s="56">
        <f t="shared" si="37"/>
        <v>113.97110428111614</v>
      </c>
      <c r="M198" s="55"/>
      <c r="N198" s="55"/>
      <c r="O198" s="55"/>
      <c r="P198" s="56"/>
      <c r="Q198" s="56"/>
      <c r="R198" s="55"/>
      <c r="S198" s="55"/>
      <c r="T198" s="55"/>
      <c r="U198" s="57"/>
      <c r="V198" s="56"/>
      <c r="W198" s="20"/>
    </row>
    <row r="199" spans="1:23" x14ac:dyDescent="0.2">
      <c r="A199" s="32"/>
      <c r="B199" s="9" t="s">
        <v>247</v>
      </c>
      <c r="C199" s="50">
        <v>3700003612</v>
      </c>
      <c r="D199" s="13"/>
      <c r="E199" s="58"/>
      <c r="F199" s="53"/>
      <c r="G199" s="54"/>
      <c r="H199" s="55"/>
      <c r="I199" s="55"/>
      <c r="J199" s="55"/>
      <c r="K199" s="56"/>
      <c r="L199" s="56"/>
      <c r="M199" s="55"/>
      <c r="N199" s="55"/>
      <c r="O199" s="55"/>
      <c r="P199" s="56"/>
      <c r="Q199" s="56"/>
      <c r="R199" s="55"/>
      <c r="S199" s="55"/>
      <c r="T199" s="55"/>
      <c r="U199" s="57"/>
      <c r="V199" s="56"/>
      <c r="W199" s="12"/>
    </row>
    <row r="200" spans="1:23" x14ac:dyDescent="0.2">
      <c r="A200" s="32"/>
      <c r="B200" s="1" t="s">
        <v>11</v>
      </c>
      <c r="C200" s="67">
        <v>3700003612</v>
      </c>
      <c r="D200" s="13" t="s">
        <v>383</v>
      </c>
      <c r="E200" s="58" t="s">
        <v>312</v>
      </c>
      <c r="F200" s="53" t="s">
        <v>175</v>
      </c>
      <c r="G200" s="54">
        <v>0.05</v>
      </c>
      <c r="H200" s="55">
        <v>4316.7299999999996</v>
      </c>
      <c r="I200" s="55">
        <v>4316.7299999999996</v>
      </c>
      <c r="J200" s="55">
        <v>5565.82</v>
      </c>
      <c r="K200" s="56">
        <f>IFERROR(I200/H200*100,"")</f>
        <v>100</v>
      </c>
      <c r="L200" s="56">
        <f>IFERROR(J200/I200*100,"")</f>
        <v>128.9360233324762</v>
      </c>
      <c r="M200" s="55">
        <v>4532.57</v>
      </c>
      <c r="N200" s="55">
        <v>4532.57</v>
      </c>
      <c r="O200" s="55">
        <v>5844.11</v>
      </c>
      <c r="P200" s="56">
        <f>IFERROR(N200/M200*100,"-")</f>
        <v>100</v>
      </c>
      <c r="Q200" s="56">
        <f>IFERROR(O200/N200*100,"-")</f>
        <v>128.9359017069786</v>
      </c>
      <c r="R200" s="55">
        <v>3729.4</v>
      </c>
      <c r="S200" s="55">
        <v>3729.4</v>
      </c>
      <c r="T200" s="55">
        <v>4176.93</v>
      </c>
      <c r="U200" s="57">
        <f>IFERROR(S200/R200*100,"-")</f>
        <v>100</v>
      </c>
      <c r="V200" s="56">
        <f>IFERROR(T200/S200*100,"-")</f>
        <v>112.00005362792945</v>
      </c>
      <c r="W200" s="18" t="s">
        <v>447</v>
      </c>
    </row>
    <row r="201" spans="1:23" x14ac:dyDescent="0.2">
      <c r="A201" s="32"/>
      <c r="B201" s="1" t="s">
        <v>12</v>
      </c>
      <c r="C201" s="67">
        <v>3700003612</v>
      </c>
      <c r="D201" s="13" t="s">
        <v>383</v>
      </c>
      <c r="E201" s="58" t="s">
        <v>312</v>
      </c>
      <c r="F201" s="53" t="s">
        <v>175</v>
      </c>
      <c r="G201" s="54">
        <v>0.05</v>
      </c>
      <c r="H201" s="55">
        <v>3555.13</v>
      </c>
      <c r="I201" s="55">
        <v>3555.13</v>
      </c>
      <c r="J201" s="55">
        <v>4881.32</v>
      </c>
      <c r="K201" s="56">
        <f>IFERROR(I201/H201*100,"")</f>
        <v>100</v>
      </c>
      <c r="L201" s="56">
        <f>IFERROR(J201/I201*100,"")</f>
        <v>137.30355851966033</v>
      </c>
      <c r="M201" s="55">
        <v>3732.89</v>
      </c>
      <c r="N201" s="55">
        <v>3732.89</v>
      </c>
      <c r="O201" s="55">
        <v>5125.3900000000003</v>
      </c>
      <c r="P201" s="56">
        <f>IFERROR(N201/M201*100,"-")</f>
        <v>100</v>
      </c>
      <c r="Q201" s="56">
        <f>IFERROR(O201/N201*100,"-")</f>
        <v>137.30353693786853</v>
      </c>
      <c r="R201" s="55">
        <v>3213.43</v>
      </c>
      <c r="S201" s="55">
        <v>3213.43</v>
      </c>
      <c r="T201" s="55">
        <v>3599.04</v>
      </c>
      <c r="U201" s="57">
        <f>IFERROR(S201/R201*100,"-")</f>
        <v>100</v>
      </c>
      <c r="V201" s="56">
        <f>IFERROR(T201/S201*100,"-")</f>
        <v>111.99995020896674</v>
      </c>
      <c r="W201" s="20"/>
    </row>
    <row r="202" spans="1:23" x14ac:dyDescent="0.2">
      <c r="A202" s="32"/>
      <c r="B202" s="1" t="s">
        <v>248</v>
      </c>
      <c r="C202" s="67">
        <v>3700003612</v>
      </c>
      <c r="D202" s="13" t="s">
        <v>255</v>
      </c>
      <c r="E202" s="58" t="s">
        <v>312</v>
      </c>
      <c r="F202" s="53" t="s">
        <v>175</v>
      </c>
      <c r="G202" s="54">
        <v>0.05</v>
      </c>
      <c r="H202" s="55">
        <v>5226.3100000000004</v>
      </c>
      <c r="I202" s="55">
        <v>5226.3100000000004</v>
      </c>
      <c r="J202" s="55">
        <v>5916.01</v>
      </c>
      <c r="K202" s="56">
        <f t="shared" ref="K202:K207" si="38">IFERROR(I202/H202*100,"")</f>
        <v>100</v>
      </c>
      <c r="L202" s="56">
        <f t="shared" si="35"/>
        <v>113.19669135585144</v>
      </c>
      <c r="M202" s="55">
        <v>5487.63</v>
      </c>
      <c r="N202" s="55">
        <v>5487.63</v>
      </c>
      <c r="O202" s="55">
        <v>6211.81</v>
      </c>
      <c r="P202" s="56">
        <f t="shared" ref="P202:P261" si="39">IFERROR(N202/M202*100,"-")</f>
        <v>100</v>
      </c>
      <c r="Q202" s="56">
        <f t="shared" ref="Q202:Q261" si="40">IFERROR(O202/N202*100,"-")</f>
        <v>113.19658942020507</v>
      </c>
      <c r="R202" s="55">
        <v>2934.24</v>
      </c>
      <c r="S202" s="55">
        <v>2934.24</v>
      </c>
      <c r="T202" s="55">
        <v>3286.35</v>
      </c>
      <c r="U202" s="57">
        <f t="shared" ref="U202:U261" si="41">IFERROR(S202/R202*100,"-")</f>
        <v>100</v>
      </c>
      <c r="V202" s="56">
        <f t="shared" ref="V202:V261" si="42">IFERROR(T202/S202*100,"-")</f>
        <v>112.00004089645019</v>
      </c>
      <c r="W202" s="18" t="s">
        <v>448</v>
      </c>
    </row>
    <row r="203" spans="1:23" x14ac:dyDescent="0.2">
      <c r="A203" s="32"/>
      <c r="B203" s="1" t="s">
        <v>249</v>
      </c>
      <c r="C203" s="67">
        <v>3700003612</v>
      </c>
      <c r="D203" s="13" t="s">
        <v>255</v>
      </c>
      <c r="E203" s="58" t="s">
        <v>312</v>
      </c>
      <c r="F203" s="53" t="s">
        <v>175</v>
      </c>
      <c r="G203" s="54">
        <v>0.05</v>
      </c>
      <c r="H203" s="55">
        <v>9846.9</v>
      </c>
      <c r="I203" s="55">
        <v>8583.0400000000009</v>
      </c>
      <c r="J203" s="55">
        <v>9081.86</v>
      </c>
      <c r="K203" s="56">
        <f t="shared" si="38"/>
        <v>87.164894535336003</v>
      </c>
      <c r="L203" s="56">
        <f t="shared" si="35"/>
        <v>105.81169375885466</v>
      </c>
      <c r="M203" s="55">
        <v>10339.25</v>
      </c>
      <c r="N203" s="55">
        <v>9012.19</v>
      </c>
      <c r="O203" s="55">
        <v>9535.9500000000007</v>
      </c>
      <c r="P203" s="56">
        <f t="shared" si="39"/>
        <v>87.164833039146956</v>
      </c>
      <c r="Q203" s="56">
        <f t="shared" si="40"/>
        <v>105.81168395251322</v>
      </c>
      <c r="R203" s="55">
        <v>3729.4</v>
      </c>
      <c r="S203" s="55">
        <v>3729.4</v>
      </c>
      <c r="T203" s="55">
        <v>4176.93</v>
      </c>
      <c r="U203" s="57">
        <f t="shared" si="41"/>
        <v>100</v>
      </c>
      <c r="V203" s="56">
        <f t="shared" si="42"/>
        <v>112.00005362792945</v>
      </c>
      <c r="W203" s="19"/>
    </row>
    <row r="204" spans="1:23" x14ac:dyDescent="0.2">
      <c r="A204" s="32"/>
      <c r="B204" s="1" t="s">
        <v>250</v>
      </c>
      <c r="C204" s="67">
        <v>3700003612</v>
      </c>
      <c r="D204" s="13" t="s">
        <v>255</v>
      </c>
      <c r="E204" s="58" t="s">
        <v>312</v>
      </c>
      <c r="F204" s="53" t="s">
        <v>175</v>
      </c>
      <c r="G204" s="54">
        <v>0.05</v>
      </c>
      <c r="H204" s="55">
        <v>3812.41</v>
      </c>
      <c r="I204" s="55">
        <v>3812.41</v>
      </c>
      <c r="J204" s="55">
        <v>4340.51</v>
      </c>
      <c r="K204" s="56">
        <f t="shared" si="38"/>
        <v>100</v>
      </c>
      <c r="L204" s="56">
        <f t="shared" si="35"/>
        <v>113.85213027979677</v>
      </c>
      <c r="M204" s="55">
        <v>4003.03</v>
      </c>
      <c r="N204" s="55">
        <v>4003.03</v>
      </c>
      <c r="O204" s="55">
        <v>4557.54</v>
      </c>
      <c r="P204" s="56">
        <f t="shared" si="39"/>
        <v>100</v>
      </c>
      <c r="Q204" s="56">
        <f t="shared" si="40"/>
        <v>113.85225691538659</v>
      </c>
      <c r="R204" s="55">
        <v>3526.58</v>
      </c>
      <c r="S204" s="55">
        <v>3526.58</v>
      </c>
      <c r="T204" s="55">
        <v>3949.77</v>
      </c>
      <c r="U204" s="57">
        <f t="shared" si="41"/>
        <v>100</v>
      </c>
      <c r="V204" s="56">
        <f t="shared" si="42"/>
        <v>112.00001134243377</v>
      </c>
      <c r="W204" s="19"/>
    </row>
    <row r="205" spans="1:23" ht="31.5" x14ac:dyDescent="0.2">
      <c r="A205" s="32"/>
      <c r="B205" s="1" t="s">
        <v>251</v>
      </c>
      <c r="C205" s="67">
        <v>3700003612</v>
      </c>
      <c r="D205" s="13" t="s">
        <v>255</v>
      </c>
      <c r="E205" s="58" t="s">
        <v>312</v>
      </c>
      <c r="F205" s="53" t="s">
        <v>83</v>
      </c>
      <c r="G205" s="54">
        <v>0.05</v>
      </c>
      <c r="H205" s="55">
        <v>3674.23</v>
      </c>
      <c r="I205" s="55">
        <v>3672.29</v>
      </c>
      <c r="J205" s="55">
        <v>3827.56</v>
      </c>
      <c r="K205" s="56">
        <f t="shared" si="38"/>
        <v>99.947199821459193</v>
      </c>
      <c r="L205" s="56">
        <f>IFERROR(J205/I205*100,"")</f>
        <v>104.22815191610684</v>
      </c>
      <c r="M205" s="55"/>
      <c r="N205" s="55"/>
      <c r="O205" s="55"/>
      <c r="P205" s="56" t="str">
        <f t="shared" si="39"/>
        <v>-</v>
      </c>
      <c r="Q205" s="56" t="str">
        <f t="shared" si="40"/>
        <v>-</v>
      </c>
      <c r="R205" s="55"/>
      <c r="S205" s="55"/>
      <c r="T205" s="55"/>
      <c r="U205" s="57" t="str">
        <f t="shared" si="41"/>
        <v>-</v>
      </c>
      <c r="V205" s="56" t="str">
        <f t="shared" si="42"/>
        <v>-</v>
      </c>
      <c r="W205" s="19"/>
    </row>
    <row r="206" spans="1:23" ht="31.5" x14ac:dyDescent="0.2">
      <c r="A206" s="32"/>
      <c r="B206" s="1" t="s">
        <v>252</v>
      </c>
      <c r="C206" s="67">
        <v>3700003612</v>
      </c>
      <c r="D206" s="13" t="s">
        <v>255</v>
      </c>
      <c r="E206" s="58" t="s">
        <v>312</v>
      </c>
      <c r="F206" s="53" t="s">
        <v>83</v>
      </c>
      <c r="G206" s="54">
        <v>0.05</v>
      </c>
      <c r="H206" s="55">
        <v>6575.1</v>
      </c>
      <c r="I206" s="55">
        <v>6575.1</v>
      </c>
      <c r="J206" s="55">
        <v>7554.09</v>
      </c>
      <c r="K206" s="56">
        <f t="shared" si="38"/>
        <v>100</v>
      </c>
      <c r="L206" s="56">
        <f>IFERROR(J206/I206*100,"")</f>
        <v>114.8893552949765</v>
      </c>
      <c r="M206" s="55"/>
      <c r="N206" s="55"/>
      <c r="O206" s="55"/>
      <c r="P206" s="56" t="str">
        <f t="shared" si="39"/>
        <v>-</v>
      </c>
      <c r="Q206" s="56" t="str">
        <f t="shared" si="40"/>
        <v>-</v>
      </c>
      <c r="R206" s="55"/>
      <c r="S206" s="55"/>
      <c r="T206" s="55"/>
      <c r="U206" s="57" t="str">
        <f t="shared" si="41"/>
        <v>-</v>
      </c>
      <c r="V206" s="56" t="str">
        <f t="shared" si="42"/>
        <v>-</v>
      </c>
      <c r="W206" s="19"/>
    </row>
    <row r="207" spans="1:23" ht="31.5" x14ac:dyDescent="0.2">
      <c r="A207" s="32"/>
      <c r="B207" s="1" t="s">
        <v>253</v>
      </c>
      <c r="C207" s="67">
        <v>3700003612</v>
      </c>
      <c r="D207" s="13" t="s">
        <v>255</v>
      </c>
      <c r="E207" s="58" t="s">
        <v>312</v>
      </c>
      <c r="F207" s="53" t="s">
        <v>83</v>
      </c>
      <c r="G207" s="54">
        <v>0.05</v>
      </c>
      <c r="H207" s="55">
        <v>3399.93</v>
      </c>
      <c r="I207" s="55">
        <v>3399.93</v>
      </c>
      <c r="J207" s="55">
        <v>3580.84</v>
      </c>
      <c r="K207" s="56">
        <f t="shared" si="38"/>
        <v>100</v>
      </c>
      <c r="L207" s="56">
        <f>IFERROR(J207/I207*100,"")</f>
        <v>105.32099190277448</v>
      </c>
      <c r="M207" s="55"/>
      <c r="N207" s="55"/>
      <c r="O207" s="55"/>
      <c r="P207" s="56" t="str">
        <f t="shared" si="39"/>
        <v>-</v>
      </c>
      <c r="Q207" s="56" t="str">
        <f t="shared" si="40"/>
        <v>-</v>
      </c>
      <c r="R207" s="55"/>
      <c r="S207" s="55"/>
      <c r="T207" s="55"/>
      <c r="U207" s="57" t="str">
        <f t="shared" si="41"/>
        <v>-</v>
      </c>
      <c r="V207" s="56" t="str">
        <f t="shared" si="42"/>
        <v>-</v>
      </c>
      <c r="W207" s="20"/>
    </row>
    <row r="208" spans="1:23" x14ac:dyDescent="0.2">
      <c r="A208" s="32"/>
      <c r="B208" s="10" t="s">
        <v>104</v>
      </c>
      <c r="C208" s="50">
        <v>3719000439</v>
      </c>
      <c r="D208" s="13" t="s">
        <v>205</v>
      </c>
      <c r="E208" s="58" t="s">
        <v>312</v>
      </c>
      <c r="F208" s="53" t="s">
        <v>82</v>
      </c>
      <c r="G208" s="54">
        <v>0</v>
      </c>
      <c r="H208" s="55">
        <v>5287.38</v>
      </c>
      <c r="I208" s="55">
        <v>5287.38</v>
      </c>
      <c r="J208" s="55">
        <v>5683.02</v>
      </c>
      <c r="K208" s="56">
        <f t="shared" si="34"/>
        <v>100</v>
      </c>
      <c r="L208" s="56">
        <f t="shared" si="35"/>
        <v>107.48272301215347</v>
      </c>
      <c r="M208" s="55"/>
      <c r="N208" s="55">
        <v>5287.38</v>
      </c>
      <c r="O208" s="55">
        <v>5683.02</v>
      </c>
      <c r="P208" s="56" t="str">
        <f t="shared" si="39"/>
        <v>-</v>
      </c>
      <c r="Q208" s="56">
        <f t="shared" si="40"/>
        <v>107.48272301215347</v>
      </c>
      <c r="R208" s="55">
        <v>3729.4</v>
      </c>
      <c r="S208" s="55">
        <v>3729.4</v>
      </c>
      <c r="T208" s="55">
        <v>4176.93</v>
      </c>
      <c r="U208" s="57">
        <f t="shared" si="41"/>
        <v>100</v>
      </c>
      <c r="V208" s="56">
        <f t="shared" si="42"/>
        <v>112.00005362792945</v>
      </c>
      <c r="W208" s="12" t="s">
        <v>368</v>
      </c>
    </row>
    <row r="209" spans="1:23" ht="31.5" x14ac:dyDescent="0.25">
      <c r="A209" s="42"/>
      <c r="B209" s="11" t="s">
        <v>167</v>
      </c>
      <c r="C209" s="50">
        <v>7815022288</v>
      </c>
      <c r="D209" s="13" t="s">
        <v>254</v>
      </c>
      <c r="E209" s="58" t="s">
        <v>312</v>
      </c>
      <c r="F209" s="53" t="s">
        <v>175</v>
      </c>
      <c r="G209" s="54">
        <v>0.22</v>
      </c>
      <c r="H209" s="55">
        <v>2454.87</v>
      </c>
      <c r="I209" s="55">
        <v>2454.87</v>
      </c>
      <c r="J209" s="55">
        <v>2979.55</v>
      </c>
      <c r="K209" s="56">
        <f t="shared" si="34"/>
        <v>100</v>
      </c>
      <c r="L209" s="56">
        <f t="shared" si="35"/>
        <v>121.37302586287666</v>
      </c>
      <c r="M209" s="55">
        <v>2945.84</v>
      </c>
      <c r="N209" s="55">
        <v>2994.94</v>
      </c>
      <c r="O209" s="55">
        <v>3635.05</v>
      </c>
      <c r="P209" s="56">
        <f t="shared" si="39"/>
        <v>101.66675718979985</v>
      </c>
      <c r="Q209" s="56">
        <f t="shared" si="40"/>
        <v>121.37304920966699</v>
      </c>
      <c r="R209" s="55"/>
      <c r="S209" s="55"/>
      <c r="T209" s="55">
        <v>3354.33</v>
      </c>
      <c r="U209" s="57"/>
      <c r="V209" s="56">
        <f>T209/N209*100</f>
        <v>111.99990650897847</v>
      </c>
      <c r="W209" s="12" t="s">
        <v>369</v>
      </c>
    </row>
    <row r="210" spans="1:23" ht="15.75" customHeight="1" x14ac:dyDescent="0.2">
      <c r="A210" s="22" t="s">
        <v>334</v>
      </c>
      <c r="B210" s="9" t="s">
        <v>105</v>
      </c>
      <c r="C210" s="50">
        <v>3720006146</v>
      </c>
      <c r="D210" s="13" t="s">
        <v>207</v>
      </c>
      <c r="E210" s="58" t="s">
        <v>312</v>
      </c>
      <c r="F210" s="53" t="s">
        <v>82</v>
      </c>
      <c r="G210" s="54">
        <v>0</v>
      </c>
      <c r="H210" s="55">
        <v>4589.97</v>
      </c>
      <c r="I210" s="59">
        <v>4550.55</v>
      </c>
      <c r="J210" s="59">
        <v>4550.55</v>
      </c>
      <c r="K210" s="56">
        <f t="shared" si="34"/>
        <v>99.141170857325861</v>
      </c>
      <c r="L210" s="56">
        <f t="shared" si="35"/>
        <v>100</v>
      </c>
      <c r="M210" s="56"/>
      <c r="N210" s="56"/>
      <c r="O210" s="56"/>
      <c r="P210" s="56" t="str">
        <f t="shared" si="39"/>
        <v>-</v>
      </c>
      <c r="Q210" s="56" t="str">
        <f t="shared" si="40"/>
        <v>-</v>
      </c>
      <c r="R210" s="56"/>
      <c r="S210" s="56"/>
      <c r="T210" s="56"/>
      <c r="U210" s="57" t="str">
        <f t="shared" si="41"/>
        <v>-</v>
      </c>
      <c r="V210" s="56" t="str">
        <f t="shared" si="42"/>
        <v>-</v>
      </c>
      <c r="W210" s="12" t="s">
        <v>379</v>
      </c>
    </row>
    <row r="211" spans="1:23" ht="18" customHeight="1" x14ac:dyDescent="0.2">
      <c r="A211" s="32"/>
      <c r="B211" s="9" t="s">
        <v>106</v>
      </c>
      <c r="C211" s="67">
        <v>3720000137</v>
      </c>
      <c r="D211" s="13" t="s">
        <v>254</v>
      </c>
      <c r="E211" s="58" t="s">
        <v>312</v>
      </c>
      <c r="F211" s="53" t="s">
        <v>82</v>
      </c>
      <c r="G211" s="54">
        <v>0.05</v>
      </c>
      <c r="H211" s="59">
        <v>8322.85</v>
      </c>
      <c r="I211" s="59">
        <v>8322.85</v>
      </c>
      <c r="J211" s="59">
        <v>9465.1</v>
      </c>
      <c r="K211" s="56">
        <f t="shared" si="34"/>
        <v>100</v>
      </c>
      <c r="L211" s="56">
        <f t="shared" si="35"/>
        <v>113.72426512552791</v>
      </c>
      <c r="M211" s="55"/>
      <c r="N211" s="55">
        <v>8738.99</v>
      </c>
      <c r="O211" s="55">
        <v>9938.36</v>
      </c>
      <c r="P211" s="56" t="str">
        <f t="shared" si="39"/>
        <v>-</v>
      </c>
      <c r="Q211" s="56">
        <f t="shared" si="40"/>
        <v>113.72435487396142</v>
      </c>
      <c r="R211" s="55">
        <v>3729.4</v>
      </c>
      <c r="S211" s="55">
        <v>3792.79</v>
      </c>
      <c r="T211" s="55">
        <v>4247.92</v>
      </c>
      <c r="U211" s="57">
        <f t="shared" si="41"/>
        <v>101.6997372231458</v>
      </c>
      <c r="V211" s="56">
        <f t="shared" si="42"/>
        <v>111.99987344408733</v>
      </c>
      <c r="W211" s="12" t="s">
        <v>380</v>
      </c>
    </row>
    <row r="212" spans="1:23" x14ac:dyDescent="0.2">
      <c r="A212" s="32"/>
      <c r="B212" s="9" t="s">
        <v>13</v>
      </c>
      <c r="C212" s="50">
        <v>3720003586</v>
      </c>
      <c r="D212" s="13" t="s">
        <v>254</v>
      </c>
      <c r="E212" s="58" t="s">
        <v>312</v>
      </c>
      <c r="F212" s="53" t="s">
        <v>175</v>
      </c>
      <c r="G212" s="54">
        <v>0.22</v>
      </c>
      <c r="H212" s="55">
        <v>9630.94</v>
      </c>
      <c r="I212" s="55">
        <v>3625.14</v>
      </c>
      <c r="J212" s="55">
        <v>3625.14</v>
      </c>
      <c r="K212" s="56">
        <f t="shared" si="34"/>
        <v>37.640562603442653</v>
      </c>
      <c r="L212" s="56">
        <f t="shared" si="35"/>
        <v>100</v>
      </c>
      <c r="M212" s="55">
        <v>11557.13</v>
      </c>
      <c r="N212" s="55">
        <v>4422.67</v>
      </c>
      <c r="O212" s="55">
        <v>4422.67</v>
      </c>
      <c r="P212" s="56">
        <f t="shared" si="39"/>
        <v>38.26789176897725</v>
      </c>
      <c r="Q212" s="56">
        <f t="shared" si="40"/>
        <v>100</v>
      </c>
      <c r="R212" s="55">
        <v>3729.4</v>
      </c>
      <c r="S212" s="55">
        <v>3791.55</v>
      </c>
      <c r="T212" s="55">
        <v>4246.54</v>
      </c>
      <c r="U212" s="57">
        <f t="shared" si="41"/>
        <v>101.66648790690192</v>
      </c>
      <c r="V212" s="56">
        <f t="shared" si="42"/>
        <v>112.00010549775156</v>
      </c>
      <c r="W212" s="12" t="s">
        <v>386</v>
      </c>
    </row>
    <row r="213" spans="1:23" x14ac:dyDescent="0.2">
      <c r="A213" s="32"/>
      <c r="B213" s="9" t="s">
        <v>107</v>
      </c>
      <c r="C213" s="50">
        <v>3720006001</v>
      </c>
      <c r="D213" s="13"/>
      <c r="E213" s="58"/>
      <c r="F213" s="53"/>
      <c r="G213" s="54"/>
      <c r="H213" s="55"/>
      <c r="I213" s="55"/>
      <c r="J213" s="55"/>
      <c r="K213" s="56" t="str">
        <f t="shared" si="34"/>
        <v/>
      </c>
      <c r="L213" s="56" t="str">
        <f t="shared" si="35"/>
        <v/>
      </c>
      <c r="M213" s="56"/>
      <c r="N213" s="56"/>
      <c r="O213" s="56"/>
      <c r="P213" s="56" t="str">
        <f t="shared" si="39"/>
        <v>-</v>
      </c>
      <c r="Q213" s="56" t="str">
        <f t="shared" si="40"/>
        <v>-</v>
      </c>
      <c r="R213" s="56"/>
      <c r="S213" s="56"/>
      <c r="T213" s="56"/>
      <c r="U213" s="57" t="str">
        <f t="shared" si="41"/>
        <v>-</v>
      </c>
      <c r="V213" s="56" t="str">
        <f t="shared" si="42"/>
        <v>-</v>
      </c>
      <c r="W213" s="12"/>
    </row>
    <row r="214" spans="1:23" x14ac:dyDescent="0.2">
      <c r="A214" s="32"/>
      <c r="B214" s="1" t="s">
        <v>4</v>
      </c>
      <c r="C214" s="50">
        <v>3720006001</v>
      </c>
      <c r="D214" s="13" t="s">
        <v>205</v>
      </c>
      <c r="E214" s="58" t="s">
        <v>312</v>
      </c>
      <c r="F214" s="53" t="s">
        <v>82</v>
      </c>
      <c r="G214" s="54">
        <v>0</v>
      </c>
      <c r="H214" s="55">
        <v>624.61</v>
      </c>
      <c r="I214" s="55">
        <v>624.61</v>
      </c>
      <c r="J214" s="55">
        <v>659.38</v>
      </c>
      <c r="K214" s="56">
        <f t="shared" si="34"/>
        <v>100</v>
      </c>
      <c r="L214" s="56">
        <f t="shared" si="35"/>
        <v>105.5666736043291</v>
      </c>
      <c r="M214" s="56"/>
      <c r="N214" s="56"/>
      <c r="O214" s="56"/>
      <c r="P214" s="56" t="str">
        <f t="shared" si="39"/>
        <v>-</v>
      </c>
      <c r="Q214" s="56" t="str">
        <f t="shared" si="40"/>
        <v>-</v>
      </c>
      <c r="R214" s="56"/>
      <c r="S214" s="56"/>
      <c r="T214" s="56"/>
      <c r="U214" s="57" t="str">
        <f t="shared" si="41"/>
        <v>-</v>
      </c>
      <c r="V214" s="56" t="str">
        <f t="shared" si="42"/>
        <v>-</v>
      </c>
      <c r="W214" s="12" t="s">
        <v>387</v>
      </c>
    </row>
    <row r="215" spans="1:23" x14ac:dyDescent="0.2">
      <c r="A215" s="32"/>
      <c r="B215" s="9" t="s">
        <v>203</v>
      </c>
      <c r="C215" s="50">
        <v>3700006839</v>
      </c>
      <c r="D215" s="13"/>
      <c r="E215" s="58"/>
      <c r="F215" s="53"/>
      <c r="G215" s="54"/>
      <c r="H215" s="55"/>
      <c r="I215" s="55"/>
      <c r="J215" s="55"/>
      <c r="K215" s="56" t="str">
        <f t="shared" si="34"/>
        <v/>
      </c>
      <c r="L215" s="56" t="str">
        <f t="shared" si="35"/>
        <v/>
      </c>
      <c r="M215" s="56"/>
      <c r="N215" s="56"/>
      <c r="O215" s="56"/>
      <c r="P215" s="56" t="str">
        <f t="shared" si="39"/>
        <v>-</v>
      </c>
      <c r="Q215" s="56" t="str">
        <f t="shared" si="40"/>
        <v>-</v>
      </c>
      <c r="R215" s="56"/>
      <c r="S215" s="56"/>
      <c r="T215" s="56"/>
      <c r="U215" s="57" t="str">
        <f t="shared" si="41"/>
        <v>-</v>
      </c>
      <c r="V215" s="56" t="str">
        <f t="shared" si="42"/>
        <v>-</v>
      </c>
      <c r="W215" s="12"/>
    </row>
    <row r="216" spans="1:23" x14ac:dyDescent="0.2">
      <c r="A216" s="32"/>
      <c r="B216" s="1" t="s">
        <v>274</v>
      </c>
      <c r="C216" s="50">
        <v>3700006839</v>
      </c>
      <c r="D216" s="13" t="s">
        <v>396</v>
      </c>
      <c r="E216" s="58" t="s">
        <v>312</v>
      </c>
      <c r="F216" s="53" t="s">
        <v>82</v>
      </c>
      <c r="G216" s="54">
        <v>0</v>
      </c>
      <c r="H216" s="55">
        <v>8103.87</v>
      </c>
      <c r="I216" s="55">
        <v>8103.87</v>
      </c>
      <c r="J216" s="55">
        <v>10399.290000000001</v>
      </c>
      <c r="K216" s="56">
        <f t="shared" si="34"/>
        <v>100</v>
      </c>
      <c r="L216" s="56">
        <f t="shared" si="35"/>
        <v>128.32498546990513</v>
      </c>
      <c r="M216" s="56"/>
      <c r="N216" s="56"/>
      <c r="O216" s="56"/>
      <c r="P216" s="56" t="str">
        <f t="shared" si="39"/>
        <v>-</v>
      </c>
      <c r="Q216" s="56" t="str">
        <f t="shared" si="40"/>
        <v>-</v>
      </c>
      <c r="R216" s="56"/>
      <c r="S216" s="56"/>
      <c r="T216" s="56"/>
      <c r="U216" s="57" t="str">
        <f t="shared" si="41"/>
        <v>-</v>
      </c>
      <c r="V216" s="56" t="str">
        <f t="shared" si="42"/>
        <v>-</v>
      </c>
      <c r="W216" s="12" t="s">
        <v>388</v>
      </c>
    </row>
    <row r="217" spans="1:23" x14ac:dyDescent="0.2">
      <c r="A217" s="32"/>
      <c r="B217" s="9" t="s">
        <v>27</v>
      </c>
      <c r="C217" s="67">
        <v>3702008951</v>
      </c>
      <c r="D217" s="13"/>
      <c r="E217" s="58"/>
      <c r="F217" s="53"/>
      <c r="G217" s="54"/>
      <c r="H217" s="55"/>
      <c r="I217" s="55"/>
      <c r="J217" s="55"/>
      <c r="K217" s="56" t="str">
        <f t="shared" ref="K217:K241" si="43">IFERROR(I217/H217*100,"")</f>
        <v/>
      </c>
      <c r="L217" s="56" t="str">
        <f t="shared" ref="L217:L241" si="44">IFERROR(J217/I217*100,"")</f>
        <v/>
      </c>
      <c r="M217" s="56"/>
      <c r="N217" s="56"/>
      <c r="O217" s="56"/>
      <c r="P217" s="56" t="str">
        <f t="shared" si="39"/>
        <v>-</v>
      </c>
      <c r="Q217" s="56" t="str">
        <f t="shared" si="40"/>
        <v>-</v>
      </c>
      <c r="R217" s="56"/>
      <c r="S217" s="56"/>
      <c r="T217" s="56"/>
      <c r="U217" s="57" t="str">
        <f t="shared" si="41"/>
        <v>-</v>
      </c>
      <c r="V217" s="56" t="str">
        <f t="shared" si="42"/>
        <v>-</v>
      </c>
      <c r="W217" s="12"/>
    </row>
    <row r="218" spans="1:23" ht="31.5" x14ac:dyDescent="0.2">
      <c r="A218" s="32"/>
      <c r="B218" s="1" t="s">
        <v>108</v>
      </c>
      <c r="C218" s="67">
        <v>3702008951</v>
      </c>
      <c r="D218" s="13" t="s">
        <v>205</v>
      </c>
      <c r="E218" s="58" t="s">
        <v>312</v>
      </c>
      <c r="F218" s="53" t="s">
        <v>83</v>
      </c>
      <c r="G218" s="54">
        <v>0.22</v>
      </c>
      <c r="H218" s="55">
        <v>2915.61</v>
      </c>
      <c r="I218" s="55">
        <v>2915.61</v>
      </c>
      <c r="J218" s="55">
        <v>3183.41</v>
      </c>
      <c r="K218" s="56">
        <f t="shared" si="43"/>
        <v>100</v>
      </c>
      <c r="L218" s="56">
        <f t="shared" si="44"/>
        <v>109.18504189517802</v>
      </c>
      <c r="M218" s="56"/>
      <c r="N218" s="56"/>
      <c r="O218" s="56"/>
      <c r="P218" s="56" t="str">
        <f t="shared" si="39"/>
        <v>-</v>
      </c>
      <c r="Q218" s="56" t="str">
        <f t="shared" si="40"/>
        <v>-</v>
      </c>
      <c r="R218" s="56"/>
      <c r="S218" s="56"/>
      <c r="T218" s="56"/>
      <c r="U218" s="57" t="str">
        <f t="shared" si="41"/>
        <v>-</v>
      </c>
      <c r="V218" s="56" t="str">
        <f t="shared" si="42"/>
        <v>-</v>
      </c>
      <c r="W218" s="18" t="s">
        <v>488</v>
      </c>
    </row>
    <row r="219" spans="1:23" ht="47.25" x14ac:dyDescent="0.2">
      <c r="A219" s="32"/>
      <c r="B219" s="1" t="s">
        <v>181</v>
      </c>
      <c r="C219" s="67">
        <v>3702008951</v>
      </c>
      <c r="D219" s="13" t="s">
        <v>205</v>
      </c>
      <c r="E219" s="58" t="s">
        <v>312</v>
      </c>
      <c r="F219" s="53" t="s">
        <v>175</v>
      </c>
      <c r="G219" s="54">
        <v>0.22</v>
      </c>
      <c r="H219" s="55">
        <v>3609.93</v>
      </c>
      <c r="I219" s="55">
        <v>3609.93</v>
      </c>
      <c r="J219" s="55">
        <v>3917.84</v>
      </c>
      <c r="K219" s="56">
        <f t="shared" si="43"/>
        <v>100</v>
      </c>
      <c r="L219" s="56">
        <f t="shared" si="44"/>
        <v>108.52952827340144</v>
      </c>
      <c r="M219" s="55">
        <v>4331.92</v>
      </c>
      <c r="N219" s="55">
        <v>4404.1099999999997</v>
      </c>
      <c r="O219" s="55">
        <v>4779.76</v>
      </c>
      <c r="P219" s="56">
        <f t="shared" si="39"/>
        <v>101.66646660141461</v>
      </c>
      <c r="Q219" s="56">
        <f t="shared" si="40"/>
        <v>108.52953264110117</v>
      </c>
      <c r="R219" s="55">
        <v>3729.4</v>
      </c>
      <c r="S219" s="55">
        <v>3791.55</v>
      </c>
      <c r="T219" s="55">
        <v>4246.54</v>
      </c>
      <c r="U219" s="57">
        <f t="shared" si="41"/>
        <v>101.66648790690192</v>
      </c>
      <c r="V219" s="56">
        <f t="shared" si="42"/>
        <v>112.00010549775156</v>
      </c>
      <c r="W219" s="19"/>
    </row>
    <row r="220" spans="1:23" x14ac:dyDescent="0.2">
      <c r="A220" s="32"/>
      <c r="B220" s="1" t="s">
        <v>183</v>
      </c>
      <c r="C220" s="67">
        <v>3702008951</v>
      </c>
      <c r="D220" s="13" t="s">
        <v>205</v>
      </c>
      <c r="E220" s="58" t="s">
        <v>312</v>
      </c>
      <c r="F220" s="53" t="s">
        <v>175</v>
      </c>
      <c r="G220" s="54">
        <v>0.22</v>
      </c>
      <c r="H220" s="55">
        <v>3860.25</v>
      </c>
      <c r="I220" s="55">
        <v>3478.63</v>
      </c>
      <c r="J220" s="55">
        <v>3478.63</v>
      </c>
      <c r="K220" s="56">
        <f t="shared" si="43"/>
        <v>90.114111780325118</v>
      </c>
      <c r="L220" s="56">
        <f t="shared" si="44"/>
        <v>100</v>
      </c>
      <c r="M220" s="55">
        <v>4331.92</v>
      </c>
      <c r="N220" s="55">
        <v>4243.93</v>
      </c>
      <c r="O220" s="55">
        <v>4243.93</v>
      </c>
      <c r="P220" s="56">
        <f t="shared" si="39"/>
        <v>97.968799054460845</v>
      </c>
      <c r="Q220" s="56">
        <f t="shared" si="40"/>
        <v>100</v>
      </c>
      <c r="R220" s="55">
        <v>3729.4</v>
      </c>
      <c r="S220" s="55">
        <v>3791.55</v>
      </c>
      <c r="T220" s="55"/>
      <c r="U220" s="57">
        <f t="shared" si="41"/>
        <v>101.66648790690192</v>
      </c>
      <c r="V220" s="56">
        <f>O220/S220*100</f>
        <v>111.93126821484618</v>
      </c>
      <c r="W220" s="19"/>
    </row>
    <row r="221" spans="1:23" x14ac:dyDescent="0.2">
      <c r="A221" s="32"/>
      <c r="B221" s="1" t="s">
        <v>182</v>
      </c>
      <c r="C221" s="67">
        <v>3702008951</v>
      </c>
      <c r="D221" s="13" t="s">
        <v>205</v>
      </c>
      <c r="E221" s="58" t="s">
        <v>312</v>
      </c>
      <c r="F221" s="53" t="s">
        <v>83</v>
      </c>
      <c r="G221" s="54">
        <v>0.22</v>
      </c>
      <c r="H221" s="55">
        <v>6381.64</v>
      </c>
      <c r="I221" s="55">
        <v>2821.57</v>
      </c>
      <c r="J221" s="55">
        <v>2821.57</v>
      </c>
      <c r="K221" s="56">
        <f t="shared" si="43"/>
        <v>44.213869788957069</v>
      </c>
      <c r="L221" s="56">
        <f t="shared" si="44"/>
        <v>100</v>
      </c>
      <c r="M221" s="56"/>
      <c r="N221" s="56"/>
      <c r="O221" s="55"/>
      <c r="P221" s="56" t="str">
        <f t="shared" si="39"/>
        <v>-</v>
      </c>
      <c r="Q221" s="56" t="str">
        <f t="shared" si="40"/>
        <v>-</v>
      </c>
      <c r="R221" s="56"/>
      <c r="S221" s="56"/>
      <c r="T221" s="55"/>
      <c r="U221" s="57" t="str">
        <f t="shared" si="41"/>
        <v>-</v>
      </c>
      <c r="V221" s="56" t="str">
        <f t="shared" si="42"/>
        <v>-</v>
      </c>
      <c r="W221" s="20"/>
    </row>
    <row r="222" spans="1:23" ht="31.5" x14ac:dyDescent="0.2">
      <c r="A222" s="42"/>
      <c r="B222" s="10" t="s">
        <v>109</v>
      </c>
      <c r="C222" s="50">
        <v>5260200603</v>
      </c>
      <c r="D222" s="13" t="s">
        <v>205</v>
      </c>
      <c r="E222" s="58" t="s">
        <v>312</v>
      </c>
      <c r="F222" s="53" t="s">
        <v>175</v>
      </c>
      <c r="G222" s="54">
        <v>0.22</v>
      </c>
      <c r="H222" s="55">
        <v>8812.89</v>
      </c>
      <c r="I222" s="55">
        <v>8812.89</v>
      </c>
      <c r="J222" s="55">
        <v>12209.11</v>
      </c>
      <c r="K222" s="56">
        <f t="shared" si="43"/>
        <v>100</v>
      </c>
      <c r="L222" s="56">
        <f t="shared" si="44"/>
        <v>138.53696120114969</v>
      </c>
      <c r="M222" s="59">
        <v>10575.47</v>
      </c>
      <c r="N222" s="55">
        <v>10751.73</v>
      </c>
      <c r="O222" s="55">
        <v>14895.11</v>
      </c>
      <c r="P222" s="56">
        <f t="shared" si="39"/>
        <v>101.66668715432978</v>
      </c>
      <c r="Q222" s="56">
        <f t="shared" si="40"/>
        <v>138.5368680203093</v>
      </c>
      <c r="R222" s="59">
        <v>3729.4</v>
      </c>
      <c r="S222" s="55">
        <v>3791.5499999999997</v>
      </c>
      <c r="T222" s="55">
        <v>4246.54</v>
      </c>
      <c r="U222" s="57">
        <f t="shared" si="41"/>
        <v>101.66648790690192</v>
      </c>
      <c r="V222" s="56">
        <f t="shared" si="42"/>
        <v>112.00010549775159</v>
      </c>
      <c r="W222" s="12" t="s">
        <v>358</v>
      </c>
    </row>
    <row r="223" spans="1:23" ht="15.75" customHeight="1" x14ac:dyDescent="0.2">
      <c r="A223" s="22" t="s">
        <v>335</v>
      </c>
      <c r="B223" s="9" t="s">
        <v>54</v>
      </c>
      <c r="C223" s="67">
        <v>3703021585</v>
      </c>
      <c r="D223" s="13" t="s">
        <v>205</v>
      </c>
      <c r="E223" s="58" t="s">
        <v>312</v>
      </c>
      <c r="F223" s="53" t="s">
        <v>175</v>
      </c>
      <c r="G223" s="54">
        <v>0.22</v>
      </c>
      <c r="H223" s="55">
        <v>2905.47</v>
      </c>
      <c r="I223" s="55">
        <v>2905.47</v>
      </c>
      <c r="J223" s="55">
        <v>3084.39</v>
      </c>
      <c r="K223" s="56">
        <f t="shared" si="43"/>
        <v>100</v>
      </c>
      <c r="L223" s="56">
        <f t="shared" si="44"/>
        <v>106.15803983520739</v>
      </c>
      <c r="M223" s="55">
        <v>3486.56</v>
      </c>
      <c r="N223" s="55">
        <v>3544.67</v>
      </c>
      <c r="O223" s="55">
        <v>3762.96</v>
      </c>
      <c r="P223" s="56">
        <f t="shared" si="39"/>
        <v>101.66668578771052</v>
      </c>
      <c r="Q223" s="56">
        <f t="shared" si="40"/>
        <v>106.15826014833539</v>
      </c>
      <c r="R223" s="55"/>
      <c r="S223" s="55"/>
      <c r="T223" s="55"/>
      <c r="U223" s="57" t="str">
        <f t="shared" si="41"/>
        <v>-</v>
      </c>
      <c r="V223" s="56" t="str">
        <f t="shared" si="42"/>
        <v>-</v>
      </c>
      <c r="W223" s="12" t="s">
        <v>449</v>
      </c>
    </row>
    <row r="224" spans="1:23" x14ac:dyDescent="0.2">
      <c r="A224" s="32"/>
      <c r="B224" s="9" t="s">
        <v>24</v>
      </c>
      <c r="C224" s="67">
        <v>3701048535</v>
      </c>
      <c r="D224" s="13"/>
      <c r="E224" s="58"/>
      <c r="F224" s="53"/>
      <c r="G224" s="54"/>
      <c r="H224" s="59"/>
      <c r="I224" s="59"/>
      <c r="J224" s="59"/>
      <c r="K224" s="56"/>
      <c r="L224" s="56"/>
      <c r="M224" s="59"/>
      <c r="N224" s="59"/>
      <c r="O224" s="59"/>
      <c r="P224" s="56" t="str">
        <f t="shared" si="39"/>
        <v>-</v>
      </c>
      <c r="Q224" s="56" t="str">
        <f t="shared" si="40"/>
        <v>-</v>
      </c>
      <c r="R224" s="59"/>
      <c r="S224" s="59"/>
      <c r="T224" s="59"/>
      <c r="U224" s="57" t="str">
        <f t="shared" si="41"/>
        <v>-</v>
      </c>
      <c r="V224" s="56" t="str">
        <f t="shared" si="42"/>
        <v>-</v>
      </c>
      <c r="W224" s="12"/>
    </row>
    <row r="225" spans="1:23" ht="31.5" x14ac:dyDescent="0.2">
      <c r="A225" s="32"/>
      <c r="B225" s="1" t="s">
        <v>236</v>
      </c>
      <c r="C225" s="67">
        <v>3701048535</v>
      </c>
      <c r="D225" s="13" t="s">
        <v>209</v>
      </c>
      <c r="E225" s="58" t="s">
        <v>312</v>
      </c>
      <c r="F225" s="53" t="s">
        <v>175</v>
      </c>
      <c r="G225" s="54">
        <v>0.22</v>
      </c>
      <c r="H225" s="59">
        <v>3415.92</v>
      </c>
      <c r="I225" s="59">
        <v>3415.92</v>
      </c>
      <c r="J225" s="59">
        <v>3501.29</v>
      </c>
      <c r="K225" s="56">
        <f>IFERROR(I225/H225*100,"")</f>
        <v>100</v>
      </c>
      <c r="L225" s="56">
        <f>IFERROR(J225/I225*100,"")</f>
        <v>102.49918030867234</v>
      </c>
      <c r="M225" s="59">
        <v>4099.1000000000004</v>
      </c>
      <c r="N225" s="55">
        <v>4167.42</v>
      </c>
      <c r="O225" s="55">
        <v>4271.57</v>
      </c>
      <c r="P225" s="56">
        <f t="shared" si="39"/>
        <v>101.66670732599839</v>
      </c>
      <c r="Q225" s="56">
        <f t="shared" si="40"/>
        <v>102.49914815401375</v>
      </c>
      <c r="R225" s="59">
        <v>3729.4</v>
      </c>
      <c r="S225" s="55">
        <v>3791.5499999999997</v>
      </c>
      <c r="T225" s="55">
        <v>4246.54</v>
      </c>
      <c r="U225" s="57">
        <f t="shared" si="41"/>
        <v>101.66648790690192</v>
      </c>
      <c r="V225" s="56">
        <f t="shared" si="42"/>
        <v>112.00010549775159</v>
      </c>
      <c r="W225" s="12" t="s">
        <v>378</v>
      </c>
    </row>
    <row r="226" spans="1:23" ht="30" x14ac:dyDescent="0.2">
      <c r="A226" s="32"/>
      <c r="B226" s="95" t="s">
        <v>235</v>
      </c>
      <c r="C226" s="67">
        <v>3701048535</v>
      </c>
      <c r="D226" s="13" t="s">
        <v>255</v>
      </c>
      <c r="E226" s="58" t="s">
        <v>312</v>
      </c>
      <c r="F226" s="53" t="s">
        <v>175</v>
      </c>
      <c r="G226" s="54">
        <v>0.22</v>
      </c>
      <c r="H226" s="59">
        <v>3999.85</v>
      </c>
      <c r="I226" s="59">
        <v>3999.85</v>
      </c>
      <c r="J226" s="59">
        <v>4249.29</v>
      </c>
      <c r="K226" s="56">
        <f>IFERROR(I226/H226*100,"")</f>
        <v>100</v>
      </c>
      <c r="L226" s="56">
        <f>IFERROR(J226/I226*100,"")</f>
        <v>106.23623385876971</v>
      </c>
      <c r="M226" s="55">
        <v>4879.82</v>
      </c>
      <c r="N226" s="55">
        <v>4879.82</v>
      </c>
      <c r="O226" s="55">
        <v>5184.13</v>
      </c>
      <c r="P226" s="56">
        <f t="shared" si="39"/>
        <v>100</v>
      </c>
      <c r="Q226" s="56">
        <f t="shared" si="40"/>
        <v>106.23609067547575</v>
      </c>
      <c r="R226" s="59">
        <v>3729.4</v>
      </c>
      <c r="S226" s="55">
        <v>3791.5499999999997</v>
      </c>
      <c r="T226" s="55">
        <v>4246.54</v>
      </c>
      <c r="U226" s="57">
        <f t="shared" si="41"/>
        <v>101.66648790690192</v>
      </c>
      <c r="V226" s="56">
        <f t="shared" si="42"/>
        <v>112.00010549775159</v>
      </c>
      <c r="W226" s="12" t="s">
        <v>494</v>
      </c>
    </row>
    <row r="227" spans="1:23" x14ac:dyDescent="0.2">
      <c r="A227" s="32"/>
      <c r="B227" s="10" t="s">
        <v>110</v>
      </c>
      <c r="C227" s="67">
        <v>3721008266</v>
      </c>
      <c r="D227" s="13"/>
      <c r="E227" s="58"/>
      <c r="F227" s="53"/>
      <c r="G227" s="54"/>
      <c r="H227" s="59"/>
      <c r="I227" s="55"/>
      <c r="J227" s="55"/>
      <c r="K227" s="60" t="str">
        <f t="shared" si="43"/>
        <v/>
      </c>
      <c r="L227" s="60" t="str">
        <f t="shared" si="44"/>
        <v/>
      </c>
      <c r="M227" s="60"/>
      <c r="N227" s="60"/>
      <c r="O227" s="60"/>
      <c r="P227" s="56" t="str">
        <f t="shared" si="39"/>
        <v>-</v>
      </c>
      <c r="Q227" s="56" t="str">
        <f t="shared" si="40"/>
        <v>-</v>
      </c>
      <c r="R227" s="60"/>
      <c r="S227" s="60"/>
      <c r="T227" s="60"/>
      <c r="U227" s="57" t="str">
        <f t="shared" si="41"/>
        <v>-</v>
      </c>
      <c r="V227" s="56" t="str">
        <f t="shared" si="42"/>
        <v>-</v>
      </c>
      <c r="W227" s="18" t="s">
        <v>424</v>
      </c>
    </row>
    <row r="228" spans="1:23" ht="31.5" x14ac:dyDescent="0.2">
      <c r="A228" s="32"/>
      <c r="B228" s="1" t="s">
        <v>275</v>
      </c>
      <c r="C228" s="67">
        <v>3721008266</v>
      </c>
      <c r="D228" s="13" t="s">
        <v>205</v>
      </c>
      <c r="E228" s="58" t="s">
        <v>312</v>
      </c>
      <c r="F228" s="53" t="s">
        <v>175</v>
      </c>
      <c r="G228" s="54">
        <v>0.05</v>
      </c>
      <c r="H228" s="59">
        <v>2080.67</v>
      </c>
      <c r="I228" s="59">
        <v>1951.96</v>
      </c>
      <c r="J228" s="59">
        <v>2108.9299999999998</v>
      </c>
      <c r="K228" s="56">
        <f t="shared" si="43"/>
        <v>93.814011832726948</v>
      </c>
      <c r="L228" s="56">
        <f t="shared" si="44"/>
        <v>108.04166068976822</v>
      </c>
      <c r="M228" s="56"/>
      <c r="N228" s="56"/>
      <c r="O228" s="56"/>
      <c r="P228" s="56" t="str">
        <f t="shared" si="39"/>
        <v>-</v>
      </c>
      <c r="Q228" s="56" t="str">
        <f t="shared" si="40"/>
        <v>-</v>
      </c>
      <c r="R228" s="56"/>
      <c r="S228" s="56"/>
      <c r="T228" s="56"/>
      <c r="U228" s="57" t="str">
        <f t="shared" si="41"/>
        <v>-</v>
      </c>
      <c r="V228" s="56" t="str">
        <f t="shared" si="42"/>
        <v>-</v>
      </c>
      <c r="W228" s="19"/>
    </row>
    <row r="229" spans="1:23" ht="31.5" x14ac:dyDescent="0.2">
      <c r="A229" s="32"/>
      <c r="B229" s="1" t="s">
        <v>276</v>
      </c>
      <c r="C229" s="67">
        <v>3721008266</v>
      </c>
      <c r="D229" s="13" t="s">
        <v>205</v>
      </c>
      <c r="E229" s="58" t="s">
        <v>312</v>
      </c>
      <c r="F229" s="53" t="s">
        <v>175</v>
      </c>
      <c r="G229" s="54">
        <v>0.05</v>
      </c>
      <c r="H229" s="59">
        <v>3367.66</v>
      </c>
      <c r="I229" s="59">
        <v>3257.17</v>
      </c>
      <c r="J229" s="59">
        <v>3515.13</v>
      </c>
      <c r="K229" s="56">
        <f t="shared" si="43"/>
        <v>96.719086843683755</v>
      </c>
      <c r="L229" s="56">
        <f t="shared" si="44"/>
        <v>107.91975856341548</v>
      </c>
      <c r="M229" s="55">
        <v>3536.04</v>
      </c>
      <c r="N229" s="55">
        <v>3420.03</v>
      </c>
      <c r="O229" s="55">
        <v>3690.89</v>
      </c>
      <c r="P229" s="56">
        <f t="shared" si="39"/>
        <v>96.719211321138914</v>
      </c>
      <c r="Q229" s="56">
        <f t="shared" si="40"/>
        <v>107.91981356888681</v>
      </c>
      <c r="R229" s="59">
        <v>3178.76</v>
      </c>
      <c r="S229" s="59">
        <v>3178.76</v>
      </c>
      <c r="T229" s="59">
        <v>3560.21</v>
      </c>
      <c r="U229" s="57">
        <f t="shared" si="41"/>
        <v>100</v>
      </c>
      <c r="V229" s="56">
        <f t="shared" si="42"/>
        <v>111.99996224943058</v>
      </c>
      <c r="W229" s="19"/>
    </row>
    <row r="230" spans="1:23" x14ac:dyDescent="0.2">
      <c r="A230" s="32"/>
      <c r="B230" s="1" t="s">
        <v>277</v>
      </c>
      <c r="C230" s="67">
        <v>3721008266</v>
      </c>
      <c r="D230" s="13" t="s">
        <v>205</v>
      </c>
      <c r="E230" s="58" t="s">
        <v>312</v>
      </c>
      <c r="F230" s="53" t="s">
        <v>175</v>
      </c>
      <c r="G230" s="54">
        <v>0.05</v>
      </c>
      <c r="H230" s="59">
        <v>4563.66</v>
      </c>
      <c r="I230" s="59">
        <v>4563.66</v>
      </c>
      <c r="J230" s="59">
        <v>4835.8100000000004</v>
      </c>
      <c r="K230" s="56">
        <f t="shared" si="43"/>
        <v>100</v>
      </c>
      <c r="L230" s="56">
        <f t="shared" si="44"/>
        <v>105.9634153289246</v>
      </c>
      <c r="M230" s="55">
        <v>4791.84</v>
      </c>
      <c r="N230" s="55">
        <v>4791.84</v>
      </c>
      <c r="O230" s="55">
        <v>5077.6000000000004</v>
      </c>
      <c r="P230" s="56">
        <f t="shared" si="39"/>
        <v>100</v>
      </c>
      <c r="Q230" s="56">
        <f t="shared" si="40"/>
        <v>105.96347123443186</v>
      </c>
      <c r="R230" s="59">
        <v>3729.4</v>
      </c>
      <c r="S230" s="59">
        <v>3729.4</v>
      </c>
      <c r="T230" s="59">
        <v>4176.93</v>
      </c>
      <c r="U230" s="57">
        <f t="shared" si="41"/>
        <v>100</v>
      </c>
      <c r="V230" s="56">
        <f t="shared" si="42"/>
        <v>112.00005362792945</v>
      </c>
      <c r="W230" s="19"/>
    </row>
    <row r="231" spans="1:23" x14ac:dyDescent="0.2">
      <c r="A231" s="32"/>
      <c r="B231" s="1" t="s">
        <v>229</v>
      </c>
      <c r="C231" s="67">
        <v>3721008266</v>
      </c>
      <c r="D231" s="13" t="s">
        <v>205</v>
      </c>
      <c r="E231" s="58" t="s">
        <v>312</v>
      </c>
      <c r="F231" s="53" t="s">
        <v>175</v>
      </c>
      <c r="G231" s="54">
        <v>0.05</v>
      </c>
      <c r="H231" s="59">
        <v>3934.25</v>
      </c>
      <c r="I231" s="59">
        <v>3934.25</v>
      </c>
      <c r="J231" s="59">
        <v>4294.7</v>
      </c>
      <c r="K231" s="56">
        <f t="shared" si="43"/>
        <v>100</v>
      </c>
      <c r="L231" s="56">
        <f t="shared" si="44"/>
        <v>109.16184787443603</v>
      </c>
      <c r="M231" s="55">
        <v>4130.96</v>
      </c>
      <c r="N231" s="55">
        <v>4130.96</v>
      </c>
      <c r="O231" s="55">
        <v>4509.4399999999996</v>
      </c>
      <c r="P231" s="56">
        <f t="shared" si="39"/>
        <v>100</v>
      </c>
      <c r="Q231" s="56">
        <f t="shared" si="40"/>
        <v>109.16203497492107</v>
      </c>
      <c r="R231" s="59">
        <v>3729.4</v>
      </c>
      <c r="S231" s="59">
        <v>3729.4</v>
      </c>
      <c r="T231" s="59">
        <v>4176.93</v>
      </c>
      <c r="U231" s="57">
        <f t="shared" si="41"/>
        <v>100</v>
      </c>
      <c r="V231" s="56">
        <f t="shared" si="42"/>
        <v>112.00005362792945</v>
      </c>
      <c r="W231" s="19"/>
    </row>
    <row r="232" spans="1:23" x14ac:dyDescent="0.2">
      <c r="A232" s="32"/>
      <c r="B232" s="1" t="s">
        <v>278</v>
      </c>
      <c r="C232" s="67">
        <v>3721008266</v>
      </c>
      <c r="D232" s="13" t="s">
        <v>205</v>
      </c>
      <c r="E232" s="58" t="s">
        <v>312</v>
      </c>
      <c r="F232" s="53" t="s">
        <v>175</v>
      </c>
      <c r="G232" s="54">
        <v>0.05</v>
      </c>
      <c r="H232" s="59">
        <v>3762.37</v>
      </c>
      <c r="I232" s="59">
        <v>3762.37</v>
      </c>
      <c r="J232" s="59">
        <v>4071.68</v>
      </c>
      <c r="K232" s="56">
        <f t="shared" si="43"/>
        <v>100</v>
      </c>
      <c r="L232" s="56">
        <f t="shared" si="44"/>
        <v>108.22114784032404</v>
      </c>
      <c r="M232" s="55">
        <v>3950.49</v>
      </c>
      <c r="N232" s="55">
        <v>3950.49</v>
      </c>
      <c r="O232" s="55">
        <v>4275.26</v>
      </c>
      <c r="P232" s="56">
        <f t="shared" si="39"/>
        <v>100</v>
      </c>
      <c r="Q232" s="56">
        <f t="shared" si="40"/>
        <v>108.22100549552083</v>
      </c>
      <c r="R232" s="59">
        <v>3729.4</v>
      </c>
      <c r="S232" s="59">
        <v>3729.4</v>
      </c>
      <c r="T232" s="59">
        <v>4176.93</v>
      </c>
      <c r="U232" s="57">
        <f t="shared" si="41"/>
        <v>100</v>
      </c>
      <c r="V232" s="56">
        <f t="shared" si="42"/>
        <v>112.00005362792945</v>
      </c>
      <c r="W232" s="19"/>
    </row>
    <row r="233" spans="1:23" x14ac:dyDescent="0.2">
      <c r="A233" s="32"/>
      <c r="B233" s="1" t="s">
        <v>279</v>
      </c>
      <c r="C233" s="67">
        <v>3721008266</v>
      </c>
      <c r="D233" s="13" t="s">
        <v>205</v>
      </c>
      <c r="E233" s="58" t="s">
        <v>312</v>
      </c>
      <c r="F233" s="53" t="s">
        <v>175</v>
      </c>
      <c r="G233" s="54">
        <v>0.05</v>
      </c>
      <c r="H233" s="59">
        <v>3417.95</v>
      </c>
      <c r="I233" s="59">
        <v>3417.95</v>
      </c>
      <c r="J233" s="59">
        <v>3417.95</v>
      </c>
      <c r="K233" s="56">
        <f t="shared" si="43"/>
        <v>100</v>
      </c>
      <c r="L233" s="56">
        <f t="shared" si="44"/>
        <v>100</v>
      </c>
      <c r="M233" s="59">
        <v>3588.85</v>
      </c>
      <c r="N233" s="59">
        <v>3588.85</v>
      </c>
      <c r="O233" s="59">
        <v>3588.85</v>
      </c>
      <c r="P233" s="56">
        <f t="shared" si="39"/>
        <v>100</v>
      </c>
      <c r="Q233" s="56">
        <f t="shared" si="40"/>
        <v>100</v>
      </c>
      <c r="R233" s="59"/>
      <c r="S233" s="55"/>
      <c r="T233" s="55"/>
      <c r="U233" s="57" t="str">
        <f t="shared" si="41"/>
        <v>-</v>
      </c>
      <c r="V233" s="56" t="str">
        <f t="shared" si="42"/>
        <v>-</v>
      </c>
      <c r="W233" s="19"/>
    </row>
    <row r="234" spans="1:23" x14ac:dyDescent="0.2">
      <c r="A234" s="32"/>
      <c r="B234" s="1" t="s">
        <v>280</v>
      </c>
      <c r="C234" s="67">
        <v>3721008266</v>
      </c>
      <c r="D234" s="13" t="s">
        <v>205</v>
      </c>
      <c r="E234" s="58" t="s">
        <v>312</v>
      </c>
      <c r="F234" s="53" t="s">
        <v>175</v>
      </c>
      <c r="G234" s="54">
        <v>0.05</v>
      </c>
      <c r="H234" s="59">
        <v>3258.15</v>
      </c>
      <c r="I234" s="59">
        <v>3258.15</v>
      </c>
      <c r="J234" s="59">
        <v>3586.32</v>
      </c>
      <c r="K234" s="56">
        <f t="shared" si="43"/>
        <v>100</v>
      </c>
      <c r="L234" s="56">
        <f t="shared" si="44"/>
        <v>110.07228028175497</v>
      </c>
      <c r="M234" s="59">
        <v>3421.06</v>
      </c>
      <c r="N234" s="55">
        <v>3421.06</v>
      </c>
      <c r="O234" s="55">
        <v>3765.64</v>
      </c>
      <c r="P234" s="56">
        <f t="shared" si="39"/>
        <v>100</v>
      </c>
      <c r="Q234" s="56">
        <f>IFERROR(O234/S234*100,"-")</f>
        <v>110.98424674693115</v>
      </c>
      <c r="R234" s="59">
        <v>3392.95</v>
      </c>
      <c r="S234" s="59">
        <v>3392.95</v>
      </c>
      <c r="T234" s="55"/>
      <c r="U234" s="57">
        <f t="shared" si="41"/>
        <v>100</v>
      </c>
      <c r="V234" s="56">
        <f>IFERROR(O234/S234*100,"-")</f>
        <v>110.98424674693115</v>
      </c>
      <c r="W234" s="19"/>
    </row>
    <row r="235" spans="1:23" x14ac:dyDescent="0.2">
      <c r="A235" s="32"/>
      <c r="B235" s="1" t="s">
        <v>281</v>
      </c>
      <c r="C235" s="67">
        <v>3721008266</v>
      </c>
      <c r="D235" s="13" t="s">
        <v>205</v>
      </c>
      <c r="E235" s="58" t="s">
        <v>312</v>
      </c>
      <c r="F235" s="53" t="s">
        <v>175</v>
      </c>
      <c r="G235" s="54">
        <v>0.05</v>
      </c>
      <c r="H235" s="59">
        <v>3529.11</v>
      </c>
      <c r="I235" s="59">
        <v>3529.11</v>
      </c>
      <c r="J235" s="59">
        <v>3935.19</v>
      </c>
      <c r="K235" s="56">
        <f t="shared" si="43"/>
        <v>100</v>
      </c>
      <c r="L235" s="56">
        <f t="shared" si="44"/>
        <v>111.50658381291601</v>
      </c>
      <c r="M235" s="59">
        <v>3705.57</v>
      </c>
      <c r="N235" s="55">
        <v>3705.57</v>
      </c>
      <c r="O235" s="55">
        <v>4131.95</v>
      </c>
      <c r="P235" s="56">
        <f t="shared" si="39"/>
        <v>100</v>
      </c>
      <c r="Q235" s="56">
        <f t="shared" si="40"/>
        <v>111.50646189385168</v>
      </c>
      <c r="R235" s="59"/>
      <c r="S235" s="55"/>
      <c r="T235" s="55"/>
      <c r="U235" s="57" t="str">
        <f t="shared" si="41"/>
        <v>-</v>
      </c>
      <c r="V235" s="56" t="str">
        <f t="shared" si="42"/>
        <v>-</v>
      </c>
      <c r="W235" s="19"/>
    </row>
    <row r="236" spans="1:23" x14ac:dyDescent="0.2">
      <c r="A236" s="32"/>
      <c r="B236" s="1" t="s">
        <v>230</v>
      </c>
      <c r="C236" s="67">
        <v>3721008266</v>
      </c>
      <c r="D236" s="13" t="s">
        <v>205</v>
      </c>
      <c r="E236" s="58" t="s">
        <v>312</v>
      </c>
      <c r="F236" s="53" t="s">
        <v>175</v>
      </c>
      <c r="G236" s="54">
        <v>0.05</v>
      </c>
      <c r="H236" s="59">
        <v>5650.83</v>
      </c>
      <c r="I236" s="59">
        <v>5650.83</v>
      </c>
      <c r="J236" s="59">
        <v>5689.5</v>
      </c>
      <c r="K236" s="56">
        <f>IFERROR(I236/H236*100,"")</f>
        <v>100</v>
      </c>
      <c r="L236" s="56">
        <f>IFERROR(J236/I236*100,"")</f>
        <v>100.68432424971199</v>
      </c>
      <c r="M236" s="55">
        <v>5933.37</v>
      </c>
      <c r="N236" s="55">
        <v>5933.37</v>
      </c>
      <c r="O236" s="55">
        <v>5973.98</v>
      </c>
      <c r="P236" s="56">
        <f t="shared" si="39"/>
        <v>100</v>
      </c>
      <c r="Q236" s="56">
        <f t="shared" si="40"/>
        <v>100.68443397259902</v>
      </c>
      <c r="R236" s="59">
        <v>3729.4</v>
      </c>
      <c r="S236" s="59">
        <v>3729.4</v>
      </c>
      <c r="T236" s="59">
        <v>4176.93</v>
      </c>
      <c r="U236" s="57">
        <f t="shared" si="41"/>
        <v>100</v>
      </c>
      <c r="V236" s="56">
        <f t="shared" si="42"/>
        <v>112.00005362792945</v>
      </c>
      <c r="W236" s="19"/>
    </row>
    <row r="237" spans="1:23" x14ac:dyDescent="0.2">
      <c r="A237" s="32"/>
      <c r="B237" s="1" t="s">
        <v>231</v>
      </c>
      <c r="C237" s="67">
        <v>3721008266</v>
      </c>
      <c r="D237" s="13" t="s">
        <v>205</v>
      </c>
      <c r="E237" s="58" t="s">
        <v>312</v>
      </c>
      <c r="F237" s="53" t="s">
        <v>175</v>
      </c>
      <c r="G237" s="54">
        <v>0.05</v>
      </c>
      <c r="H237" s="59">
        <v>13286.29</v>
      </c>
      <c r="I237" s="59">
        <v>13286.29</v>
      </c>
      <c r="J237" s="59">
        <v>15382.44</v>
      </c>
      <c r="K237" s="56">
        <f t="shared" si="43"/>
        <v>100</v>
      </c>
      <c r="L237" s="56">
        <f t="shared" si="44"/>
        <v>115.77678945740308</v>
      </c>
      <c r="M237" s="55">
        <v>13950.6</v>
      </c>
      <c r="N237" s="55">
        <v>13950.6</v>
      </c>
      <c r="O237" s="55">
        <v>16151.56</v>
      </c>
      <c r="P237" s="56">
        <f t="shared" si="39"/>
        <v>100</v>
      </c>
      <c r="Q237" s="56">
        <f t="shared" si="40"/>
        <v>115.7768124668473</v>
      </c>
      <c r="R237" s="59">
        <v>3729.4</v>
      </c>
      <c r="S237" s="59">
        <v>3729.4</v>
      </c>
      <c r="T237" s="59">
        <v>4176.93</v>
      </c>
      <c r="U237" s="57">
        <f t="shared" si="41"/>
        <v>100</v>
      </c>
      <c r="V237" s="56">
        <f t="shared" si="42"/>
        <v>112.00005362792945</v>
      </c>
      <c r="W237" s="19"/>
    </row>
    <row r="238" spans="1:23" x14ac:dyDescent="0.2">
      <c r="A238" s="32"/>
      <c r="B238" s="1" t="s">
        <v>232</v>
      </c>
      <c r="C238" s="67">
        <v>3721008266</v>
      </c>
      <c r="D238" s="13" t="s">
        <v>205</v>
      </c>
      <c r="E238" s="58" t="s">
        <v>312</v>
      </c>
      <c r="F238" s="53" t="s">
        <v>175</v>
      </c>
      <c r="G238" s="54">
        <v>0.05</v>
      </c>
      <c r="H238" s="59">
        <v>7476.25</v>
      </c>
      <c r="I238" s="59">
        <v>7386.13</v>
      </c>
      <c r="J238" s="59">
        <v>7443.05</v>
      </c>
      <c r="K238" s="56">
        <f t="shared" si="43"/>
        <v>98.794582845677979</v>
      </c>
      <c r="L238" s="56">
        <f t="shared" si="44"/>
        <v>100.770633606503</v>
      </c>
      <c r="M238" s="55">
        <v>7850.06</v>
      </c>
      <c r="N238" s="55">
        <v>7755.44</v>
      </c>
      <c r="O238" s="55">
        <v>7815.2</v>
      </c>
      <c r="P238" s="56">
        <f t="shared" si="39"/>
        <v>98.794658894326915</v>
      </c>
      <c r="Q238" s="56">
        <f t="shared" si="40"/>
        <v>100.77055589366948</v>
      </c>
      <c r="R238" s="59">
        <v>3729.4</v>
      </c>
      <c r="S238" s="59">
        <v>3729.4</v>
      </c>
      <c r="T238" s="59">
        <v>4176.93</v>
      </c>
      <c r="U238" s="57">
        <f t="shared" si="41"/>
        <v>100</v>
      </c>
      <c r="V238" s="56">
        <f t="shared" si="42"/>
        <v>112.00005362792945</v>
      </c>
      <c r="W238" s="19"/>
    </row>
    <row r="239" spans="1:23" x14ac:dyDescent="0.2">
      <c r="A239" s="32"/>
      <c r="B239" s="1" t="s">
        <v>233</v>
      </c>
      <c r="C239" s="67">
        <v>3721008266</v>
      </c>
      <c r="D239" s="13" t="s">
        <v>205</v>
      </c>
      <c r="E239" s="58" t="s">
        <v>312</v>
      </c>
      <c r="F239" s="53" t="s">
        <v>175</v>
      </c>
      <c r="G239" s="54">
        <v>0.05</v>
      </c>
      <c r="H239" s="59">
        <v>11661.86</v>
      </c>
      <c r="I239" s="59">
        <v>11661.86</v>
      </c>
      <c r="J239" s="59">
        <v>12014.43</v>
      </c>
      <c r="K239" s="56">
        <f t="shared" si="43"/>
        <v>100</v>
      </c>
      <c r="L239" s="56">
        <f t="shared" si="44"/>
        <v>103.02327416038264</v>
      </c>
      <c r="M239" s="55">
        <v>12244.95</v>
      </c>
      <c r="N239" s="55">
        <v>12244.95</v>
      </c>
      <c r="O239" s="55">
        <v>12615.15</v>
      </c>
      <c r="P239" s="56">
        <f t="shared" si="39"/>
        <v>100</v>
      </c>
      <c r="Q239" s="56">
        <f t="shared" si="40"/>
        <v>103.02328715102959</v>
      </c>
      <c r="R239" s="59">
        <v>3729.4</v>
      </c>
      <c r="S239" s="59">
        <v>3729.4</v>
      </c>
      <c r="T239" s="59">
        <v>4176.93</v>
      </c>
      <c r="U239" s="57">
        <f t="shared" si="41"/>
        <v>100</v>
      </c>
      <c r="V239" s="56">
        <f t="shared" si="42"/>
        <v>112.00005362792945</v>
      </c>
      <c r="W239" s="19"/>
    </row>
    <row r="240" spans="1:23" x14ac:dyDescent="0.2">
      <c r="A240" s="32"/>
      <c r="B240" s="1" t="s">
        <v>234</v>
      </c>
      <c r="C240" s="67">
        <v>3721008266</v>
      </c>
      <c r="D240" s="13" t="s">
        <v>205</v>
      </c>
      <c r="E240" s="58" t="s">
        <v>312</v>
      </c>
      <c r="F240" s="53" t="s">
        <v>175</v>
      </c>
      <c r="G240" s="54">
        <v>0.05</v>
      </c>
      <c r="H240" s="59">
        <v>8949.65</v>
      </c>
      <c r="I240" s="59">
        <v>8273.43</v>
      </c>
      <c r="J240" s="59">
        <v>8273.43</v>
      </c>
      <c r="K240" s="56">
        <f t="shared" si="43"/>
        <v>92.444173794505929</v>
      </c>
      <c r="L240" s="56">
        <f t="shared" si="44"/>
        <v>100</v>
      </c>
      <c r="M240" s="55">
        <v>9397.1299999999992</v>
      </c>
      <c r="N240" s="55">
        <v>8687.1</v>
      </c>
      <c r="O240" s="55">
        <v>8687.1</v>
      </c>
      <c r="P240" s="56">
        <f t="shared" si="39"/>
        <v>92.44418242591091</v>
      </c>
      <c r="Q240" s="56">
        <f t="shared" si="40"/>
        <v>100</v>
      </c>
      <c r="R240" s="59">
        <v>3729.4</v>
      </c>
      <c r="S240" s="59">
        <v>3729.4</v>
      </c>
      <c r="T240" s="59">
        <v>4176.93</v>
      </c>
      <c r="U240" s="57">
        <f t="shared" si="41"/>
        <v>100</v>
      </c>
      <c r="V240" s="56">
        <f t="shared" si="42"/>
        <v>112.00005362792945</v>
      </c>
      <c r="W240" s="19"/>
    </row>
    <row r="241" spans="1:23" x14ac:dyDescent="0.2">
      <c r="A241" s="42"/>
      <c r="B241" s="1" t="s">
        <v>282</v>
      </c>
      <c r="C241" s="67">
        <v>3721008266</v>
      </c>
      <c r="D241" s="13" t="s">
        <v>205</v>
      </c>
      <c r="E241" s="58" t="s">
        <v>312</v>
      </c>
      <c r="F241" s="53" t="s">
        <v>175</v>
      </c>
      <c r="G241" s="54">
        <v>0.05</v>
      </c>
      <c r="H241" s="59">
        <v>8478.41</v>
      </c>
      <c r="I241" s="59">
        <v>8478.41</v>
      </c>
      <c r="J241" s="59">
        <v>9481.06</v>
      </c>
      <c r="K241" s="56">
        <f t="shared" si="43"/>
        <v>100</v>
      </c>
      <c r="L241" s="56">
        <f t="shared" si="44"/>
        <v>111.82592019022435</v>
      </c>
      <c r="M241" s="55">
        <v>8902.33</v>
      </c>
      <c r="N241" s="55">
        <v>8902.33</v>
      </c>
      <c r="O241" s="55">
        <v>9955.11</v>
      </c>
      <c r="P241" s="56">
        <f t="shared" si="39"/>
        <v>100</v>
      </c>
      <c r="Q241" s="56">
        <f t="shared" si="40"/>
        <v>111.8258927718923</v>
      </c>
      <c r="R241" s="59">
        <v>2891.1</v>
      </c>
      <c r="S241" s="59">
        <v>2891.1</v>
      </c>
      <c r="T241" s="59">
        <v>3238.03</v>
      </c>
      <c r="U241" s="57">
        <f t="shared" si="41"/>
        <v>100</v>
      </c>
      <c r="V241" s="56">
        <f t="shared" si="42"/>
        <v>111.99993082217843</v>
      </c>
      <c r="W241" s="20"/>
    </row>
    <row r="242" spans="1:23" ht="15.75" customHeight="1" x14ac:dyDescent="0.2">
      <c r="A242" s="22" t="s">
        <v>336</v>
      </c>
      <c r="B242" s="9" t="s">
        <v>246</v>
      </c>
      <c r="C242" s="50">
        <v>3711043800</v>
      </c>
      <c r="D242" s="13"/>
      <c r="E242" s="58"/>
      <c r="F242" s="53"/>
      <c r="G242" s="54"/>
      <c r="H242" s="55"/>
      <c r="I242" s="55"/>
      <c r="J242" s="55"/>
      <c r="K242" s="56"/>
      <c r="L242" s="56"/>
      <c r="M242" s="55"/>
      <c r="N242" s="55"/>
      <c r="O242" s="55"/>
      <c r="P242" s="56" t="str">
        <f t="shared" si="39"/>
        <v>-</v>
      </c>
      <c r="Q242" s="56" t="str">
        <f t="shared" si="40"/>
        <v>-</v>
      </c>
      <c r="R242" s="55"/>
      <c r="S242" s="55"/>
      <c r="T242" s="55"/>
      <c r="U242" s="57" t="str">
        <f t="shared" si="41"/>
        <v>-</v>
      </c>
      <c r="V242" s="56" t="str">
        <f t="shared" si="42"/>
        <v>-</v>
      </c>
      <c r="W242" s="12"/>
    </row>
    <row r="243" spans="1:23" x14ac:dyDescent="0.2">
      <c r="A243" s="32"/>
      <c r="B243" s="1" t="s">
        <v>138</v>
      </c>
      <c r="C243" s="50">
        <v>3711043800</v>
      </c>
      <c r="D243" s="13" t="s">
        <v>255</v>
      </c>
      <c r="E243" s="58" t="s">
        <v>312</v>
      </c>
      <c r="F243" s="53" t="s">
        <v>83</v>
      </c>
      <c r="G243" s="54">
        <v>0.22</v>
      </c>
      <c r="H243" s="55">
        <v>3341.38</v>
      </c>
      <c r="I243" s="55">
        <v>3341.38</v>
      </c>
      <c r="J243" s="55">
        <v>4114.49</v>
      </c>
      <c r="K243" s="56">
        <f>IFERROR(I243/H243*100,"")</f>
        <v>100</v>
      </c>
      <c r="L243" s="56">
        <f>IFERROR(J243/I243*100,"")</f>
        <v>123.13744620486145</v>
      </c>
      <c r="M243" s="55"/>
      <c r="N243" s="55"/>
      <c r="O243" s="55"/>
      <c r="P243" s="56" t="str">
        <f t="shared" si="39"/>
        <v>-</v>
      </c>
      <c r="Q243" s="56" t="str">
        <f t="shared" si="40"/>
        <v>-</v>
      </c>
      <c r="R243" s="55"/>
      <c r="S243" s="55"/>
      <c r="T243" s="55"/>
      <c r="U243" s="57" t="str">
        <f t="shared" si="41"/>
        <v>-</v>
      </c>
      <c r="V243" s="56" t="str">
        <f t="shared" si="42"/>
        <v>-</v>
      </c>
      <c r="W243" s="18" t="s">
        <v>450</v>
      </c>
    </row>
    <row r="244" spans="1:23" ht="47.25" x14ac:dyDescent="0.2">
      <c r="A244" s="32"/>
      <c r="B244" s="62" t="s">
        <v>225</v>
      </c>
      <c r="C244" s="50">
        <v>3711043800</v>
      </c>
      <c r="D244" s="13" t="s">
        <v>255</v>
      </c>
      <c r="E244" s="58" t="s">
        <v>312</v>
      </c>
      <c r="F244" s="53" t="s">
        <v>146</v>
      </c>
      <c r="G244" s="54">
        <v>0.22</v>
      </c>
      <c r="H244" s="55"/>
      <c r="I244" s="55"/>
      <c r="J244" s="55"/>
      <c r="K244" s="56"/>
      <c r="L244" s="56"/>
      <c r="M244" s="55">
        <v>4009.66</v>
      </c>
      <c r="N244" s="55">
        <v>4076.48</v>
      </c>
      <c r="O244" s="55">
        <v>5019.68</v>
      </c>
      <c r="P244" s="56">
        <f t="shared" si="39"/>
        <v>101.66647546175986</v>
      </c>
      <c r="Q244" s="56">
        <f t="shared" si="40"/>
        <v>123.13760891749746</v>
      </c>
      <c r="R244" s="55">
        <v>3425.76</v>
      </c>
      <c r="S244" s="55">
        <v>3482.86</v>
      </c>
      <c r="T244" s="55">
        <v>3900.8</v>
      </c>
      <c r="U244" s="57">
        <f t="shared" si="41"/>
        <v>101.66678342907851</v>
      </c>
      <c r="V244" s="56">
        <f t="shared" si="42"/>
        <v>111.99990812148637</v>
      </c>
      <c r="W244" s="19"/>
    </row>
    <row r="245" spans="1:23" ht="47.25" x14ac:dyDescent="0.2">
      <c r="A245" s="32"/>
      <c r="B245" s="62" t="s">
        <v>224</v>
      </c>
      <c r="C245" s="50">
        <v>3711043800</v>
      </c>
      <c r="D245" s="13" t="s">
        <v>255</v>
      </c>
      <c r="E245" s="58" t="s">
        <v>312</v>
      </c>
      <c r="F245" s="53" t="s">
        <v>146</v>
      </c>
      <c r="G245" s="54">
        <v>0.22</v>
      </c>
      <c r="H245" s="55"/>
      <c r="I245" s="55"/>
      <c r="J245" s="55"/>
      <c r="K245" s="56"/>
      <c r="L245" s="56"/>
      <c r="M245" s="55">
        <v>4009.66</v>
      </c>
      <c r="N245" s="55">
        <v>4076.48</v>
      </c>
      <c r="O245" s="55">
        <v>5019.68</v>
      </c>
      <c r="P245" s="56">
        <f t="shared" si="39"/>
        <v>101.66647546175986</v>
      </c>
      <c r="Q245" s="56">
        <f t="shared" si="40"/>
        <v>123.13760891749746</v>
      </c>
      <c r="R245" s="55">
        <v>3007.34</v>
      </c>
      <c r="S245" s="55">
        <v>3057.47</v>
      </c>
      <c r="T245" s="55">
        <v>3424.37</v>
      </c>
      <c r="U245" s="57">
        <f t="shared" si="41"/>
        <v>101.66692159848903</v>
      </c>
      <c r="V245" s="56">
        <f t="shared" si="42"/>
        <v>112.00011774440959</v>
      </c>
      <c r="W245" s="20"/>
    </row>
    <row r="246" spans="1:23" x14ac:dyDescent="0.2">
      <c r="A246" s="32"/>
      <c r="B246" s="1" t="s">
        <v>139</v>
      </c>
      <c r="C246" s="50">
        <v>3711043800</v>
      </c>
      <c r="D246" s="13" t="s">
        <v>383</v>
      </c>
      <c r="E246" s="58" t="s">
        <v>312</v>
      </c>
      <c r="F246" s="53" t="s">
        <v>175</v>
      </c>
      <c r="G246" s="54">
        <v>0.22</v>
      </c>
      <c r="H246" s="55">
        <v>5751.63</v>
      </c>
      <c r="I246" s="55">
        <v>5751.63</v>
      </c>
      <c r="J246" s="55">
        <v>6683.22</v>
      </c>
      <c r="K246" s="56">
        <f t="shared" ref="K246:L248" si="45">IFERROR(I246/H246*100,"")</f>
        <v>100</v>
      </c>
      <c r="L246" s="56">
        <f t="shared" si="45"/>
        <v>116.1969737274477</v>
      </c>
      <c r="M246" s="55"/>
      <c r="N246" s="55">
        <f>I246*1.22</f>
        <v>7016.9885999999997</v>
      </c>
      <c r="O246" s="55">
        <v>8153.53</v>
      </c>
      <c r="P246" s="56" t="str">
        <f t="shared" si="39"/>
        <v>-</v>
      </c>
      <c r="Q246" s="56">
        <f t="shared" si="40"/>
        <v>116.19699652925189</v>
      </c>
      <c r="R246" s="55">
        <v>3711.36</v>
      </c>
      <c r="S246" s="55">
        <v>3774.44</v>
      </c>
      <c r="T246" s="55">
        <v>4227.37</v>
      </c>
      <c r="U246" s="57">
        <f t="shared" si="41"/>
        <v>101.69964649077427</v>
      </c>
      <c r="V246" s="56">
        <f t="shared" si="42"/>
        <v>111.99992581680991</v>
      </c>
      <c r="W246" s="18" t="s">
        <v>451</v>
      </c>
    </row>
    <row r="247" spans="1:23" x14ac:dyDescent="0.2">
      <c r="A247" s="32"/>
      <c r="B247" s="1" t="s">
        <v>140</v>
      </c>
      <c r="C247" s="50">
        <v>3711043800</v>
      </c>
      <c r="D247" s="13" t="s">
        <v>383</v>
      </c>
      <c r="E247" s="58" t="s">
        <v>312</v>
      </c>
      <c r="F247" s="53" t="s">
        <v>175</v>
      </c>
      <c r="G247" s="54">
        <v>0.22</v>
      </c>
      <c r="H247" s="55">
        <v>4747.68</v>
      </c>
      <c r="I247" s="55">
        <v>4747.68</v>
      </c>
      <c r="J247" s="55">
        <v>4764.24</v>
      </c>
      <c r="K247" s="56">
        <f t="shared" si="45"/>
        <v>100</v>
      </c>
      <c r="L247" s="56">
        <f t="shared" si="45"/>
        <v>100.34880194115863</v>
      </c>
      <c r="M247" s="55"/>
      <c r="N247" s="55">
        <v>5792.17</v>
      </c>
      <c r="O247" s="55">
        <v>5812.37</v>
      </c>
      <c r="P247" s="56" t="str">
        <f t="shared" si="39"/>
        <v>-</v>
      </c>
      <c r="Q247" s="56">
        <f t="shared" si="40"/>
        <v>100.34874667007357</v>
      </c>
      <c r="R247" s="55">
        <v>3729.4</v>
      </c>
      <c r="S247" s="55">
        <v>3792.79</v>
      </c>
      <c r="T247" s="55">
        <v>4247.92</v>
      </c>
      <c r="U247" s="57">
        <f t="shared" si="41"/>
        <v>101.6997372231458</v>
      </c>
      <c r="V247" s="56">
        <f t="shared" si="42"/>
        <v>111.99987344408733</v>
      </c>
      <c r="W247" s="20"/>
    </row>
    <row r="248" spans="1:23" x14ac:dyDescent="0.2">
      <c r="A248" s="32"/>
      <c r="B248" s="9" t="s">
        <v>256</v>
      </c>
      <c r="C248" s="50">
        <v>3722000340</v>
      </c>
      <c r="D248" s="13" t="s">
        <v>205</v>
      </c>
      <c r="E248" s="58" t="s">
        <v>312</v>
      </c>
      <c r="F248" s="53" t="s">
        <v>175</v>
      </c>
      <c r="G248" s="54">
        <v>0.22</v>
      </c>
      <c r="H248" s="55">
        <v>4791.34</v>
      </c>
      <c r="I248" s="55">
        <v>4593.72</v>
      </c>
      <c r="J248" s="55">
        <v>4718.1899999999996</v>
      </c>
      <c r="K248" s="56">
        <f t="shared" si="45"/>
        <v>95.875475336753397</v>
      </c>
      <c r="L248" s="56">
        <f t="shared" si="45"/>
        <v>102.70956871555079</v>
      </c>
      <c r="M248" s="55"/>
      <c r="N248" s="55"/>
      <c r="O248" s="55"/>
      <c r="P248" s="56" t="str">
        <f t="shared" si="39"/>
        <v>-</v>
      </c>
      <c r="Q248" s="56" t="str">
        <f t="shared" si="40"/>
        <v>-</v>
      </c>
      <c r="R248" s="55"/>
      <c r="S248" s="55"/>
      <c r="T248" s="55"/>
      <c r="U248" s="57" t="str">
        <f t="shared" si="41"/>
        <v>-</v>
      </c>
      <c r="V248" s="56" t="str">
        <f t="shared" si="42"/>
        <v>-</v>
      </c>
      <c r="W248" s="12" t="s">
        <v>355</v>
      </c>
    </row>
    <row r="249" spans="1:23" x14ac:dyDescent="0.2">
      <c r="A249" s="32"/>
      <c r="B249" s="9" t="s">
        <v>300</v>
      </c>
      <c r="C249" s="50">
        <v>3722002997</v>
      </c>
      <c r="D249" s="13"/>
      <c r="E249" s="58"/>
      <c r="F249" s="53"/>
      <c r="G249" s="54"/>
      <c r="H249" s="55"/>
      <c r="I249" s="55"/>
      <c r="J249" s="55"/>
      <c r="K249" s="56"/>
      <c r="L249" s="56"/>
      <c r="M249" s="55"/>
      <c r="N249" s="55"/>
      <c r="O249" s="55"/>
      <c r="P249" s="56" t="str">
        <f t="shared" si="39"/>
        <v>-</v>
      </c>
      <c r="Q249" s="56" t="str">
        <f t="shared" si="40"/>
        <v>-</v>
      </c>
      <c r="R249" s="55"/>
      <c r="S249" s="55"/>
      <c r="T249" s="55"/>
      <c r="U249" s="57" t="str">
        <f t="shared" si="41"/>
        <v>-</v>
      </c>
      <c r="V249" s="56" t="str">
        <f t="shared" si="42"/>
        <v>-</v>
      </c>
      <c r="W249" s="12"/>
    </row>
    <row r="250" spans="1:23" x14ac:dyDescent="0.2">
      <c r="A250" s="32"/>
      <c r="B250" s="1" t="s">
        <v>216</v>
      </c>
      <c r="C250" s="50">
        <v>3722002997</v>
      </c>
      <c r="D250" s="13" t="s">
        <v>209</v>
      </c>
      <c r="E250" s="58" t="s">
        <v>312</v>
      </c>
      <c r="F250" s="53" t="s">
        <v>82</v>
      </c>
      <c r="G250" s="54">
        <v>0</v>
      </c>
      <c r="H250" s="55">
        <v>4430.3999999999996</v>
      </c>
      <c r="I250" s="55">
        <v>4430.3999999999996</v>
      </c>
      <c r="J250" s="55">
        <v>5892.99</v>
      </c>
      <c r="K250" s="56">
        <f>IFERROR(I250/H250*100,"")</f>
        <v>100</v>
      </c>
      <c r="L250" s="56">
        <f>IFERROR(J250/I250*100,"")</f>
        <v>133.01259479956664</v>
      </c>
      <c r="M250" s="55"/>
      <c r="N250" s="55">
        <v>4430.3999999999996</v>
      </c>
      <c r="O250" s="55">
        <v>5892.99</v>
      </c>
      <c r="P250" s="56" t="str">
        <f t="shared" si="39"/>
        <v>-</v>
      </c>
      <c r="Q250" s="56">
        <f t="shared" si="40"/>
        <v>133.01259479956664</v>
      </c>
      <c r="R250" s="55">
        <v>3729.4</v>
      </c>
      <c r="S250" s="55">
        <v>3729.4</v>
      </c>
      <c r="T250" s="55">
        <v>4176.93</v>
      </c>
      <c r="U250" s="57">
        <f t="shared" si="41"/>
        <v>100</v>
      </c>
      <c r="V250" s="56">
        <f t="shared" si="42"/>
        <v>112.00005362792945</v>
      </c>
      <c r="W250" s="12" t="s">
        <v>356</v>
      </c>
    </row>
    <row r="251" spans="1:23" x14ac:dyDescent="0.2">
      <c r="A251" s="42"/>
      <c r="B251" s="1" t="s">
        <v>299</v>
      </c>
      <c r="C251" s="50">
        <v>3722002997</v>
      </c>
      <c r="D251" s="13" t="s">
        <v>210</v>
      </c>
      <c r="E251" s="58" t="s">
        <v>312</v>
      </c>
      <c r="F251" s="53" t="s">
        <v>82</v>
      </c>
      <c r="G251" s="54">
        <v>0</v>
      </c>
      <c r="H251" s="59">
        <v>7031.87</v>
      </c>
      <c r="I251" s="59">
        <v>7031.87</v>
      </c>
      <c r="J251" s="59">
        <v>7329.18</v>
      </c>
      <c r="K251" s="56">
        <f>IFERROR(I251/H251*100,"")</f>
        <v>100</v>
      </c>
      <c r="L251" s="56">
        <f>IFERROR(J251/I251*100,"")</f>
        <v>104.22803607006388</v>
      </c>
      <c r="M251" s="59"/>
      <c r="N251" s="55">
        <v>7031.87</v>
      </c>
      <c r="O251" s="55">
        <v>7329.18</v>
      </c>
      <c r="P251" s="56" t="str">
        <f t="shared" si="39"/>
        <v>-</v>
      </c>
      <c r="Q251" s="56">
        <f t="shared" si="40"/>
        <v>104.22803607006388</v>
      </c>
      <c r="R251" s="59">
        <v>3724.36</v>
      </c>
      <c r="S251" s="55">
        <v>3724.36</v>
      </c>
      <c r="T251" s="55">
        <v>4171.28</v>
      </c>
      <c r="U251" s="57">
        <f t="shared" si="41"/>
        <v>100</v>
      </c>
      <c r="V251" s="56">
        <f t="shared" si="42"/>
        <v>111.9999140791975</v>
      </c>
      <c r="W251" s="12" t="s">
        <v>357</v>
      </c>
    </row>
    <row r="252" spans="1:23" ht="31.5" customHeight="1" x14ac:dyDescent="0.2">
      <c r="A252" s="22" t="s">
        <v>337</v>
      </c>
      <c r="B252" s="9" t="s">
        <v>111</v>
      </c>
      <c r="C252" s="50">
        <v>3704563196</v>
      </c>
      <c r="D252" s="13"/>
      <c r="E252" s="58"/>
      <c r="F252" s="53"/>
      <c r="G252" s="54"/>
      <c r="H252" s="59"/>
      <c r="I252" s="55"/>
      <c r="J252" s="55"/>
      <c r="K252" s="60" t="str">
        <f t="shared" ref="K252:K277" si="46">IFERROR(I252/H252*100,"")</f>
        <v/>
      </c>
      <c r="L252" s="60" t="str">
        <f t="shared" ref="L252:L277" si="47">IFERROR(J252/I252*100,"")</f>
        <v/>
      </c>
      <c r="M252" s="60"/>
      <c r="N252" s="55"/>
      <c r="O252" s="55"/>
      <c r="P252" s="56"/>
      <c r="Q252" s="56"/>
      <c r="R252" s="60"/>
      <c r="S252" s="60"/>
      <c r="T252" s="60"/>
      <c r="U252" s="57"/>
      <c r="V252" s="56"/>
      <c r="W252" s="18" t="s">
        <v>399</v>
      </c>
    </row>
    <row r="253" spans="1:23" x14ac:dyDescent="0.2">
      <c r="A253" s="32"/>
      <c r="B253" s="1" t="s">
        <v>283</v>
      </c>
      <c r="C253" s="50">
        <v>3704563196</v>
      </c>
      <c r="D253" s="13" t="s">
        <v>207</v>
      </c>
      <c r="E253" s="58" t="s">
        <v>312</v>
      </c>
      <c r="F253" s="53" t="s">
        <v>82</v>
      </c>
      <c r="G253" s="54">
        <v>0.05</v>
      </c>
      <c r="H253" s="55">
        <v>5722.28</v>
      </c>
      <c r="I253" s="55">
        <v>5637.65</v>
      </c>
      <c r="J253" s="55">
        <v>5811.95</v>
      </c>
      <c r="K253" s="56">
        <f>IFERROR(I253/H253*100,"")</f>
        <v>98.521044059360946</v>
      </c>
      <c r="L253" s="56">
        <f>IFERROR(J253/I253*100,"")</f>
        <v>103.09171374597572</v>
      </c>
      <c r="M253" s="55"/>
      <c r="N253" s="55">
        <v>5919.53</v>
      </c>
      <c r="O253" s="55">
        <v>6102.55</v>
      </c>
      <c r="P253" s="56" t="str">
        <f t="shared" si="39"/>
        <v>-</v>
      </c>
      <c r="Q253" s="56">
        <f t="shared" si="40"/>
        <v>103.09179951786713</v>
      </c>
      <c r="R253" s="55">
        <v>3729.4</v>
      </c>
      <c r="S253" s="55">
        <v>3792.79</v>
      </c>
      <c r="T253" s="55">
        <v>4247.92</v>
      </c>
      <c r="U253" s="57">
        <f t="shared" si="41"/>
        <v>101.6997372231458</v>
      </c>
      <c r="V253" s="56">
        <f t="shared" si="42"/>
        <v>111.99987344408733</v>
      </c>
      <c r="W253" s="19"/>
    </row>
    <row r="254" spans="1:23" x14ac:dyDescent="0.2">
      <c r="A254" s="32"/>
      <c r="B254" s="1" t="s">
        <v>284</v>
      </c>
      <c r="C254" s="50">
        <v>3704563196</v>
      </c>
      <c r="D254" s="13" t="s">
        <v>207</v>
      </c>
      <c r="E254" s="58" t="s">
        <v>312</v>
      </c>
      <c r="F254" s="53" t="s">
        <v>82</v>
      </c>
      <c r="G254" s="54">
        <v>0.05</v>
      </c>
      <c r="H254" s="55">
        <v>6131.72</v>
      </c>
      <c r="I254" s="55">
        <v>6131.72</v>
      </c>
      <c r="J254" s="55">
        <v>8375.56</v>
      </c>
      <c r="K254" s="56">
        <f>IFERROR(I254/H254*100,"")</f>
        <v>100</v>
      </c>
      <c r="L254" s="56">
        <f>IFERROR(J254/I254*100,"")</f>
        <v>136.59397363219455</v>
      </c>
      <c r="M254" s="55"/>
      <c r="N254" s="55">
        <v>6438.31</v>
      </c>
      <c r="O254" s="55">
        <v>8794.34</v>
      </c>
      <c r="P254" s="56" t="str">
        <f t="shared" si="39"/>
        <v>-</v>
      </c>
      <c r="Q254" s="56">
        <f t="shared" si="40"/>
        <v>136.59391983299963</v>
      </c>
      <c r="R254" s="55">
        <v>3729.4</v>
      </c>
      <c r="S254" s="55">
        <v>3792.79</v>
      </c>
      <c r="T254" s="55">
        <v>4247.92</v>
      </c>
      <c r="U254" s="57">
        <f t="shared" si="41"/>
        <v>101.6997372231458</v>
      </c>
      <c r="V254" s="56">
        <f t="shared" si="42"/>
        <v>111.99987344408733</v>
      </c>
      <c r="W254" s="20"/>
    </row>
    <row r="255" spans="1:23" ht="47.25" x14ac:dyDescent="0.2">
      <c r="A255" s="32"/>
      <c r="B255" s="1" t="s">
        <v>184</v>
      </c>
      <c r="C255" s="50">
        <v>3704563196</v>
      </c>
      <c r="D255" s="13" t="s">
        <v>207</v>
      </c>
      <c r="E255" s="58" t="s">
        <v>312</v>
      </c>
      <c r="F255" s="53" t="s">
        <v>82</v>
      </c>
      <c r="G255" s="54">
        <v>0.05</v>
      </c>
      <c r="H255" s="55">
        <v>1933.15</v>
      </c>
      <c r="I255" s="55">
        <v>1848.56</v>
      </c>
      <c r="J255" s="55">
        <v>1985.71</v>
      </c>
      <c r="K255" s="56">
        <f t="shared" si="46"/>
        <v>95.624240229676943</v>
      </c>
      <c r="L255" s="56">
        <f t="shared" si="47"/>
        <v>107.4192885272861</v>
      </c>
      <c r="M255" s="64"/>
      <c r="N255" s="64"/>
      <c r="O255" s="64"/>
      <c r="P255" s="56" t="str">
        <f t="shared" si="39"/>
        <v>-</v>
      </c>
      <c r="Q255" s="56" t="str">
        <f t="shared" si="40"/>
        <v>-</v>
      </c>
      <c r="R255" s="64"/>
      <c r="S255" s="64"/>
      <c r="T255" s="64"/>
      <c r="U255" s="57" t="str">
        <f t="shared" si="41"/>
        <v>-</v>
      </c>
      <c r="V255" s="56" t="str">
        <f t="shared" si="42"/>
        <v>-</v>
      </c>
      <c r="W255" s="18" t="s">
        <v>400</v>
      </c>
    </row>
    <row r="256" spans="1:23" ht="31.5" x14ac:dyDescent="0.2">
      <c r="A256" s="32"/>
      <c r="B256" s="1" t="s">
        <v>185</v>
      </c>
      <c r="C256" s="50">
        <v>3704563196</v>
      </c>
      <c r="D256" s="13" t="s">
        <v>207</v>
      </c>
      <c r="E256" s="58" t="s">
        <v>312</v>
      </c>
      <c r="F256" s="53" t="s">
        <v>82</v>
      </c>
      <c r="G256" s="54">
        <v>0.05</v>
      </c>
      <c r="H256" s="55">
        <v>2546.39</v>
      </c>
      <c r="I256" s="55">
        <v>2451.62</v>
      </c>
      <c r="J256" s="55">
        <v>2631.29</v>
      </c>
      <c r="K256" s="56">
        <f t="shared" si="46"/>
        <v>96.278260596373684</v>
      </c>
      <c r="L256" s="56">
        <f t="shared" si="47"/>
        <v>107.32862352240559</v>
      </c>
      <c r="M256" s="55"/>
      <c r="N256" s="55">
        <v>2574.1999999999998</v>
      </c>
      <c r="O256" s="55">
        <v>2762.85</v>
      </c>
      <c r="P256" s="56" t="str">
        <f t="shared" si="39"/>
        <v>-</v>
      </c>
      <c r="Q256" s="56">
        <f t="shared" si="40"/>
        <v>107.32849040478595</v>
      </c>
      <c r="R256" s="55">
        <v>2315.3200000000002</v>
      </c>
      <c r="S256" s="55">
        <v>2354.67</v>
      </c>
      <c r="T256" s="55">
        <v>2637.23</v>
      </c>
      <c r="U256" s="57">
        <f t="shared" si="41"/>
        <v>101.69954909040651</v>
      </c>
      <c r="V256" s="56">
        <f t="shared" si="42"/>
        <v>111.99998301248158</v>
      </c>
      <c r="W256" s="20"/>
    </row>
    <row r="257" spans="1:23" ht="31.5" x14ac:dyDescent="0.2">
      <c r="A257" s="32"/>
      <c r="B257" s="10" t="s">
        <v>166</v>
      </c>
      <c r="C257" s="100">
        <v>3724004950</v>
      </c>
      <c r="D257" s="13"/>
      <c r="E257" s="58"/>
      <c r="F257" s="53"/>
      <c r="G257" s="54"/>
      <c r="H257" s="55"/>
      <c r="I257" s="55"/>
      <c r="J257" s="55"/>
      <c r="K257" s="56" t="str">
        <f t="shared" si="46"/>
        <v/>
      </c>
      <c r="L257" s="56" t="str">
        <f t="shared" si="47"/>
        <v/>
      </c>
      <c r="M257" s="56"/>
      <c r="N257" s="56"/>
      <c r="O257" s="56"/>
      <c r="P257" s="56" t="str">
        <f t="shared" si="39"/>
        <v>-</v>
      </c>
      <c r="Q257" s="56" t="str">
        <f t="shared" si="40"/>
        <v>-</v>
      </c>
      <c r="R257" s="56"/>
      <c r="S257" s="56"/>
      <c r="T257" s="56"/>
      <c r="U257" s="57"/>
      <c r="V257" s="56"/>
      <c r="W257" s="12"/>
    </row>
    <row r="258" spans="1:23" ht="31.5" x14ac:dyDescent="0.2">
      <c r="A258" s="32"/>
      <c r="B258" s="1" t="s">
        <v>395</v>
      </c>
      <c r="C258" s="100">
        <v>3724004950</v>
      </c>
      <c r="D258" s="13" t="s">
        <v>207</v>
      </c>
      <c r="E258" s="58" t="s">
        <v>312</v>
      </c>
      <c r="F258" s="53" t="s">
        <v>175</v>
      </c>
      <c r="G258" s="54">
        <v>0.05</v>
      </c>
      <c r="H258" s="59">
        <v>3175.72</v>
      </c>
      <c r="I258" s="59">
        <v>3175.72</v>
      </c>
      <c r="J258" s="59">
        <v>3175.72</v>
      </c>
      <c r="K258" s="56">
        <f t="shared" si="46"/>
        <v>100</v>
      </c>
      <c r="L258" s="56">
        <f t="shared" si="47"/>
        <v>100</v>
      </c>
      <c r="M258" s="55">
        <v>3334.51</v>
      </c>
      <c r="N258" s="55">
        <v>3334.51</v>
      </c>
      <c r="O258" s="55">
        <v>3334.51</v>
      </c>
      <c r="P258" s="56">
        <f t="shared" si="39"/>
        <v>100</v>
      </c>
      <c r="Q258" s="56">
        <f t="shared" si="40"/>
        <v>100</v>
      </c>
      <c r="R258" s="56"/>
      <c r="S258" s="56"/>
      <c r="T258" s="56"/>
      <c r="U258" s="57" t="str">
        <f>IFERROR(S258/R258*100,"-")</f>
        <v>-</v>
      </c>
      <c r="V258" s="56" t="str">
        <f>IFERROR(T258/S258*100,"-")</f>
        <v>-</v>
      </c>
      <c r="W258" s="18" t="s">
        <v>394</v>
      </c>
    </row>
    <row r="259" spans="1:23" x14ac:dyDescent="0.2">
      <c r="A259" s="32"/>
      <c r="B259" s="1" t="s">
        <v>14</v>
      </c>
      <c r="C259" s="100">
        <v>3724004950</v>
      </c>
      <c r="D259" s="13" t="s">
        <v>207</v>
      </c>
      <c r="E259" s="58" t="s">
        <v>312</v>
      </c>
      <c r="F259" s="53" t="s">
        <v>175</v>
      </c>
      <c r="G259" s="54">
        <v>0.05</v>
      </c>
      <c r="H259" s="55">
        <v>3355.78</v>
      </c>
      <c r="I259" s="55">
        <v>3355.78</v>
      </c>
      <c r="J259" s="55">
        <v>3355.78</v>
      </c>
      <c r="K259" s="56">
        <f t="shared" si="46"/>
        <v>100</v>
      </c>
      <c r="L259" s="56">
        <f t="shared" si="47"/>
        <v>100</v>
      </c>
      <c r="M259" s="55">
        <v>3523.57</v>
      </c>
      <c r="N259" s="55">
        <v>3523.57</v>
      </c>
      <c r="O259" s="55">
        <v>3523.57</v>
      </c>
      <c r="P259" s="56">
        <f t="shared" si="39"/>
        <v>100</v>
      </c>
      <c r="Q259" s="56">
        <f t="shared" si="40"/>
        <v>100</v>
      </c>
      <c r="R259" s="55"/>
      <c r="S259" s="56"/>
      <c r="T259" s="56"/>
      <c r="U259" s="57" t="str">
        <f t="shared" si="41"/>
        <v>-</v>
      </c>
      <c r="V259" s="56" t="str">
        <f t="shared" si="42"/>
        <v>-</v>
      </c>
      <c r="W259" s="20"/>
    </row>
    <row r="260" spans="1:23" x14ac:dyDescent="0.2">
      <c r="A260" s="32"/>
      <c r="B260" s="1" t="s">
        <v>50</v>
      </c>
      <c r="C260" s="100">
        <v>3724004950</v>
      </c>
      <c r="D260" s="13" t="s">
        <v>257</v>
      </c>
      <c r="E260" s="58" t="s">
        <v>312</v>
      </c>
      <c r="F260" s="53" t="s">
        <v>175</v>
      </c>
      <c r="G260" s="54">
        <v>0.05</v>
      </c>
      <c r="H260" s="55">
        <v>6802.96</v>
      </c>
      <c r="I260" s="55">
        <v>3729.3</v>
      </c>
      <c r="J260" s="55">
        <v>3729.3</v>
      </c>
      <c r="K260" s="56">
        <f t="shared" si="46"/>
        <v>54.81878476427908</v>
      </c>
      <c r="L260" s="56">
        <f t="shared" si="47"/>
        <v>100</v>
      </c>
      <c r="M260" s="55"/>
      <c r="N260" s="55">
        <v>3915.77</v>
      </c>
      <c r="O260" s="55">
        <v>3915.77</v>
      </c>
      <c r="P260" s="56" t="str">
        <f t="shared" si="39"/>
        <v>-</v>
      </c>
      <c r="Q260" s="56">
        <f t="shared" si="40"/>
        <v>100</v>
      </c>
      <c r="R260" s="55">
        <v>3729.4</v>
      </c>
      <c r="S260" s="55">
        <v>3729.4</v>
      </c>
      <c r="T260" s="55"/>
      <c r="U260" s="57">
        <f t="shared" si="41"/>
        <v>100</v>
      </c>
      <c r="V260" s="56">
        <f>IFERROR(O260/S260*100,"-")</f>
        <v>104.99731860352873</v>
      </c>
      <c r="W260" s="12" t="s">
        <v>401</v>
      </c>
    </row>
    <row r="261" spans="1:23" x14ac:dyDescent="0.2">
      <c r="A261" s="32"/>
      <c r="B261" s="1" t="s">
        <v>15</v>
      </c>
      <c r="C261" s="100">
        <v>3724004950</v>
      </c>
      <c r="D261" s="13" t="s">
        <v>207</v>
      </c>
      <c r="E261" s="58" t="s">
        <v>312</v>
      </c>
      <c r="F261" s="53" t="s">
        <v>175</v>
      </c>
      <c r="G261" s="54">
        <v>0.05</v>
      </c>
      <c r="H261" s="55">
        <v>6108.29</v>
      </c>
      <c r="I261" s="55">
        <v>5640.1</v>
      </c>
      <c r="J261" s="55">
        <v>5838.22</v>
      </c>
      <c r="K261" s="56">
        <f t="shared" si="46"/>
        <v>92.335170726995614</v>
      </c>
      <c r="L261" s="56">
        <f t="shared" si="47"/>
        <v>103.51270367546674</v>
      </c>
      <c r="M261" s="55">
        <v>6413.7</v>
      </c>
      <c r="N261" s="55">
        <v>5922.11</v>
      </c>
      <c r="O261" s="55">
        <v>6130.13</v>
      </c>
      <c r="P261" s="56">
        <f t="shared" si="39"/>
        <v>92.335313469604131</v>
      </c>
      <c r="Q261" s="56">
        <f t="shared" si="40"/>
        <v>103.51259939447259</v>
      </c>
      <c r="R261" s="55">
        <v>3729.4</v>
      </c>
      <c r="S261" s="55">
        <v>3729.4</v>
      </c>
      <c r="T261" s="55">
        <v>4176.93</v>
      </c>
      <c r="U261" s="57">
        <f t="shared" si="41"/>
        <v>100</v>
      </c>
      <c r="V261" s="56">
        <f t="shared" si="42"/>
        <v>112.00005362792945</v>
      </c>
      <c r="W261" s="12" t="s">
        <v>402</v>
      </c>
    </row>
    <row r="262" spans="1:23" ht="47.25" x14ac:dyDescent="0.2">
      <c r="A262" s="32"/>
      <c r="B262" s="1" t="s">
        <v>202</v>
      </c>
      <c r="C262" s="100">
        <v>3724004950</v>
      </c>
      <c r="D262" s="13" t="s">
        <v>207</v>
      </c>
      <c r="E262" s="58" t="s">
        <v>312</v>
      </c>
      <c r="F262" s="53" t="s">
        <v>83</v>
      </c>
      <c r="G262" s="54">
        <v>0.05</v>
      </c>
      <c r="H262" s="55">
        <v>1020.69</v>
      </c>
      <c r="I262" s="55">
        <v>987.16</v>
      </c>
      <c r="J262" s="55">
        <v>1095.5899999999999</v>
      </c>
      <c r="K262" s="56">
        <f t="shared" si="46"/>
        <v>96.714967326024549</v>
      </c>
      <c r="L262" s="56">
        <f t="shared" si="47"/>
        <v>110.98403500952226</v>
      </c>
      <c r="M262" s="55"/>
      <c r="N262" s="55"/>
      <c r="O262" s="55"/>
      <c r="P262" s="56" t="str">
        <f t="shared" ref="P262:P318" si="48">IFERROR(N262/M262*100,"-")</f>
        <v>-</v>
      </c>
      <c r="Q262" s="56" t="str">
        <f t="shared" ref="Q262:Q318" si="49">IFERROR(O262/N262*100,"-")</f>
        <v>-</v>
      </c>
      <c r="R262" s="55"/>
      <c r="S262" s="55"/>
      <c r="T262" s="55"/>
      <c r="U262" s="57" t="str">
        <f t="shared" ref="U262:U318" si="50">IFERROR(S262/R262*100,"-")</f>
        <v>-</v>
      </c>
      <c r="V262" s="56" t="str">
        <f t="shared" ref="V262:V318" si="51">IFERROR(T262/S262*100,"-")</f>
        <v>-</v>
      </c>
      <c r="W262" s="12" t="s">
        <v>403</v>
      </c>
    </row>
    <row r="263" spans="1:23" x14ac:dyDescent="0.2">
      <c r="A263" s="32"/>
      <c r="B263" s="9" t="s">
        <v>204</v>
      </c>
      <c r="C263" s="50">
        <v>370142619102</v>
      </c>
      <c r="D263" s="13" t="s">
        <v>383</v>
      </c>
      <c r="E263" s="58" t="s">
        <v>312</v>
      </c>
      <c r="F263" s="53" t="s">
        <v>82</v>
      </c>
      <c r="G263" s="54">
        <v>0</v>
      </c>
      <c r="H263" s="55"/>
      <c r="I263" s="55">
        <v>5203.92</v>
      </c>
      <c r="J263" s="55">
        <v>5362.7</v>
      </c>
      <c r="K263" s="56" t="str">
        <f>IFERROR(I263/H263*100,"")</f>
        <v/>
      </c>
      <c r="L263" s="56">
        <f>IFERROR(J263/I263*100,"")</f>
        <v>103.05116143215113</v>
      </c>
      <c r="M263" s="55"/>
      <c r="N263" s="55">
        <v>5615.98</v>
      </c>
      <c r="O263" s="55">
        <v>5770</v>
      </c>
      <c r="P263" s="56"/>
      <c r="Q263" s="56">
        <f t="shared" si="49"/>
        <v>102.74253113437015</v>
      </c>
      <c r="R263" s="55"/>
      <c r="S263" s="55">
        <v>3729.4</v>
      </c>
      <c r="T263" s="55">
        <v>4176.93</v>
      </c>
      <c r="U263" s="57" t="str">
        <f>IFERROR(S263/R263*100,"-")</f>
        <v>-</v>
      </c>
      <c r="V263" s="56">
        <f>IFERROR(T263/S263*100,"-")</f>
        <v>112.00005362792945</v>
      </c>
      <c r="W263" s="12" t="s">
        <v>471</v>
      </c>
    </row>
    <row r="264" spans="1:23" x14ac:dyDescent="0.2">
      <c r="A264" s="32"/>
      <c r="B264" s="9" t="s">
        <v>169</v>
      </c>
      <c r="C264" s="67">
        <v>3711050614</v>
      </c>
      <c r="D264" s="13" t="s">
        <v>396</v>
      </c>
      <c r="E264" s="58" t="s">
        <v>312</v>
      </c>
      <c r="F264" s="53" t="s">
        <v>175</v>
      </c>
      <c r="G264" s="54">
        <v>0.22</v>
      </c>
      <c r="H264" s="55">
        <v>3044.67</v>
      </c>
      <c r="I264" s="55">
        <v>2620.41</v>
      </c>
      <c r="J264" s="55">
        <v>2788.72</v>
      </c>
      <c r="K264" s="56">
        <f t="shared" si="46"/>
        <v>86.065484929401208</v>
      </c>
      <c r="L264" s="56">
        <f t="shared" si="47"/>
        <v>106.42304066920825</v>
      </c>
      <c r="M264" s="55">
        <v>3196.9</v>
      </c>
      <c r="N264" s="55">
        <v>3196.9</v>
      </c>
      <c r="O264" s="55">
        <v>3402.24</v>
      </c>
      <c r="P264" s="56">
        <f t="shared" si="48"/>
        <v>100</v>
      </c>
      <c r="Q264" s="56">
        <f t="shared" si="49"/>
        <v>106.42309737558257</v>
      </c>
      <c r="R264" s="55"/>
      <c r="S264" s="55"/>
      <c r="T264" s="55"/>
      <c r="U264" s="57" t="str">
        <f t="shared" si="50"/>
        <v>-</v>
      </c>
      <c r="V264" s="56" t="str">
        <f t="shared" si="51"/>
        <v>-</v>
      </c>
      <c r="W264" s="12" t="s">
        <v>452</v>
      </c>
    </row>
    <row r="265" spans="1:23" x14ac:dyDescent="0.2">
      <c r="A265" s="32"/>
      <c r="B265" s="9" t="s">
        <v>92</v>
      </c>
      <c r="C265" s="67">
        <v>3704000764</v>
      </c>
      <c r="D265" s="13" t="s">
        <v>254</v>
      </c>
      <c r="E265" s="58" t="s">
        <v>312</v>
      </c>
      <c r="F265" s="53" t="s">
        <v>175</v>
      </c>
      <c r="G265" s="54">
        <v>0.05</v>
      </c>
      <c r="H265" s="101">
        <v>11833.77</v>
      </c>
      <c r="I265" s="101">
        <v>11833.77</v>
      </c>
      <c r="J265" s="101">
        <v>16982.689999999999</v>
      </c>
      <c r="K265" s="56">
        <f t="shared" si="46"/>
        <v>100</v>
      </c>
      <c r="L265" s="56">
        <f t="shared" si="47"/>
        <v>143.51039440516416</v>
      </c>
      <c r="M265" s="55"/>
      <c r="N265" s="55">
        <v>12425.46</v>
      </c>
      <c r="O265" s="55">
        <v>17831.82</v>
      </c>
      <c r="P265" s="56" t="str">
        <f t="shared" si="48"/>
        <v>-</v>
      </c>
      <c r="Q265" s="56">
        <f t="shared" si="49"/>
        <v>143.51034086464404</v>
      </c>
      <c r="R265" s="55">
        <v>3729.4</v>
      </c>
      <c r="S265" s="59">
        <v>3792.79</v>
      </c>
      <c r="T265" s="59">
        <v>4247.92</v>
      </c>
      <c r="U265" s="57">
        <f t="shared" si="50"/>
        <v>101.6997372231458</v>
      </c>
      <c r="V265" s="56">
        <f t="shared" si="51"/>
        <v>111.99987344408733</v>
      </c>
      <c r="W265" s="12" t="s">
        <v>463</v>
      </c>
    </row>
    <row r="266" spans="1:23" x14ac:dyDescent="0.2">
      <c r="A266" s="32"/>
      <c r="B266" s="9" t="s">
        <v>61</v>
      </c>
      <c r="C266" s="67">
        <v>7729314745</v>
      </c>
      <c r="D266" s="13" t="s">
        <v>396</v>
      </c>
      <c r="E266" s="58" t="s">
        <v>312</v>
      </c>
      <c r="F266" s="53" t="s">
        <v>83</v>
      </c>
      <c r="G266" s="54">
        <v>0.22</v>
      </c>
      <c r="H266" s="59">
        <v>4640.41</v>
      </c>
      <c r="I266" s="59">
        <v>3898.44</v>
      </c>
      <c r="J266" s="59">
        <v>3898.44</v>
      </c>
      <c r="K266" s="56">
        <f>IFERROR(I266/H266*100,"")</f>
        <v>84.010680090767835</v>
      </c>
      <c r="L266" s="56">
        <f>IFERROR(J266/I266*100,"")</f>
        <v>100</v>
      </c>
      <c r="M266" s="56"/>
      <c r="N266" s="56"/>
      <c r="O266" s="56"/>
      <c r="P266" s="56" t="str">
        <f>IFERROR(N266/M266*100,"-")</f>
        <v>-</v>
      </c>
      <c r="Q266" s="56" t="str">
        <f>IFERROR(O266/N266*100,"-")</f>
        <v>-</v>
      </c>
      <c r="R266" s="56"/>
      <c r="S266" s="56"/>
      <c r="T266" s="56"/>
      <c r="U266" s="57" t="str">
        <f>IFERROR(S266/R266*100,"-")</f>
        <v>-</v>
      </c>
      <c r="V266" s="56" t="str">
        <f>IFERROR(T266/S266*100,"-")</f>
        <v>-</v>
      </c>
      <c r="W266" s="12" t="s">
        <v>426</v>
      </c>
    </row>
    <row r="267" spans="1:23" ht="31.5" x14ac:dyDescent="0.2">
      <c r="A267" s="42"/>
      <c r="B267" s="10" t="s">
        <v>109</v>
      </c>
      <c r="C267" s="50">
        <v>5260200603</v>
      </c>
      <c r="D267" s="13" t="s">
        <v>205</v>
      </c>
      <c r="E267" s="58" t="s">
        <v>312</v>
      </c>
      <c r="F267" s="53" t="s">
        <v>83</v>
      </c>
      <c r="G267" s="54">
        <v>0.22</v>
      </c>
      <c r="H267" s="55">
        <v>7177.55</v>
      </c>
      <c r="I267" s="55">
        <v>7177.55</v>
      </c>
      <c r="J267" s="55">
        <v>11077.31</v>
      </c>
      <c r="K267" s="56">
        <f t="shared" si="46"/>
        <v>100</v>
      </c>
      <c r="L267" s="56">
        <f t="shared" si="47"/>
        <v>154.33274585339007</v>
      </c>
      <c r="M267" s="55"/>
      <c r="N267" s="55"/>
      <c r="O267" s="55"/>
      <c r="P267" s="56" t="str">
        <f t="shared" si="48"/>
        <v>-</v>
      </c>
      <c r="Q267" s="56" t="str">
        <f t="shared" si="49"/>
        <v>-</v>
      </c>
      <c r="R267" s="55"/>
      <c r="S267" s="55"/>
      <c r="T267" s="55"/>
      <c r="U267" s="57" t="str">
        <f t="shared" si="50"/>
        <v>-</v>
      </c>
      <c r="V267" s="56" t="str">
        <f t="shared" si="51"/>
        <v>-</v>
      </c>
      <c r="W267" s="12" t="s">
        <v>358</v>
      </c>
    </row>
    <row r="268" spans="1:23" x14ac:dyDescent="0.2">
      <c r="A268" s="22" t="s">
        <v>338</v>
      </c>
      <c r="B268" s="9" t="s">
        <v>16</v>
      </c>
      <c r="C268" s="50">
        <v>3704561230</v>
      </c>
      <c r="D268" s="13"/>
      <c r="E268" s="58"/>
      <c r="F268" s="53"/>
      <c r="G268" s="54"/>
      <c r="H268" s="59"/>
      <c r="I268" s="55"/>
      <c r="J268" s="55"/>
      <c r="K268" s="60" t="str">
        <f t="shared" si="46"/>
        <v/>
      </c>
      <c r="L268" s="60" t="str">
        <f t="shared" si="47"/>
        <v/>
      </c>
      <c r="M268" s="60"/>
      <c r="N268" s="60"/>
      <c r="O268" s="60"/>
      <c r="P268" s="56" t="str">
        <f t="shared" si="48"/>
        <v>-</v>
      </c>
      <c r="Q268" s="56" t="str">
        <f t="shared" si="49"/>
        <v>-</v>
      </c>
      <c r="R268" s="60"/>
      <c r="S268" s="60"/>
      <c r="T268" s="60"/>
      <c r="U268" s="57" t="str">
        <f t="shared" si="50"/>
        <v>-</v>
      </c>
      <c r="V268" s="56" t="str">
        <f t="shared" si="51"/>
        <v>-</v>
      </c>
      <c r="W268" s="18" t="s">
        <v>442</v>
      </c>
    </row>
    <row r="269" spans="1:23" ht="31.5" x14ac:dyDescent="0.2">
      <c r="A269" s="32"/>
      <c r="B269" s="1" t="s">
        <v>20</v>
      </c>
      <c r="C269" s="50">
        <v>3704561230</v>
      </c>
      <c r="D269" s="13" t="s">
        <v>205</v>
      </c>
      <c r="E269" s="58" t="s">
        <v>312</v>
      </c>
      <c r="F269" s="53" t="s">
        <v>83</v>
      </c>
      <c r="G269" s="54">
        <v>0.22</v>
      </c>
      <c r="H269" s="59">
        <v>1525.11</v>
      </c>
      <c r="I269" s="59">
        <v>1525.11</v>
      </c>
      <c r="J269" s="59">
        <v>2217.6799999999998</v>
      </c>
      <c r="K269" s="56">
        <f t="shared" si="46"/>
        <v>100</v>
      </c>
      <c r="L269" s="56">
        <f t="shared" si="47"/>
        <v>145.41115067109914</v>
      </c>
      <c r="M269" s="56"/>
      <c r="N269" s="56"/>
      <c r="O269" s="56"/>
      <c r="P269" s="56" t="str">
        <f t="shared" si="48"/>
        <v>-</v>
      </c>
      <c r="Q269" s="56" t="str">
        <f t="shared" si="49"/>
        <v>-</v>
      </c>
      <c r="R269" s="56"/>
      <c r="S269" s="56"/>
      <c r="T269" s="56"/>
      <c r="U269" s="57" t="str">
        <f t="shared" si="50"/>
        <v>-</v>
      </c>
      <c r="V269" s="56" t="str">
        <f t="shared" si="51"/>
        <v>-</v>
      </c>
      <c r="W269" s="19"/>
    </row>
    <row r="270" spans="1:23" x14ac:dyDescent="0.2">
      <c r="A270" s="32"/>
      <c r="B270" s="1" t="s">
        <v>172</v>
      </c>
      <c r="C270" s="50">
        <v>3704561230</v>
      </c>
      <c r="D270" s="13" t="s">
        <v>205</v>
      </c>
      <c r="E270" s="58" t="s">
        <v>312</v>
      </c>
      <c r="F270" s="53" t="s">
        <v>83</v>
      </c>
      <c r="G270" s="54">
        <v>0.22</v>
      </c>
      <c r="H270" s="59">
        <v>1869.03</v>
      </c>
      <c r="I270" s="59">
        <v>1869.03</v>
      </c>
      <c r="J270" s="59">
        <v>2579.91</v>
      </c>
      <c r="K270" s="56">
        <f t="shared" si="46"/>
        <v>100</v>
      </c>
      <c r="L270" s="56">
        <f t="shared" si="47"/>
        <v>138.03470249273687</v>
      </c>
      <c r="M270" s="56"/>
      <c r="N270" s="56"/>
      <c r="O270" s="56"/>
      <c r="P270" s="56" t="str">
        <f t="shared" si="48"/>
        <v>-</v>
      </c>
      <c r="Q270" s="56" t="str">
        <f t="shared" si="49"/>
        <v>-</v>
      </c>
      <c r="R270" s="56"/>
      <c r="S270" s="56"/>
      <c r="T270" s="56"/>
      <c r="U270" s="57" t="str">
        <f t="shared" si="50"/>
        <v>-</v>
      </c>
      <c r="V270" s="56" t="str">
        <f t="shared" si="51"/>
        <v>-</v>
      </c>
      <c r="W270" s="19"/>
    </row>
    <row r="271" spans="1:23" x14ac:dyDescent="0.2">
      <c r="A271" s="32"/>
      <c r="B271" s="1" t="s">
        <v>186</v>
      </c>
      <c r="C271" s="50">
        <v>3704561230</v>
      </c>
      <c r="D271" s="13" t="s">
        <v>205</v>
      </c>
      <c r="E271" s="58" t="s">
        <v>312</v>
      </c>
      <c r="F271" s="53" t="s">
        <v>175</v>
      </c>
      <c r="G271" s="54">
        <v>0.22</v>
      </c>
      <c r="H271" s="59">
        <v>2875.49</v>
      </c>
      <c r="I271" s="59">
        <v>2875.49</v>
      </c>
      <c r="J271" s="59">
        <v>3156.65</v>
      </c>
      <c r="K271" s="56">
        <f t="shared" si="46"/>
        <v>100</v>
      </c>
      <c r="L271" s="56">
        <f t="shared" si="47"/>
        <v>109.77781178164419</v>
      </c>
      <c r="M271" s="59">
        <v>3450.58</v>
      </c>
      <c r="N271" s="55">
        <v>3508.1</v>
      </c>
      <c r="O271" s="55">
        <v>3851.11</v>
      </c>
      <c r="P271" s="56">
        <f t="shared" si="48"/>
        <v>101.66696613322979</v>
      </c>
      <c r="Q271" s="56">
        <f t="shared" si="49"/>
        <v>109.7776574213962</v>
      </c>
      <c r="R271" s="59">
        <v>3277.31</v>
      </c>
      <c r="S271" s="59">
        <v>3331.93</v>
      </c>
      <c r="T271" s="59">
        <v>3731.76</v>
      </c>
      <c r="U271" s="57">
        <f t="shared" si="50"/>
        <v>101.66661072647996</v>
      </c>
      <c r="V271" s="56">
        <f t="shared" si="51"/>
        <v>111.9999519797835</v>
      </c>
      <c r="W271" s="20"/>
    </row>
    <row r="272" spans="1:23" x14ac:dyDescent="0.2">
      <c r="A272" s="32"/>
      <c r="B272" s="9" t="s">
        <v>52</v>
      </c>
      <c r="C272" s="50">
        <v>3704005258</v>
      </c>
      <c r="D272" s="13"/>
      <c r="E272" s="58"/>
      <c r="F272" s="53"/>
      <c r="G272" s="54"/>
      <c r="H272" s="59"/>
      <c r="I272" s="55"/>
      <c r="J272" s="55"/>
      <c r="K272" s="60" t="str">
        <f t="shared" si="46"/>
        <v/>
      </c>
      <c r="L272" s="60" t="str">
        <f t="shared" si="47"/>
        <v/>
      </c>
      <c r="M272" s="60"/>
      <c r="N272" s="60"/>
      <c r="O272" s="60"/>
      <c r="P272" s="56" t="str">
        <f t="shared" si="48"/>
        <v>-</v>
      </c>
      <c r="Q272" s="56" t="str">
        <f t="shared" si="49"/>
        <v>-</v>
      </c>
      <c r="R272" s="60"/>
      <c r="S272" s="60"/>
      <c r="T272" s="60"/>
      <c r="U272" s="57" t="str">
        <f t="shared" si="50"/>
        <v>-</v>
      </c>
      <c r="V272" s="56" t="str">
        <f t="shared" si="51"/>
        <v>-</v>
      </c>
      <c r="W272" s="18" t="s">
        <v>443</v>
      </c>
    </row>
    <row r="273" spans="1:23" x14ac:dyDescent="0.2">
      <c r="A273" s="32"/>
      <c r="B273" s="1" t="s">
        <v>23</v>
      </c>
      <c r="C273" s="50">
        <v>3704005258</v>
      </c>
      <c r="D273" s="13" t="s">
        <v>205</v>
      </c>
      <c r="E273" s="58" t="s">
        <v>312</v>
      </c>
      <c r="F273" s="53" t="s">
        <v>175</v>
      </c>
      <c r="G273" s="54">
        <v>0.22</v>
      </c>
      <c r="H273" s="59">
        <v>3013.46</v>
      </c>
      <c r="I273" s="59">
        <v>2964.7</v>
      </c>
      <c r="J273" s="59">
        <v>2964.7</v>
      </c>
      <c r="K273" s="56">
        <f t="shared" si="46"/>
        <v>98.381926423446799</v>
      </c>
      <c r="L273" s="56">
        <f t="shared" si="47"/>
        <v>100</v>
      </c>
      <c r="M273" s="59">
        <v>3616.16</v>
      </c>
      <c r="N273" s="59">
        <v>3616.93</v>
      </c>
      <c r="O273" s="59">
        <v>3616.93</v>
      </c>
      <c r="P273" s="56">
        <f t="shared" si="48"/>
        <v>100.02129330560594</v>
      </c>
      <c r="Q273" s="56">
        <f t="shared" si="49"/>
        <v>100</v>
      </c>
      <c r="R273" s="59"/>
      <c r="S273" s="55"/>
      <c r="T273" s="55"/>
      <c r="U273" s="57" t="str">
        <f t="shared" si="50"/>
        <v>-</v>
      </c>
      <c r="V273" s="56" t="str">
        <f t="shared" si="51"/>
        <v>-</v>
      </c>
      <c r="W273" s="19"/>
    </row>
    <row r="274" spans="1:23" ht="47.25" x14ac:dyDescent="0.2">
      <c r="A274" s="32"/>
      <c r="B274" s="1" t="s">
        <v>187</v>
      </c>
      <c r="C274" s="50">
        <v>3704005258</v>
      </c>
      <c r="D274" s="13" t="s">
        <v>205</v>
      </c>
      <c r="E274" s="58" t="s">
        <v>312</v>
      </c>
      <c r="F274" s="53" t="s">
        <v>83</v>
      </c>
      <c r="G274" s="54">
        <v>0.22</v>
      </c>
      <c r="H274" s="59">
        <v>669.64</v>
      </c>
      <c r="I274" s="59">
        <v>645</v>
      </c>
      <c r="J274" s="59">
        <v>708.25</v>
      </c>
      <c r="K274" s="56">
        <f t="shared" si="46"/>
        <v>96.320410967086801</v>
      </c>
      <c r="L274" s="56">
        <f t="shared" si="47"/>
        <v>109.80620155038761</v>
      </c>
      <c r="M274" s="56"/>
      <c r="N274" s="56"/>
      <c r="O274" s="56"/>
      <c r="P274" s="56" t="str">
        <f t="shared" si="48"/>
        <v>-</v>
      </c>
      <c r="Q274" s="56" t="str">
        <f t="shared" si="49"/>
        <v>-</v>
      </c>
      <c r="R274" s="56"/>
      <c r="S274" s="56"/>
      <c r="T274" s="56"/>
      <c r="U274" s="57" t="str">
        <f t="shared" si="50"/>
        <v>-</v>
      </c>
      <c r="V274" s="56" t="str">
        <f t="shared" si="51"/>
        <v>-</v>
      </c>
      <c r="W274" s="20"/>
    </row>
    <row r="275" spans="1:23" x14ac:dyDescent="0.2">
      <c r="A275" s="32"/>
      <c r="B275" s="9" t="s">
        <v>112</v>
      </c>
      <c r="C275" s="50">
        <v>3704561336</v>
      </c>
      <c r="D275" s="13"/>
      <c r="E275" s="58"/>
      <c r="F275" s="53"/>
      <c r="G275" s="54"/>
      <c r="H275" s="59"/>
      <c r="I275" s="55"/>
      <c r="J275" s="55"/>
      <c r="K275" s="60" t="str">
        <f t="shared" si="46"/>
        <v/>
      </c>
      <c r="L275" s="60" t="str">
        <f t="shared" si="47"/>
        <v/>
      </c>
      <c r="M275" s="60"/>
      <c r="N275" s="60"/>
      <c r="O275" s="60"/>
      <c r="P275" s="56" t="str">
        <f t="shared" si="48"/>
        <v>-</v>
      </c>
      <c r="Q275" s="56" t="str">
        <f t="shared" si="49"/>
        <v>-</v>
      </c>
      <c r="R275" s="60"/>
      <c r="S275" s="60"/>
      <c r="T275" s="60"/>
      <c r="U275" s="57" t="str">
        <f t="shared" si="50"/>
        <v>-</v>
      </c>
      <c r="V275" s="56" t="str">
        <f t="shared" si="51"/>
        <v>-</v>
      </c>
      <c r="W275" s="18" t="s">
        <v>444</v>
      </c>
    </row>
    <row r="276" spans="1:23" ht="31.5" x14ac:dyDescent="0.2">
      <c r="A276" s="32"/>
      <c r="B276" s="1" t="s">
        <v>20</v>
      </c>
      <c r="C276" s="50">
        <v>3704561336</v>
      </c>
      <c r="D276" s="13" t="s">
        <v>254</v>
      </c>
      <c r="E276" s="58" t="s">
        <v>312</v>
      </c>
      <c r="F276" s="53" t="s">
        <v>82</v>
      </c>
      <c r="G276" s="54">
        <v>0.05</v>
      </c>
      <c r="H276" s="59">
        <v>3210.62</v>
      </c>
      <c r="I276" s="59">
        <v>3210.62</v>
      </c>
      <c r="J276" s="59">
        <v>3902.64</v>
      </c>
      <c r="K276" s="56">
        <f t="shared" si="46"/>
        <v>100</v>
      </c>
      <c r="L276" s="56">
        <f t="shared" si="47"/>
        <v>121.55409235599355</v>
      </c>
      <c r="M276" s="56"/>
      <c r="N276" s="56"/>
      <c r="O276" s="56"/>
      <c r="P276" s="56" t="str">
        <f t="shared" si="48"/>
        <v>-</v>
      </c>
      <c r="Q276" s="56" t="str">
        <f t="shared" si="49"/>
        <v>-</v>
      </c>
      <c r="R276" s="56"/>
      <c r="S276" s="56"/>
      <c r="T276" s="56"/>
      <c r="U276" s="57" t="str">
        <f t="shared" si="50"/>
        <v>-</v>
      </c>
      <c r="V276" s="56" t="str">
        <f t="shared" si="51"/>
        <v>-</v>
      </c>
      <c r="W276" s="19"/>
    </row>
    <row r="277" spans="1:23" x14ac:dyDescent="0.2">
      <c r="A277" s="32"/>
      <c r="B277" s="1" t="s">
        <v>26</v>
      </c>
      <c r="C277" s="50">
        <v>3704561336</v>
      </c>
      <c r="D277" s="13" t="s">
        <v>254</v>
      </c>
      <c r="E277" s="58" t="s">
        <v>312</v>
      </c>
      <c r="F277" s="53" t="s">
        <v>82</v>
      </c>
      <c r="G277" s="54">
        <v>0.05</v>
      </c>
      <c r="H277" s="59">
        <v>4006.79</v>
      </c>
      <c r="I277" s="59">
        <v>4006.79</v>
      </c>
      <c r="J277" s="59">
        <v>4669.72</v>
      </c>
      <c r="K277" s="56">
        <f t="shared" si="46"/>
        <v>100</v>
      </c>
      <c r="L277" s="56">
        <f t="shared" si="47"/>
        <v>116.54516458312017</v>
      </c>
      <c r="M277" s="59"/>
      <c r="N277" s="55">
        <v>4207.13</v>
      </c>
      <c r="O277" s="55">
        <v>4903.21</v>
      </c>
      <c r="P277" s="56" t="str">
        <f t="shared" si="48"/>
        <v>-</v>
      </c>
      <c r="Q277" s="56">
        <f t="shared" si="49"/>
        <v>116.5452458089006</v>
      </c>
      <c r="R277" s="59">
        <v>3729.4</v>
      </c>
      <c r="S277" s="59">
        <v>3792.79</v>
      </c>
      <c r="T277" s="59">
        <v>4247.92</v>
      </c>
      <c r="U277" s="57">
        <f t="shared" si="50"/>
        <v>101.6997372231458</v>
      </c>
      <c r="V277" s="56">
        <f t="shared" si="51"/>
        <v>111.99987344408733</v>
      </c>
      <c r="W277" s="20"/>
    </row>
    <row r="278" spans="1:23" x14ac:dyDescent="0.2">
      <c r="A278" s="32"/>
      <c r="B278" s="9" t="s">
        <v>92</v>
      </c>
      <c r="C278" s="67">
        <v>3704000764</v>
      </c>
      <c r="D278" s="13"/>
      <c r="E278" s="58"/>
      <c r="F278" s="53"/>
      <c r="G278" s="54"/>
      <c r="H278" s="59"/>
      <c r="I278" s="59"/>
      <c r="J278" s="59"/>
      <c r="K278" s="56"/>
      <c r="L278" s="56"/>
      <c r="M278" s="59"/>
      <c r="N278" s="59"/>
      <c r="O278" s="59"/>
      <c r="P278" s="56" t="str">
        <f t="shared" si="48"/>
        <v>-</v>
      </c>
      <c r="Q278" s="56" t="str">
        <f t="shared" si="49"/>
        <v>-</v>
      </c>
      <c r="R278" s="59"/>
      <c r="S278" s="59"/>
      <c r="T278" s="59"/>
      <c r="U278" s="57" t="str">
        <f t="shared" si="50"/>
        <v>-</v>
      </c>
      <c r="V278" s="56" t="str">
        <f t="shared" si="51"/>
        <v>-</v>
      </c>
      <c r="W278" s="12"/>
    </row>
    <row r="279" spans="1:23" ht="47.25" x14ac:dyDescent="0.2">
      <c r="A279" s="32"/>
      <c r="B279" s="1" t="s">
        <v>223</v>
      </c>
      <c r="C279" s="50">
        <v>3704000764</v>
      </c>
      <c r="D279" s="13" t="s">
        <v>254</v>
      </c>
      <c r="E279" s="58" t="s">
        <v>312</v>
      </c>
      <c r="F279" s="53" t="s">
        <v>82</v>
      </c>
      <c r="G279" s="54">
        <v>0</v>
      </c>
      <c r="H279" s="59">
        <v>775.43</v>
      </c>
      <c r="I279" s="59">
        <v>775.43</v>
      </c>
      <c r="J279" s="59">
        <v>991.09</v>
      </c>
      <c r="K279" s="56">
        <f>IFERROR(I279/H279*100,"")</f>
        <v>100</v>
      </c>
      <c r="L279" s="56">
        <f>IFERROR(J279/I279*100,"")</f>
        <v>127.8116657854352</v>
      </c>
      <c r="M279" s="56"/>
      <c r="N279" s="56"/>
      <c r="O279" s="56"/>
      <c r="P279" s="56" t="str">
        <f t="shared" si="48"/>
        <v>-</v>
      </c>
      <c r="Q279" s="56" t="str">
        <f t="shared" si="49"/>
        <v>-</v>
      </c>
      <c r="R279" s="56"/>
      <c r="S279" s="56"/>
      <c r="T279" s="56"/>
      <c r="U279" s="57" t="str">
        <f t="shared" si="50"/>
        <v>-</v>
      </c>
      <c r="V279" s="56" t="str">
        <f t="shared" si="51"/>
        <v>-</v>
      </c>
      <c r="W279" s="12" t="s">
        <v>303</v>
      </c>
    </row>
    <row r="280" spans="1:23" x14ac:dyDescent="0.2">
      <c r="A280" s="32"/>
      <c r="B280" s="9" t="s">
        <v>306</v>
      </c>
      <c r="C280" s="50">
        <v>3702718486</v>
      </c>
      <c r="D280" s="13" t="s">
        <v>255</v>
      </c>
      <c r="E280" s="58" t="s">
        <v>312</v>
      </c>
      <c r="F280" s="53" t="s">
        <v>175</v>
      </c>
      <c r="G280" s="54">
        <v>0.22</v>
      </c>
      <c r="H280" s="59">
        <v>3589.22</v>
      </c>
      <c r="I280" s="59">
        <v>3589.22</v>
      </c>
      <c r="J280" s="59">
        <v>4042.75</v>
      </c>
      <c r="K280" s="56"/>
      <c r="L280" s="56">
        <f t="shared" ref="L280:L305" si="52">IFERROR(J280/I280*100,"")</f>
        <v>112.63589303525559</v>
      </c>
      <c r="M280" s="59">
        <v>4307.0600000000004</v>
      </c>
      <c r="N280" s="55">
        <v>4378.8500000000004</v>
      </c>
      <c r="O280" s="55">
        <v>4932.16</v>
      </c>
      <c r="P280" s="56">
        <f t="shared" si="48"/>
        <v>101.66679823359786</v>
      </c>
      <c r="Q280" s="56">
        <f t="shared" si="49"/>
        <v>112.63596606414924</v>
      </c>
      <c r="R280" s="59">
        <v>3521.11</v>
      </c>
      <c r="S280" s="55">
        <v>3579.8</v>
      </c>
      <c r="T280" s="55">
        <v>4009.38</v>
      </c>
      <c r="U280" s="57">
        <f t="shared" si="50"/>
        <v>101.66680393398673</v>
      </c>
      <c r="V280" s="56">
        <f t="shared" si="51"/>
        <v>112.00011173808593</v>
      </c>
      <c r="W280" s="12" t="s">
        <v>464</v>
      </c>
    </row>
    <row r="281" spans="1:23" ht="18" customHeight="1" x14ac:dyDescent="0.2">
      <c r="A281" s="42"/>
      <c r="B281" s="9" t="s">
        <v>169</v>
      </c>
      <c r="C281" s="67">
        <v>3711050614</v>
      </c>
      <c r="D281" s="13" t="s">
        <v>396</v>
      </c>
      <c r="E281" s="58" t="s">
        <v>312</v>
      </c>
      <c r="F281" s="53" t="s">
        <v>175</v>
      </c>
      <c r="G281" s="54">
        <v>0.22</v>
      </c>
      <c r="H281" s="59">
        <v>3115.31</v>
      </c>
      <c r="I281" s="59">
        <v>3115.31</v>
      </c>
      <c r="J281" s="59">
        <v>3217.99</v>
      </c>
      <c r="K281" s="56">
        <f t="shared" ref="K281:K305" si="53">IFERROR(I281/H281*100,"")</f>
        <v>100</v>
      </c>
      <c r="L281" s="56">
        <f t="shared" si="52"/>
        <v>103.29598017532766</v>
      </c>
      <c r="M281" s="55"/>
      <c r="N281" s="55">
        <v>3800.68</v>
      </c>
      <c r="O281" s="55">
        <v>3925.95</v>
      </c>
      <c r="P281" s="56" t="str">
        <f t="shared" si="48"/>
        <v>-</v>
      </c>
      <c r="Q281" s="56">
        <f t="shared" si="49"/>
        <v>103.29598913878569</v>
      </c>
      <c r="R281" s="55">
        <v>3108.04</v>
      </c>
      <c r="S281" s="55">
        <v>3160.87</v>
      </c>
      <c r="T281" s="55">
        <v>3540.17</v>
      </c>
      <c r="U281" s="57">
        <f t="shared" si="50"/>
        <v>101.69978507355117</v>
      </c>
      <c r="V281" s="56">
        <f t="shared" si="51"/>
        <v>111.99986079781831</v>
      </c>
      <c r="W281" s="12" t="s">
        <v>438</v>
      </c>
    </row>
    <row r="282" spans="1:23" ht="15.75" customHeight="1" x14ac:dyDescent="0.2">
      <c r="A282" s="22" t="s">
        <v>339</v>
      </c>
      <c r="B282" s="9" t="s">
        <v>64</v>
      </c>
      <c r="C282" s="50">
        <v>3705066140</v>
      </c>
      <c r="D282" s="13"/>
      <c r="E282" s="58"/>
      <c r="F282" s="53"/>
      <c r="G282" s="54"/>
      <c r="H282" s="55"/>
      <c r="I282" s="55"/>
      <c r="J282" s="55"/>
      <c r="K282" s="56" t="str">
        <f t="shared" si="53"/>
        <v/>
      </c>
      <c r="L282" s="56" t="str">
        <f t="shared" si="52"/>
        <v/>
      </c>
      <c r="M282" s="56"/>
      <c r="N282" s="56"/>
      <c r="O282" s="56"/>
      <c r="P282" s="56" t="str">
        <f t="shared" si="48"/>
        <v>-</v>
      </c>
      <c r="Q282" s="56" t="str">
        <f t="shared" si="49"/>
        <v>-</v>
      </c>
      <c r="R282" s="56"/>
      <c r="S282" s="56"/>
      <c r="T282" s="56"/>
      <c r="U282" s="57" t="str">
        <f t="shared" si="50"/>
        <v>-</v>
      </c>
      <c r="V282" s="56" t="str">
        <f t="shared" si="51"/>
        <v>-</v>
      </c>
      <c r="W282" s="61"/>
    </row>
    <row r="283" spans="1:23" ht="31.5" x14ac:dyDescent="0.2">
      <c r="A283" s="32"/>
      <c r="B283" s="1" t="s">
        <v>70</v>
      </c>
      <c r="C283" s="50">
        <v>3705066140</v>
      </c>
      <c r="D283" s="13" t="s">
        <v>205</v>
      </c>
      <c r="E283" s="58" t="s">
        <v>312</v>
      </c>
      <c r="F283" s="53" t="s">
        <v>175</v>
      </c>
      <c r="G283" s="54">
        <v>0.22</v>
      </c>
      <c r="H283" s="55">
        <v>2901.94</v>
      </c>
      <c r="I283" s="55">
        <v>2901.94</v>
      </c>
      <c r="J283" s="55">
        <v>3054.7</v>
      </c>
      <c r="K283" s="56">
        <f>IFERROR(I283/H283*100,"")</f>
        <v>100</v>
      </c>
      <c r="L283" s="56">
        <f>IFERROR(J283/I283*100,"")</f>
        <v>105.26406472911225</v>
      </c>
      <c r="M283" s="55">
        <v>3482.33</v>
      </c>
      <c r="N283" s="55">
        <v>3540.37</v>
      </c>
      <c r="O283" s="55">
        <v>3726.73</v>
      </c>
      <c r="P283" s="56">
        <f t="shared" si="48"/>
        <v>101.66670016913963</v>
      </c>
      <c r="Q283" s="56">
        <f t="shared" si="49"/>
        <v>105.2638566025585</v>
      </c>
      <c r="R283" s="55">
        <v>3276.36</v>
      </c>
      <c r="S283" s="55">
        <v>3330.97</v>
      </c>
      <c r="T283" s="55"/>
      <c r="U283" s="57">
        <f t="shared" si="50"/>
        <v>101.66678875337263</v>
      </c>
      <c r="V283" s="56">
        <f>IFERROR(O283/S283*100,"-")</f>
        <v>111.88122378766545</v>
      </c>
      <c r="W283" s="12" t="s">
        <v>409</v>
      </c>
    </row>
    <row r="284" spans="1:23" x14ac:dyDescent="0.2">
      <c r="A284" s="32"/>
      <c r="B284" s="1" t="s">
        <v>48</v>
      </c>
      <c r="C284" s="50">
        <v>3705066140</v>
      </c>
      <c r="D284" s="13" t="s">
        <v>407</v>
      </c>
      <c r="E284" s="58" t="s">
        <v>312</v>
      </c>
      <c r="F284" s="53" t="s">
        <v>175</v>
      </c>
      <c r="G284" s="54">
        <v>0.22</v>
      </c>
      <c r="H284" s="55">
        <v>2231.37</v>
      </c>
      <c r="I284" s="55">
        <v>2171.7199999999998</v>
      </c>
      <c r="J284" s="55">
        <v>2171.7199999999998</v>
      </c>
      <c r="K284" s="56">
        <f>IFERROR(I284/H284*100,"")</f>
        <v>97.326754415448804</v>
      </c>
      <c r="L284" s="56">
        <f>IFERROR(J284/I284*100,"")</f>
        <v>100</v>
      </c>
      <c r="M284" s="55">
        <v>2677.64</v>
      </c>
      <c r="N284" s="55">
        <v>2649.5</v>
      </c>
      <c r="O284" s="55">
        <v>2649.5</v>
      </c>
      <c r="P284" s="56">
        <f t="shared" si="48"/>
        <v>98.949074558193047</v>
      </c>
      <c r="Q284" s="56">
        <f t="shared" si="49"/>
        <v>100</v>
      </c>
      <c r="R284" s="55">
        <v>2649.5</v>
      </c>
      <c r="S284" s="55">
        <v>2649.5</v>
      </c>
      <c r="T284" s="56"/>
      <c r="U284" s="57">
        <f t="shared" si="50"/>
        <v>100</v>
      </c>
      <c r="V284" s="56">
        <f t="shared" si="51"/>
        <v>0</v>
      </c>
      <c r="W284" s="12" t="s">
        <v>408</v>
      </c>
    </row>
    <row r="285" spans="1:23" x14ac:dyDescent="0.2">
      <c r="A285" s="32"/>
      <c r="B285" s="10" t="s">
        <v>313</v>
      </c>
      <c r="C285" s="79">
        <v>7704799174</v>
      </c>
      <c r="D285" s="13" t="s">
        <v>205</v>
      </c>
      <c r="E285" s="58" t="s">
        <v>312</v>
      </c>
      <c r="F285" s="53" t="s">
        <v>83</v>
      </c>
      <c r="G285" s="54">
        <v>0.05</v>
      </c>
      <c r="H285" s="59">
        <v>2721.25</v>
      </c>
      <c r="I285" s="59">
        <v>2721.25</v>
      </c>
      <c r="J285" s="59">
        <v>3921.54</v>
      </c>
      <c r="K285" s="56">
        <f t="shared" si="53"/>
        <v>100</v>
      </c>
      <c r="L285" s="56">
        <f t="shared" si="52"/>
        <v>144.10803858520899</v>
      </c>
      <c r="M285" s="56"/>
      <c r="N285" s="56"/>
      <c r="O285" s="56"/>
      <c r="P285" s="56" t="str">
        <f t="shared" si="48"/>
        <v>-</v>
      </c>
      <c r="Q285" s="56" t="str">
        <f t="shared" si="49"/>
        <v>-</v>
      </c>
      <c r="R285" s="56"/>
      <c r="S285" s="56"/>
      <c r="T285" s="56"/>
      <c r="U285" s="57" t="str">
        <f t="shared" si="50"/>
        <v>-</v>
      </c>
      <c r="V285" s="56" t="str">
        <f t="shared" si="51"/>
        <v>-</v>
      </c>
      <c r="W285" s="12" t="s">
        <v>435</v>
      </c>
    </row>
    <row r="286" spans="1:23" x14ac:dyDescent="0.2">
      <c r="A286" s="32"/>
      <c r="B286" s="9" t="s">
        <v>17</v>
      </c>
      <c r="C286" s="50">
        <v>3706008060</v>
      </c>
      <c r="D286" s="13" t="s">
        <v>205</v>
      </c>
      <c r="E286" s="58" t="s">
        <v>312</v>
      </c>
      <c r="F286" s="53" t="s">
        <v>83</v>
      </c>
      <c r="G286" s="54">
        <v>0.22</v>
      </c>
      <c r="H286" s="55">
        <v>1872.91</v>
      </c>
      <c r="I286" s="55">
        <v>1872.91</v>
      </c>
      <c r="J286" s="55">
        <v>2234.3200000000002</v>
      </c>
      <c r="K286" s="56">
        <f t="shared" si="53"/>
        <v>100</v>
      </c>
      <c r="L286" s="56">
        <f t="shared" si="52"/>
        <v>119.29670939874313</v>
      </c>
      <c r="M286" s="56"/>
      <c r="N286" s="56"/>
      <c r="O286" s="56"/>
      <c r="P286" s="56" t="str">
        <f t="shared" si="48"/>
        <v>-</v>
      </c>
      <c r="Q286" s="56" t="str">
        <f t="shared" si="49"/>
        <v>-</v>
      </c>
      <c r="R286" s="56"/>
      <c r="S286" s="56"/>
      <c r="T286" s="56"/>
      <c r="U286" s="57" t="str">
        <f t="shared" si="50"/>
        <v>-</v>
      </c>
      <c r="V286" s="56" t="str">
        <f t="shared" si="51"/>
        <v>-</v>
      </c>
      <c r="W286" s="12" t="s">
        <v>381</v>
      </c>
    </row>
    <row r="287" spans="1:23" ht="31.5" x14ac:dyDescent="0.2">
      <c r="A287" s="32"/>
      <c r="B287" s="9" t="s">
        <v>113</v>
      </c>
      <c r="C287" s="50">
        <v>3705062837</v>
      </c>
      <c r="D287" s="13" t="s">
        <v>205</v>
      </c>
      <c r="E287" s="58" t="s">
        <v>312</v>
      </c>
      <c r="F287" s="53" t="s">
        <v>82</v>
      </c>
      <c r="G287" s="54">
        <v>0.05</v>
      </c>
      <c r="H287" s="55">
        <v>5739.68</v>
      </c>
      <c r="I287" s="55">
        <v>5739.68</v>
      </c>
      <c r="J287" s="55">
        <v>6131.75</v>
      </c>
      <c r="K287" s="56">
        <f t="shared" si="53"/>
        <v>100</v>
      </c>
      <c r="L287" s="56">
        <f t="shared" si="52"/>
        <v>106.83086861985336</v>
      </c>
      <c r="M287" s="55"/>
      <c r="N287" s="55">
        <v>6026.66</v>
      </c>
      <c r="O287" s="55">
        <v>6438.34</v>
      </c>
      <c r="P287" s="56" t="str">
        <f t="shared" si="48"/>
        <v>-</v>
      </c>
      <c r="Q287" s="56">
        <f t="shared" si="49"/>
        <v>106.83098100772234</v>
      </c>
      <c r="R287" s="55">
        <v>3472.14</v>
      </c>
      <c r="S287" s="55">
        <v>3531.16</v>
      </c>
      <c r="T287" s="55">
        <v>3954.9</v>
      </c>
      <c r="U287" s="57">
        <f t="shared" si="50"/>
        <v>101.69981625164883</v>
      </c>
      <c r="V287" s="56">
        <f t="shared" si="51"/>
        <v>112.00002265544468</v>
      </c>
      <c r="W287" s="12" t="s">
        <v>370</v>
      </c>
    </row>
    <row r="288" spans="1:23" x14ac:dyDescent="0.2">
      <c r="A288" s="32"/>
      <c r="B288" s="9" t="s">
        <v>3</v>
      </c>
      <c r="C288" s="50">
        <v>3730001965</v>
      </c>
      <c r="D288" s="13"/>
      <c r="E288" s="58"/>
      <c r="F288" s="53"/>
      <c r="G288" s="54"/>
      <c r="H288" s="55"/>
      <c r="I288" s="55"/>
      <c r="J288" s="55"/>
      <c r="K288" s="56" t="str">
        <f t="shared" si="53"/>
        <v/>
      </c>
      <c r="L288" s="56" t="str">
        <f t="shared" si="52"/>
        <v/>
      </c>
      <c r="M288" s="56"/>
      <c r="N288" s="56"/>
      <c r="O288" s="56"/>
      <c r="P288" s="56" t="str">
        <f t="shared" si="48"/>
        <v>-</v>
      </c>
      <c r="Q288" s="56" t="str">
        <f t="shared" si="49"/>
        <v>-</v>
      </c>
      <c r="R288" s="56"/>
      <c r="S288" s="56"/>
      <c r="T288" s="56"/>
      <c r="U288" s="57" t="str">
        <f t="shared" si="50"/>
        <v>-</v>
      </c>
      <c r="V288" s="56" t="str">
        <f t="shared" si="51"/>
        <v>-</v>
      </c>
      <c r="W288" s="18" t="s">
        <v>434</v>
      </c>
    </row>
    <row r="289" spans="1:23" x14ac:dyDescent="0.2">
      <c r="A289" s="32"/>
      <c r="B289" s="1" t="s">
        <v>141</v>
      </c>
      <c r="C289" s="50">
        <v>3730001965</v>
      </c>
      <c r="D289" s="13" t="s">
        <v>205</v>
      </c>
      <c r="E289" s="58" t="s">
        <v>312</v>
      </c>
      <c r="F289" s="53" t="s">
        <v>83</v>
      </c>
      <c r="G289" s="54">
        <v>0.22</v>
      </c>
      <c r="H289" s="55">
        <v>1610.32</v>
      </c>
      <c r="I289" s="55">
        <v>1610.32</v>
      </c>
      <c r="J289" s="55">
        <v>1749.09</v>
      </c>
      <c r="K289" s="56">
        <f t="shared" si="53"/>
        <v>100</v>
      </c>
      <c r="L289" s="56">
        <f t="shared" si="52"/>
        <v>108.61754185503503</v>
      </c>
      <c r="M289" s="56"/>
      <c r="N289" s="56"/>
      <c r="O289" s="56"/>
      <c r="P289" s="56" t="str">
        <f t="shared" si="48"/>
        <v>-</v>
      </c>
      <c r="Q289" s="56" t="str">
        <f t="shared" si="49"/>
        <v>-</v>
      </c>
      <c r="R289" s="56"/>
      <c r="S289" s="56"/>
      <c r="T289" s="56"/>
      <c r="U289" s="57" t="str">
        <f t="shared" si="50"/>
        <v>-</v>
      </c>
      <c r="V289" s="56" t="str">
        <f t="shared" si="51"/>
        <v>-</v>
      </c>
      <c r="W289" s="19"/>
    </row>
    <row r="290" spans="1:23" x14ac:dyDescent="0.2">
      <c r="A290" s="32"/>
      <c r="B290" s="1" t="s">
        <v>142</v>
      </c>
      <c r="C290" s="50">
        <v>3730001965</v>
      </c>
      <c r="D290" s="13" t="s">
        <v>205</v>
      </c>
      <c r="E290" s="58" t="s">
        <v>312</v>
      </c>
      <c r="F290" s="53" t="s">
        <v>83</v>
      </c>
      <c r="G290" s="54">
        <v>0.22</v>
      </c>
      <c r="H290" s="55">
        <v>1445.68</v>
      </c>
      <c r="I290" s="55">
        <v>1445.68</v>
      </c>
      <c r="J290" s="55">
        <v>1505.5</v>
      </c>
      <c r="K290" s="56">
        <f t="shared" si="53"/>
        <v>100</v>
      </c>
      <c r="L290" s="56">
        <f t="shared" si="52"/>
        <v>104.13784516628853</v>
      </c>
      <c r="M290" s="56"/>
      <c r="N290" s="56"/>
      <c r="O290" s="56"/>
      <c r="P290" s="56" t="str">
        <f t="shared" si="48"/>
        <v>-</v>
      </c>
      <c r="Q290" s="56" t="str">
        <f t="shared" si="49"/>
        <v>-</v>
      </c>
      <c r="R290" s="56"/>
      <c r="S290" s="56"/>
      <c r="T290" s="56"/>
      <c r="U290" s="57" t="str">
        <f t="shared" si="50"/>
        <v>-</v>
      </c>
      <c r="V290" s="56" t="str">
        <f t="shared" si="51"/>
        <v>-</v>
      </c>
      <c r="W290" s="19"/>
    </row>
    <row r="291" spans="1:23" x14ac:dyDescent="0.2">
      <c r="A291" s="42"/>
      <c r="B291" s="1" t="s">
        <v>48</v>
      </c>
      <c r="C291" s="50">
        <v>3730001965</v>
      </c>
      <c r="D291" s="13" t="s">
        <v>205</v>
      </c>
      <c r="E291" s="58" t="s">
        <v>312</v>
      </c>
      <c r="F291" s="53" t="s">
        <v>83</v>
      </c>
      <c r="G291" s="54">
        <v>0.22</v>
      </c>
      <c r="H291" s="55">
        <v>1993.21</v>
      </c>
      <c r="I291" s="55">
        <v>1719.59</v>
      </c>
      <c r="J291" s="55">
        <v>1838.28</v>
      </c>
      <c r="K291" s="56">
        <f t="shared" si="53"/>
        <v>86.272394780279043</v>
      </c>
      <c r="L291" s="56">
        <f t="shared" si="52"/>
        <v>106.9022266935723</v>
      </c>
      <c r="M291" s="56"/>
      <c r="N291" s="56"/>
      <c r="O291" s="56"/>
      <c r="P291" s="56" t="str">
        <f t="shared" si="48"/>
        <v>-</v>
      </c>
      <c r="Q291" s="56" t="str">
        <f t="shared" si="49"/>
        <v>-</v>
      </c>
      <c r="R291" s="56"/>
      <c r="S291" s="56"/>
      <c r="T291" s="56"/>
      <c r="U291" s="57" t="str">
        <f t="shared" si="50"/>
        <v>-</v>
      </c>
      <c r="V291" s="56" t="str">
        <f t="shared" si="51"/>
        <v>-</v>
      </c>
      <c r="W291" s="20"/>
    </row>
    <row r="292" spans="1:23" ht="31.5" customHeight="1" x14ac:dyDescent="0.2">
      <c r="A292" s="22" t="s">
        <v>340</v>
      </c>
      <c r="B292" s="9" t="s">
        <v>115</v>
      </c>
      <c r="C292" s="67">
        <v>3706019048</v>
      </c>
      <c r="D292" s="13"/>
      <c r="E292" s="58"/>
      <c r="F292" s="53"/>
      <c r="G292" s="54"/>
      <c r="H292" s="55"/>
      <c r="I292" s="55"/>
      <c r="J292" s="55"/>
      <c r="K292" s="56" t="str">
        <f t="shared" si="53"/>
        <v/>
      </c>
      <c r="L292" s="56" t="str">
        <f t="shared" si="52"/>
        <v/>
      </c>
      <c r="M292" s="56"/>
      <c r="N292" s="56"/>
      <c r="O292" s="56"/>
      <c r="P292" s="56" t="str">
        <f t="shared" si="48"/>
        <v>-</v>
      </c>
      <c r="Q292" s="56" t="str">
        <f t="shared" si="49"/>
        <v>-</v>
      </c>
      <c r="R292" s="56"/>
      <c r="S292" s="56"/>
      <c r="T292" s="56"/>
      <c r="U292" s="57" t="str">
        <f t="shared" si="50"/>
        <v>-</v>
      </c>
      <c r="V292" s="56" t="str">
        <f t="shared" si="51"/>
        <v>-</v>
      </c>
      <c r="W292" s="12"/>
    </row>
    <row r="293" spans="1:23" x14ac:dyDescent="0.2">
      <c r="A293" s="32"/>
      <c r="B293" s="1" t="s">
        <v>60</v>
      </c>
      <c r="C293" s="67">
        <v>3706019048</v>
      </c>
      <c r="D293" s="13" t="s">
        <v>209</v>
      </c>
      <c r="E293" s="58" t="s">
        <v>312</v>
      </c>
      <c r="F293" s="53" t="s">
        <v>175</v>
      </c>
      <c r="G293" s="54">
        <v>0.05</v>
      </c>
      <c r="H293" s="55">
        <v>4611.17</v>
      </c>
      <c r="I293" s="55">
        <v>4611.17</v>
      </c>
      <c r="J293" s="55">
        <v>5770.1</v>
      </c>
      <c r="K293" s="56">
        <f t="shared" si="53"/>
        <v>100</v>
      </c>
      <c r="L293" s="56">
        <f t="shared" si="52"/>
        <v>125.13310070979817</v>
      </c>
      <c r="M293" s="55">
        <v>4841.7299999999996</v>
      </c>
      <c r="N293" s="55">
        <v>4841.7299999999996</v>
      </c>
      <c r="O293" s="55">
        <v>6058.61</v>
      </c>
      <c r="P293" s="56">
        <f t="shared" si="48"/>
        <v>100</v>
      </c>
      <c r="Q293" s="56">
        <f t="shared" si="49"/>
        <v>125.13316521160824</v>
      </c>
      <c r="R293" s="55">
        <v>3572.53</v>
      </c>
      <c r="S293" s="55">
        <v>3572.53</v>
      </c>
      <c r="T293" s="55">
        <v>4001.23</v>
      </c>
      <c r="U293" s="57">
        <f t="shared" si="50"/>
        <v>100</v>
      </c>
      <c r="V293" s="56">
        <f t="shared" si="51"/>
        <v>111.99989923107714</v>
      </c>
      <c r="W293" s="12" t="s">
        <v>440</v>
      </c>
    </row>
    <row r="294" spans="1:23" x14ac:dyDescent="0.2">
      <c r="A294" s="32"/>
      <c r="B294" s="1" t="s">
        <v>285</v>
      </c>
      <c r="C294" s="67">
        <v>3706019048</v>
      </c>
      <c r="D294" s="13" t="s">
        <v>205</v>
      </c>
      <c r="E294" s="58" t="s">
        <v>312</v>
      </c>
      <c r="F294" s="53" t="s">
        <v>175</v>
      </c>
      <c r="G294" s="54">
        <v>0.05</v>
      </c>
      <c r="H294" s="55">
        <v>16600.48</v>
      </c>
      <c r="I294" s="55">
        <v>14846.05</v>
      </c>
      <c r="J294" s="55">
        <v>14859.51</v>
      </c>
      <c r="K294" s="56">
        <f t="shared" si="53"/>
        <v>89.431450174934696</v>
      </c>
      <c r="L294" s="56">
        <f t="shared" si="52"/>
        <v>100.0906638466124</v>
      </c>
      <c r="M294" s="55">
        <v>17430.5</v>
      </c>
      <c r="N294" s="55">
        <v>15588.35</v>
      </c>
      <c r="O294" s="55">
        <v>15602.49</v>
      </c>
      <c r="P294" s="56">
        <f t="shared" si="48"/>
        <v>89.431456355239376</v>
      </c>
      <c r="Q294" s="56">
        <f t="shared" si="49"/>
        <v>100.09070876648265</v>
      </c>
      <c r="R294" s="55">
        <v>3729.4</v>
      </c>
      <c r="S294" s="55">
        <v>3729.4</v>
      </c>
      <c r="T294" s="55">
        <v>4176.93</v>
      </c>
      <c r="U294" s="57">
        <f t="shared" si="50"/>
        <v>100</v>
      </c>
      <c r="V294" s="56">
        <f t="shared" si="51"/>
        <v>112.00005362792945</v>
      </c>
      <c r="W294" s="18" t="s">
        <v>441</v>
      </c>
    </row>
    <row r="295" spans="1:23" x14ac:dyDescent="0.2">
      <c r="A295" s="32"/>
      <c r="B295" s="1" t="s">
        <v>286</v>
      </c>
      <c r="C295" s="67">
        <v>3706019048</v>
      </c>
      <c r="D295" s="13" t="s">
        <v>205</v>
      </c>
      <c r="E295" s="58" t="s">
        <v>312</v>
      </c>
      <c r="F295" s="53" t="s">
        <v>175</v>
      </c>
      <c r="G295" s="54">
        <v>0.05</v>
      </c>
      <c r="H295" s="55">
        <v>9297.7900000000009</v>
      </c>
      <c r="I295" s="55">
        <v>8496.1299999999992</v>
      </c>
      <c r="J295" s="55">
        <v>8502.19</v>
      </c>
      <c r="K295" s="56">
        <f t="shared" si="53"/>
        <v>91.377951104509776</v>
      </c>
      <c r="L295" s="56">
        <f t="shared" si="52"/>
        <v>100.07132659222495</v>
      </c>
      <c r="M295" s="55">
        <v>9762.68</v>
      </c>
      <c r="N295" s="55">
        <v>8920.94</v>
      </c>
      <c r="O295" s="55">
        <v>8927.2999999999993</v>
      </c>
      <c r="P295" s="56">
        <f t="shared" si="48"/>
        <v>91.377982275358818</v>
      </c>
      <c r="Q295" s="56">
        <f t="shared" si="49"/>
        <v>100.07129293549781</v>
      </c>
      <c r="R295" s="55">
        <v>3729.4</v>
      </c>
      <c r="S295" s="55">
        <v>3729.4</v>
      </c>
      <c r="T295" s="55">
        <v>4176.93</v>
      </c>
      <c r="U295" s="57">
        <f t="shared" si="50"/>
        <v>100</v>
      </c>
      <c r="V295" s="56">
        <f t="shared" si="51"/>
        <v>112.00005362792945</v>
      </c>
      <c r="W295" s="19"/>
    </row>
    <row r="296" spans="1:23" x14ac:dyDescent="0.2">
      <c r="A296" s="32"/>
      <c r="B296" s="1" t="s">
        <v>287</v>
      </c>
      <c r="C296" s="67">
        <v>3706019048</v>
      </c>
      <c r="D296" s="13" t="s">
        <v>205</v>
      </c>
      <c r="E296" s="58" t="s">
        <v>312</v>
      </c>
      <c r="F296" s="53" t="s">
        <v>175</v>
      </c>
      <c r="G296" s="54">
        <v>0.05</v>
      </c>
      <c r="H296" s="55">
        <v>17369.64</v>
      </c>
      <c r="I296" s="55">
        <v>17369.64</v>
      </c>
      <c r="J296" s="55">
        <v>20471.72</v>
      </c>
      <c r="K296" s="56">
        <f t="shared" si="53"/>
        <v>100</v>
      </c>
      <c r="L296" s="56">
        <f t="shared" si="52"/>
        <v>117.85920721442702</v>
      </c>
      <c r="M296" s="55">
        <v>18238.12</v>
      </c>
      <c r="N296" s="55">
        <v>18238.12</v>
      </c>
      <c r="O296" s="55">
        <v>21495.31</v>
      </c>
      <c r="P296" s="56">
        <f t="shared" si="48"/>
        <v>100</v>
      </c>
      <c r="Q296" s="56">
        <f t="shared" si="49"/>
        <v>117.85924207100295</v>
      </c>
      <c r="R296" s="55">
        <v>3729.4</v>
      </c>
      <c r="S296" s="55">
        <v>3729.4</v>
      </c>
      <c r="T296" s="55">
        <v>4176.93</v>
      </c>
      <c r="U296" s="57">
        <f t="shared" si="50"/>
        <v>100</v>
      </c>
      <c r="V296" s="56">
        <f t="shared" si="51"/>
        <v>112.00005362792945</v>
      </c>
      <c r="W296" s="19"/>
    </row>
    <row r="297" spans="1:23" x14ac:dyDescent="0.2">
      <c r="A297" s="32"/>
      <c r="B297" s="1" t="s">
        <v>21</v>
      </c>
      <c r="C297" s="67">
        <v>3706019048</v>
      </c>
      <c r="D297" s="13" t="s">
        <v>205</v>
      </c>
      <c r="E297" s="58" t="s">
        <v>312</v>
      </c>
      <c r="F297" s="53" t="s">
        <v>175</v>
      </c>
      <c r="G297" s="54">
        <v>0.05</v>
      </c>
      <c r="H297" s="55">
        <v>11844.16</v>
      </c>
      <c r="I297" s="55">
        <v>11260.88</v>
      </c>
      <c r="J297" s="55">
        <v>11271.41</v>
      </c>
      <c r="K297" s="56">
        <f t="shared" si="53"/>
        <v>95.075378920919675</v>
      </c>
      <c r="L297" s="56">
        <f t="shared" si="52"/>
        <v>100.09350956585988</v>
      </c>
      <c r="M297" s="55">
        <v>12436.37</v>
      </c>
      <c r="N297" s="55">
        <v>11823.92</v>
      </c>
      <c r="O297" s="55">
        <v>11834.98</v>
      </c>
      <c r="P297" s="56">
        <f t="shared" si="48"/>
        <v>95.075331467301154</v>
      </c>
      <c r="Q297" s="56">
        <f t="shared" si="49"/>
        <v>100.09353919850608</v>
      </c>
      <c r="R297" s="55">
        <v>3729.4</v>
      </c>
      <c r="S297" s="55">
        <v>3729.4</v>
      </c>
      <c r="T297" s="55">
        <v>4176.93</v>
      </c>
      <c r="U297" s="57">
        <f t="shared" si="50"/>
        <v>100</v>
      </c>
      <c r="V297" s="56">
        <f t="shared" si="51"/>
        <v>112.00005362792945</v>
      </c>
      <c r="W297" s="19"/>
    </row>
    <row r="298" spans="1:23" x14ac:dyDescent="0.2">
      <c r="A298" s="32"/>
      <c r="B298" s="1" t="s">
        <v>288</v>
      </c>
      <c r="C298" s="67">
        <v>3706019048</v>
      </c>
      <c r="D298" s="13" t="s">
        <v>205</v>
      </c>
      <c r="E298" s="58" t="s">
        <v>312</v>
      </c>
      <c r="F298" s="53" t="s">
        <v>175</v>
      </c>
      <c r="G298" s="54">
        <v>0.05</v>
      </c>
      <c r="H298" s="55">
        <v>13128.96</v>
      </c>
      <c r="I298" s="55">
        <v>12899.06</v>
      </c>
      <c r="J298" s="55">
        <v>12899.06</v>
      </c>
      <c r="K298" s="56">
        <f t="shared" si="53"/>
        <v>98.248909281466325</v>
      </c>
      <c r="L298" s="56">
        <f t="shared" si="52"/>
        <v>100</v>
      </c>
      <c r="M298" s="55">
        <v>13785.41</v>
      </c>
      <c r="N298" s="55">
        <v>13544.01</v>
      </c>
      <c r="O298" s="55">
        <v>13544.01</v>
      </c>
      <c r="P298" s="56">
        <f t="shared" si="48"/>
        <v>98.248873265285553</v>
      </c>
      <c r="Q298" s="56">
        <f t="shared" si="49"/>
        <v>100</v>
      </c>
      <c r="R298" s="55">
        <v>3729.4</v>
      </c>
      <c r="S298" s="55">
        <v>3729.4</v>
      </c>
      <c r="T298" s="55">
        <v>4176.93</v>
      </c>
      <c r="U298" s="57">
        <f t="shared" si="50"/>
        <v>100</v>
      </c>
      <c r="V298" s="56">
        <f t="shared" si="51"/>
        <v>112.00005362792945</v>
      </c>
      <c r="W298" s="19"/>
    </row>
    <row r="299" spans="1:23" x14ac:dyDescent="0.2">
      <c r="A299" s="32"/>
      <c r="B299" s="1" t="s">
        <v>114</v>
      </c>
      <c r="C299" s="67">
        <v>3706019048</v>
      </c>
      <c r="D299" s="13" t="s">
        <v>205</v>
      </c>
      <c r="E299" s="58" t="s">
        <v>312</v>
      </c>
      <c r="F299" s="53" t="s">
        <v>83</v>
      </c>
      <c r="G299" s="54">
        <v>0.05</v>
      </c>
      <c r="H299" s="55">
        <v>4346.95</v>
      </c>
      <c r="I299" s="55">
        <v>4346.95</v>
      </c>
      <c r="J299" s="55">
        <v>5057.3599999999997</v>
      </c>
      <c r="K299" s="56">
        <f t="shared" si="53"/>
        <v>100</v>
      </c>
      <c r="L299" s="56">
        <f t="shared" si="52"/>
        <v>116.34272305869632</v>
      </c>
      <c r="M299" s="56"/>
      <c r="N299" s="56"/>
      <c r="O299" s="56"/>
      <c r="P299" s="56" t="str">
        <f t="shared" si="48"/>
        <v>-</v>
      </c>
      <c r="Q299" s="56" t="str">
        <f t="shared" si="49"/>
        <v>-</v>
      </c>
      <c r="R299" s="56"/>
      <c r="S299" s="56"/>
      <c r="T299" s="56"/>
      <c r="U299" s="57" t="str">
        <f t="shared" si="50"/>
        <v>-</v>
      </c>
      <c r="V299" s="56" t="str">
        <f t="shared" si="51"/>
        <v>-</v>
      </c>
      <c r="W299" s="20"/>
    </row>
    <row r="300" spans="1:23" ht="31.5" x14ac:dyDescent="0.2">
      <c r="A300" s="32"/>
      <c r="B300" s="1" t="s">
        <v>116</v>
      </c>
      <c r="C300" s="67">
        <v>3706019048</v>
      </c>
      <c r="D300" s="13" t="s">
        <v>207</v>
      </c>
      <c r="E300" s="58" t="s">
        <v>312</v>
      </c>
      <c r="F300" s="53" t="s">
        <v>175</v>
      </c>
      <c r="G300" s="54">
        <v>0.05</v>
      </c>
      <c r="H300" s="55">
        <v>1803.33</v>
      </c>
      <c r="I300" s="55">
        <v>1803.33</v>
      </c>
      <c r="J300" s="55">
        <v>1803.33</v>
      </c>
      <c r="K300" s="56">
        <f t="shared" si="53"/>
        <v>100</v>
      </c>
      <c r="L300" s="56">
        <f t="shared" si="52"/>
        <v>100</v>
      </c>
      <c r="M300" s="55">
        <v>1893.5</v>
      </c>
      <c r="N300" s="55">
        <f>ROUND(I300*(1+$G300),2)</f>
        <v>1893.5</v>
      </c>
      <c r="O300" s="55">
        <f>ROUND(J300*(1+$G300),2)</f>
        <v>1893.5</v>
      </c>
      <c r="P300" s="56">
        <f t="shared" si="48"/>
        <v>100</v>
      </c>
      <c r="Q300" s="56">
        <f t="shared" si="49"/>
        <v>100</v>
      </c>
      <c r="R300" s="55"/>
      <c r="S300" s="55"/>
      <c r="T300" s="55"/>
      <c r="U300" s="57" t="str">
        <f t="shared" si="50"/>
        <v>-</v>
      </c>
      <c r="V300" s="56" t="str">
        <f t="shared" si="51"/>
        <v>-</v>
      </c>
      <c r="W300" s="12" t="s">
        <v>439</v>
      </c>
    </row>
    <row r="301" spans="1:23" x14ac:dyDescent="0.2">
      <c r="A301" s="32"/>
      <c r="B301" s="1" t="s">
        <v>289</v>
      </c>
      <c r="C301" s="67">
        <v>3706019048</v>
      </c>
      <c r="D301" s="13" t="s">
        <v>254</v>
      </c>
      <c r="E301" s="58" t="s">
        <v>312</v>
      </c>
      <c r="F301" s="53" t="s">
        <v>83</v>
      </c>
      <c r="G301" s="54">
        <v>0.05</v>
      </c>
      <c r="H301" s="55"/>
      <c r="I301" s="55">
        <v>4960.3900000000003</v>
      </c>
      <c r="J301" s="55">
        <v>5047.96</v>
      </c>
      <c r="K301" s="55" t="str">
        <f>IFERROR(I301/H301*100,"")</f>
        <v/>
      </c>
      <c r="L301" s="56">
        <f>IFERROR(J301/I301*100,"")</f>
        <v>101.76538538300414</v>
      </c>
      <c r="M301" s="55"/>
      <c r="N301" s="55">
        <v>5208.41</v>
      </c>
      <c r="O301" s="55">
        <v>5300.36</v>
      </c>
      <c r="P301" s="56" t="str">
        <f>IFERROR(N301/M301*100,"-")</f>
        <v>-</v>
      </c>
      <c r="Q301" s="56">
        <f>IFERROR(O301/N301*100,"-")</f>
        <v>101.76541401310573</v>
      </c>
      <c r="R301" s="55">
        <v>3729.4</v>
      </c>
      <c r="S301" s="55">
        <v>3729.4</v>
      </c>
      <c r="T301" s="55">
        <v>4176.93</v>
      </c>
      <c r="U301" s="57">
        <f>IFERROR(S301/R301*100,"-")</f>
        <v>100</v>
      </c>
      <c r="V301" s="56">
        <f>IFERROR(T301/S301*100,"-")</f>
        <v>112.00005362792945</v>
      </c>
      <c r="W301" s="18" t="s">
        <v>466</v>
      </c>
    </row>
    <row r="302" spans="1:23" x14ac:dyDescent="0.2">
      <c r="A302" s="32"/>
      <c r="B302" s="1" t="s">
        <v>290</v>
      </c>
      <c r="C302" s="67">
        <v>3706019048</v>
      </c>
      <c r="D302" s="13" t="s">
        <v>254</v>
      </c>
      <c r="E302" s="58" t="s">
        <v>312</v>
      </c>
      <c r="F302" s="53" t="s">
        <v>83</v>
      </c>
      <c r="G302" s="54">
        <v>0.05</v>
      </c>
      <c r="H302" s="55"/>
      <c r="I302" s="55">
        <v>8319.01</v>
      </c>
      <c r="J302" s="55">
        <v>8319.01</v>
      </c>
      <c r="K302" s="55" t="str">
        <f>IFERROR(I302/H302*100,"")</f>
        <v/>
      </c>
      <c r="L302" s="56">
        <f>IFERROR(J302/I302*100,"")</f>
        <v>100</v>
      </c>
      <c r="M302" s="55"/>
      <c r="N302" s="55">
        <v>8734.9599999999991</v>
      </c>
      <c r="O302" s="55">
        <v>8734.9599999999991</v>
      </c>
      <c r="P302" s="56" t="str">
        <f>IFERROR(N302/M302*100,"-")</f>
        <v>-</v>
      </c>
      <c r="Q302" s="56">
        <f>IFERROR(O302/N302*100,"-")</f>
        <v>100</v>
      </c>
      <c r="R302" s="55">
        <v>3729.4</v>
      </c>
      <c r="S302" s="55">
        <v>3729.4</v>
      </c>
      <c r="T302" s="55">
        <v>4176.93</v>
      </c>
      <c r="U302" s="57">
        <f>IFERROR(S302/R302*100,"-")</f>
        <v>100</v>
      </c>
      <c r="V302" s="56">
        <f>IFERROR(T302/S302*100,"-")</f>
        <v>112.00005362792945</v>
      </c>
      <c r="W302" s="20"/>
    </row>
    <row r="303" spans="1:23" x14ac:dyDescent="0.2">
      <c r="A303" s="32"/>
      <c r="B303" s="9" t="s">
        <v>263</v>
      </c>
      <c r="C303" s="67">
        <v>3700020495</v>
      </c>
      <c r="D303" s="13"/>
      <c r="E303" s="58"/>
      <c r="F303" s="53"/>
      <c r="G303" s="54"/>
      <c r="H303" s="55"/>
      <c r="I303" s="55"/>
      <c r="J303" s="55"/>
      <c r="K303" s="55" t="str">
        <f t="shared" si="53"/>
        <v/>
      </c>
      <c r="L303" s="55" t="str">
        <f t="shared" si="52"/>
        <v/>
      </c>
      <c r="M303" s="55"/>
      <c r="N303" s="55"/>
      <c r="O303" s="55"/>
      <c r="P303" s="56" t="str">
        <f t="shared" si="48"/>
        <v>-</v>
      </c>
      <c r="Q303" s="56" t="str">
        <f t="shared" si="49"/>
        <v>-</v>
      </c>
      <c r="R303" s="55"/>
      <c r="S303" s="55"/>
      <c r="T303" s="55"/>
      <c r="U303" s="57" t="str">
        <f t="shared" si="50"/>
        <v>-</v>
      </c>
      <c r="V303" s="56" t="str">
        <f t="shared" si="51"/>
        <v>-</v>
      </c>
      <c r="W303" s="18" t="s">
        <v>456</v>
      </c>
    </row>
    <row r="304" spans="1:23" x14ac:dyDescent="0.2">
      <c r="A304" s="32"/>
      <c r="B304" s="1" t="s">
        <v>453</v>
      </c>
      <c r="C304" s="67">
        <v>3700020495</v>
      </c>
      <c r="D304" s="13" t="s">
        <v>255</v>
      </c>
      <c r="E304" s="58" t="s">
        <v>312</v>
      </c>
      <c r="F304" s="53" t="s">
        <v>82</v>
      </c>
      <c r="G304" s="54">
        <v>0</v>
      </c>
      <c r="H304" s="55">
        <v>4623.12</v>
      </c>
      <c r="I304" s="55">
        <v>4261.6099999999997</v>
      </c>
      <c r="J304" s="55">
        <v>4338.75</v>
      </c>
      <c r="K304" s="55">
        <f t="shared" si="53"/>
        <v>92.180389001367033</v>
      </c>
      <c r="L304" s="55">
        <f t="shared" si="52"/>
        <v>101.81011401794157</v>
      </c>
      <c r="M304" s="56"/>
      <c r="N304" s="56"/>
      <c r="O304" s="56"/>
      <c r="P304" s="56" t="str">
        <f t="shared" si="48"/>
        <v>-</v>
      </c>
      <c r="Q304" s="56" t="str">
        <f t="shared" si="49"/>
        <v>-</v>
      </c>
      <c r="R304" s="56"/>
      <c r="S304" s="56"/>
      <c r="T304" s="56"/>
      <c r="U304" s="57" t="str">
        <f t="shared" si="50"/>
        <v>-</v>
      </c>
      <c r="V304" s="56" t="str">
        <f t="shared" si="51"/>
        <v>-</v>
      </c>
      <c r="W304" s="19"/>
    </row>
    <row r="305" spans="1:23" x14ac:dyDescent="0.2">
      <c r="A305" s="32"/>
      <c r="B305" s="1" t="s">
        <v>454</v>
      </c>
      <c r="C305" s="67">
        <v>3700020495</v>
      </c>
      <c r="D305" s="13" t="s">
        <v>255</v>
      </c>
      <c r="E305" s="58" t="s">
        <v>312</v>
      </c>
      <c r="F305" s="53" t="s">
        <v>82</v>
      </c>
      <c r="G305" s="54">
        <v>0</v>
      </c>
      <c r="H305" s="55">
        <v>8438.9699999999993</v>
      </c>
      <c r="I305" s="55">
        <v>7427.2</v>
      </c>
      <c r="J305" s="55">
        <v>7427.2</v>
      </c>
      <c r="K305" s="55">
        <f t="shared" si="53"/>
        <v>88.010740647259084</v>
      </c>
      <c r="L305" s="55">
        <f t="shared" si="52"/>
        <v>100</v>
      </c>
      <c r="M305" s="55"/>
      <c r="N305" s="55"/>
      <c r="O305" s="55"/>
      <c r="P305" s="56" t="str">
        <f t="shared" si="48"/>
        <v>-</v>
      </c>
      <c r="Q305" s="56" t="str">
        <f t="shared" si="49"/>
        <v>-</v>
      </c>
      <c r="R305" s="55"/>
      <c r="S305" s="55"/>
      <c r="T305" s="55"/>
      <c r="U305" s="57" t="str">
        <f t="shared" si="50"/>
        <v>-</v>
      </c>
      <c r="V305" s="56" t="str">
        <f t="shared" si="51"/>
        <v>-</v>
      </c>
      <c r="W305" s="19"/>
    </row>
    <row r="306" spans="1:23" x14ac:dyDescent="0.2">
      <c r="A306" s="32"/>
      <c r="B306" s="1" t="s">
        <v>455</v>
      </c>
      <c r="C306" s="67">
        <v>3700020495</v>
      </c>
      <c r="D306" s="13" t="s">
        <v>255</v>
      </c>
      <c r="E306" s="58" t="s">
        <v>312</v>
      </c>
      <c r="F306" s="53" t="s">
        <v>82</v>
      </c>
      <c r="G306" s="54">
        <v>0</v>
      </c>
      <c r="H306" s="55">
        <v>14754.71</v>
      </c>
      <c r="I306" s="55">
        <v>14095.96</v>
      </c>
      <c r="J306" s="55">
        <v>14157.78</v>
      </c>
      <c r="K306" s="55">
        <f>IFERROR(I306/H306*100,"")</f>
        <v>95.535323974513901</v>
      </c>
      <c r="L306" s="55">
        <f>IFERROR(J306/I306*100,"")</f>
        <v>100.43856537617873</v>
      </c>
      <c r="M306" s="55">
        <v>14754.71</v>
      </c>
      <c r="N306" s="55">
        <v>14095.96</v>
      </c>
      <c r="O306" s="55">
        <v>14157.78</v>
      </c>
      <c r="P306" s="56">
        <f t="shared" si="48"/>
        <v>95.535323974513901</v>
      </c>
      <c r="Q306" s="56">
        <f t="shared" si="49"/>
        <v>100.43856537617873</v>
      </c>
      <c r="R306" s="55">
        <v>3729.4</v>
      </c>
      <c r="S306" s="55">
        <v>3729.4</v>
      </c>
      <c r="T306" s="55">
        <v>4176.93</v>
      </c>
      <c r="U306" s="57">
        <f t="shared" si="50"/>
        <v>100</v>
      </c>
      <c r="V306" s="56">
        <f t="shared" si="51"/>
        <v>112.00005362792945</v>
      </c>
      <c r="W306" s="20"/>
    </row>
    <row r="307" spans="1:23" x14ac:dyDescent="0.2">
      <c r="A307" s="32"/>
      <c r="B307" s="10" t="s">
        <v>219</v>
      </c>
      <c r="C307" s="50">
        <v>3702070999</v>
      </c>
      <c r="D307" s="13"/>
      <c r="E307" s="58"/>
      <c r="F307" s="53"/>
      <c r="G307" s="54"/>
      <c r="H307" s="55"/>
      <c r="I307" s="55"/>
      <c r="J307" s="55"/>
      <c r="K307" s="55"/>
      <c r="L307" s="55"/>
      <c r="M307" s="55"/>
      <c r="N307" s="55"/>
      <c r="O307" s="55"/>
      <c r="P307" s="56" t="str">
        <f t="shared" si="48"/>
        <v>-</v>
      </c>
      <c r="Q307" s="56" t="str">
        <f t="shared" si="49"/>
        <v>-</v>
      </c>
      <c r="R307" s="55"/>
      <c r="S307" s="55"/>
      <c r="T307" s="55"/>
      <c r="U307" s="57" t="str">
        <f t="shared" si="50"/>
        <v>-</v>
      </c>
      <c r="V307" s="56" t="str">
        <f t="shared" si="51"/>
        <v>-</v>
      </c>
      <c r="W307" s="12"/>
    </row>
    <row r="308" spans="1:23" x14ac:dyDescent="0.2">
      <c r="A308" s="32"/>
      <c r="B308" s="1" t="s">
        <v>218</v>
      </c>
      <c r="C308" s="50">
        <v>3702070999</v>
      </c>
      <c r="D308" s="13" t="s">
        <v>210</v>
      </c>
      <c r="E308" s="58" t="s">
        <v>312</v>
      </c>
      <c r="F308" s="53" t="s">
        <v>175</v>
      </c>
      <c r="G308" s="54">
        <v>0.22</v>
      </c>
      <c r="H308" s="55">
        <v>6467.64</v>
      </c>
      <c r="I308" s="55">
        <v>6467.64</v>
      </c>
      <c r="J308" s="55">
        <v>12186.09</v>
      </c>
      <c r="K308" s="56">
        <f>IFERROR(I308/H308*100,"")</f>
        <v>100</v>
      </c>
      <c r="L308" s="56">
        <f>IFERROR(J308/I308*100,"")</f>
        <v>188.41633115015676</v>
      </c>
      <c r="M308" s="55">
        <v>7761.17</v>
      </c>
      <c r="N308" s="55">
        <v>7890.52</v>
      </c>
      <c r="O308" s="55">
        <v>14867.03</v>
      </c>
      <c r="P308" s="56">
        <f t="shared" si="48"/>
        <v>101.66663016014338</v>
      </c>
      <c r="Q308" s="56">
        <f t="shared" si="49"/>
        <v>188.41635278790244</v>
      </c>
      <c r="R308" s="55">
        <v>3177.17</v>
      </c>
      <c r="S308" s="55">
        <v>3230.12</v>
      </c>
      <c r="T308" s="55">
        <v>3617.73</v>
      </c>
      <c r="U308" s="57">
        <f t="shared" si="50"/>
        <v>101.66657748877145</v>
      </c>
      <c r="V308" s="56">
        <f t="shared" si="51"/>
        <v>111.99986378215053</v>
      </c>
      <c r="W308" s="12" t="s">
        <v>375</v>
      </c>
    </row>
    <row r="309" spans="1:23" x14ac:dyDescent="0.2">
      <c r="A309" s="42"/>
      <c r="B309" s="1" t="s">
        <v>392</v>
      </c>
      <c r="C309" s="50">
        <v>3702070999</v>
      </c>
      <c r="D309" s="13" t="s">
        <v>383</v>
      </c>
      <c r="E309" s="58" t="s">
        <v>312</v>
      </c>
      <c r="F309" s="53" t="s">
        <v>175</v>
      </c>
      <c r="G309" s="54">
        <v>0.22</v>
      </c>
      <c r="H309" s="55">
        <v>2668.22</v>
      </c>
      <c r="I309" s="55">
        <v>2668.22</v>
      </c>
      <c r="J309" s="55">
        <v>3345.2</v>
      </c>
      <c r="K309" s="56">
        <f>IFERROR(I309/H309*100,"")</f>
        <v>100</v>
      </c>
      <c r="L309" s="56">
        <f>IFERROR(J309/I309*100,"")</f>
        <v>125.37197082699328</v>
      </c>
      <c r="M309" s="55">
        <v>3201.86</v>
      </c>
      <c r="N309" s="55">
        <v>3255.23</v>
      </c>
      <c r="O309" s="55">
        <v>4081.14</v>
      </c>
      <c r="P309" s="56">
        <f>IFERROR(N309/M309*100,"-")</f>
        <v>101.66684364713009</v>
      </c>
      <c r="Q309" s="56">
        <f>IFERROR(O309/N309*100,"-")</f>
        <v>125.37178632539022</v>
      </c>
      <c r="R309" s="55">
        <v>2744.17</v>
      </c>
      <c r="S309" s="55">
        <v>2789.91</v>
      </c>
      <c r="T309" s="55">
        <v>3124.7</v>
      </c>
      <c r="U309" s="57">
        <f>IFERROR(S309/R309*100,"-")</f>
        <v>101.66680635674903</v>
      </c>
      <c r="V309" s="56">
        <f>IFERROR(T309/S309*100,"-")</f>
        <v>112.00002867476012</v>
      </c>
      <c r="W309" s="12" t="s">
        <v>393</v>
      </c>
    </row>
    <row r="310" spans="1:23" x14ac:dyDescent="0.2">
      <c r="A310" s="22" t="s">
        <v>51</v>
      </c>
      <c r="B310" s="9" t="s">
        <v>18</v>
      </c>
      <c r="C310" s="50">
        <v>3706001241</v>
      </c>
      <c r="D310" s="13"/>
      <c r="E310" s="58"/>
      <c r="F310" s="53"/>
      <c r="G310" s="54"/>
      <c r="H310" s="59"/>
      <c r="I310" s="55"/>
      <c r="J310" s="55"/>
      <c r="K310" s="60" t="str">
        <f t="shared" ref="K310:K318" si="54">IFERROR(I310/H310*100,"")</f>
        <v/>
      </c>
      <c r="L310" s="60" t="str">
        <f t="shared" ref="L310:L318" si="55">IFERROR(J310/I310*100,"")</f>
        <v/>
      </c>
      <c r="M310" s="60"/>
      <c r="N310" s="60"/>
      <c r="O310" s="60"/>
      <c r="P310" s="56" t="str">
        <f t="shared" si="48"/>
        <v>-</v>
      </c>
      <c r="Q310" s="56" t="str">
        <f t="shared" si="49"/>
        <v>-</v>
      </c>
      <c r="R310" s="60"/>
      <c r="S310" s="60"/>
      <c r="T310" s="60"/>
      <c r="U310" s="57" t="str">
        <f t="shared" si="50"/>
        <v>-</v>
      </c>
      <c r="V310" s="56" t="str">
        <f t="shared" si="51"/>
        <v>-</v>
      </c>
      <c r="W310" s="18" t="s">
        <v>433</v>
      </c>
    </row>
    <row r="311" spans="1:23" x14ac:dyDescent="0.2">
      <c r="A311" s="32"/>
      <c r="B311" s="1" t="s">
        <v>189</v>
      </c>
      <c r="C311" s="50">
        <v>3706001241</v>
      </c>
      <c r="D311" s="13" t="s">
        <v>205</v>
      </c>
      <c r="E311" s="58" t="s">
        <v>312</v>
      </c>
      <c r="F311" s="53" t="s">
        <v>175</v>
      </c>
      <c r="G311" s="54">
        <v>0.22</v>
      </c>
      <c r="H311" s="55">
        <v>2185.94</v>
      </c>
      <c r="I311" s="55">
        <v>2185.94</v>
      </c>
      <c r="J311" s="55">
        <v>3045.77</v>
      </c>
      <c r="K311" s="56">
        <f t="shared" si="54"/>
        <v>100</v>
      </c>
      <c r="L311" s="56">
        <f t="shared" si="55"/>
        <v>139.33456545010384</v>
      </c>
      <c r="M311" s="55">
        <v>2623.13</v>
      </c>
      <c r="N311" s="55">
        <v>2666.85</v>
      </c>
      <c r="O311" s="55">
        <v>3715.84</v>
      </c>
      <c r="P311" s="56">
        <f t="shared" si="48"/>
        <v>101.66671114279504</v>
      </c>
      <c r="Q311" s="56">
        <f t="shared" si="49"/>
        <v>139.33442075857286</v>
      </c>
      <c r="R311" s="55"/>
      <c r="S311" s="55"/>
      <c r="T311" s="55">
        <v>2986.87</v>
      </c>
      <c r="U311" s="57">
        <f>IFERROR(N311/M311*100,"-")</f>
        <v>101.66671114279504</v>
      </c>
      <c r="V311" s="56">
        <f>IFERROR(T311/N311*100,"-")</f>
        <v>111.9999250051559</v>
      </c>
      <c r="W311" s="19"/>
    </row>
    <row r="312" spans="1:23" x14ac:dyDescent="0.2">
      <c r="A312" s="32"/>
      <c r="B312" s="1" t="s">
        <v>180</v>
      </c>
      <c r="C312" s="50">
        <v>3706001241</v>
      </c>
      <c r="D312" s="13" t="s">
        <v>205</v>
      </c>
      <c r="E312" s="58" t="s">
        <v>312</v>
      </c>
      <c r="F312" s="53" t="s">
        <v>175</v>
      </c>
      <c r="G312" s="54">
        <v>0.22</v>
      </c>
      <c r="H312" s="55">
        <v>2615.87</v>
      </c>
      <c r="I312" s="55">
        <v>2615.87</v>
      </c>
      <c r="J312" s="55">
        <v>3119.23</v>
      </c>
      <c r="K312" s="56">
        <f t="shared" si="54"/>
        <v>100</v>
      </c>
      <c r="L312" s="56">
        <f t="shared" si="55"/>
        <v>119.24254645681935</v>
      </c>
      <c r="M312" s="55">
        <v>3139.04</v>
      </c>
      <c r="N312" s="55">
        <v>3191.36</v>
      </c>
      <c r="O312" s="55">
        <v>3805.46</v>
      </c>
      <c r="P312" s="56">
        <f t="shared" si="48"/>
        <v>101.66675161832916</v>
      </c>
      <c r="Q312" s="56">
        <f t="shared" si="49"/>
        <v>119.24257996590795</v>
      </c>
      <c r="R312" s="55">
        <v>3022.37</v>
      </c>
      <c r="S312" s="55">
        <v>3072.74</v>
      </c>
      <c r="T312" s="55">
        <v>3441.47</v>
      </c>
      <c r="U312" s="57">
        <f t="shared" si="50"/>
        <v>101.66657292125055</v>
      </c>
      <c r="V312" s="56">
        <f t="shared" si="51"/>
        <v>112.00003905309268</v>
      </c>
      <c r="W312" s="20"/>
    </row>
    <row r="313" spans="1:23" ht="30" x14ac:dyDescent="0.2">
      <c r="A313" s="42"/>
      <c r="B313" s="9" t="s">
        <v>19</v>
      </c>
      <c r="C313" s="50">
        <v>3706008060</v>
      </c>
      <c r="D313" s="13" t="s">
        <v>205</v>
      </c>
      <c r="E313" s="58" t="s">
        <v>312</v>
      </c>
      <c r="F313" s="53" t="s">
        <v>175</v>
      </c>
      <c r="G313" s="54">
        <v>0.22</v>
      </c>
      <c r="H313" s="55">
        <v>1711.55</v>
      </c>
      <c r="I313" s="55">
        <v>1711.55</v>
      </c>
      <c r="J313" s="55">
        <v>2093.7199999999998</v>
      </c>
      <c r="K313" s="56">
        <f t="shared" si="54"/>
        <v>100</v>
      </c>
      <c r="L313" s="56">
        <f t="shared" si="55"/>
        <v>122.32888317606847</v>
      </c>
      <c r="M313" s="55">
        <v>2053.86</v>
      </c>
      <c r="N313" s="55">
        <v>2088.09</v>
      </c>
      <c r="O313" s="55">
        <v>2554.34</v>
      </c>
      <c r="P313" s="56">
        <f t="shared" si="48"/>
        <v>101.66661797785632</v>
      </c>
      <c r="Q313" s="56">
        <f t="shared" si="49"/>
        <v>122.32901838522285</v>
      </c>
      <c r="R313" s="55"/>
      <c r="S313" s="55"/>
      <c r="T313" s="55">
        <v>2338.66</v>
      </c>
      <c r="U313" s="57">
        <f>IFERROR(N313/M313*100,"-")</f>
        <v>101.66661797785632</v>
      </c>
      <c r="V313" s="56">
        <f>IFERROR(T313/N313*100,"-")</f>
        <v>111.99996168747515</v>
      </c>
      <c r="W313" s="12" t="s">
        <v>467</v>
      </c>
    </row>
    <row r="314" spans="1:23" ht="15.75" customHeight="1" x14ac:dyDescent="0.2">
      <c r="A314" s="22" t="s">
        <v>341</v>
      </c>
      <c r="B314" s="9" t="s">
        <v>117</v>
      </c>
      <c r="C314" s="50">
        <v>3702221422</v>
      </c>
      <c r="D314" s="13" t="s">
        <v>205</v>
      </c>
      <c r="E314" s="58" t="s">
        <v>312</v>
      </c>
      <c r="F314" s="53" t="s">
        <v>175</v>
      </c>
      <c r="G314" s="54">
        <v>0.22</v>
      </c>
      <c r="H314" s="55">
        <v>3863.23</v>
      </c>
      <c r="I314" s="55">
        <v>3863.23</v>
      </c>
      <c r="J314" s="55">
        <v>4956.3100000000004</v>
      </c>
      <c r="K314" s="56">
        <f t="shared" si="54"/>
        <v>100</v>
      </c>
      <c r="L314" s="56">
        <f t="shared" si="55"/>
        <v>128.29445826419862</v>
      </c>
      <c r="M314" s="55">
        <v>4635.87</v>
      </c>
      <c r="N314" s="55">
        <v>4713.1400000000003</v>
      </c>
      <c r="O314" s="55">
        <v>6046.7</v>
      </c>
      <c r="P314" s="56">
        <f t="shared" si="48"/>
        <v>101.66678530674933</v>
      </c>
      <c r="Q314" s="56">
        <f t="shared" si="49"/>
        <v>128.29451278765322</v>
      </c>
      <c r="R314" s="55">
        <v>3729.4</v>
      </c>
      <c r="S314" s="55">
        <v>3791.55</v>
      </c>
      <c r="T314" s="55">
        <v>4246.54</v>
      </c>
      <c r="U314" s="57">
        <f t="shared" si="50"/>
        <v>101.66648790690192</v>
      </c>
      <c r="V314" s="56">
        <f t="shared" si="51"/>
        <v>112.00010549775156</v>
      </c>
      <c r="W314" s="12" t="s">
        <v>414</v>
      </c>
    </row>
    <row r="315" spans="1:23" x14ac:dyDescent="0.2">
      <c r="A315" s="32"/>
      <c r="B315" s="9" t="s">
        <v>211</v>
      </c>
      <c r="C315" s="50">
        <v>3706024111</v>
      </c>
      <c r="D315" s="13" t="s">
        <v>254</v>
      </c>
      <c r="E315" s="58" t="s">
        <v>312</v>
      </c>
      <c r="F315" s="53" t="s">
        <v>175</v>
      </c>
      <c r="G315" s="54">
        <v>0.22</v>
      </c>
      <c r="H315" s="55">
        <v>6021.1</v>
      </c>
      <c r="I315" s="55">
        <v>6021.1</v>
      </c>
      <c r="J315" s="55">
        <v>6498.91</v>
      </c>
      <c r="K315" s="56">
        <f t="shared" si="54"/>
        <v>100</v>
      </c>
      <c r="L315" s="56">
        <f t="shared" si="55"/>
        <v>107.93559316403977</v>
      </c>
      <c r="M315" s="55">
        <v>7225.32</v>
      </c>
      <c r="N315" s="55">
        <v>7345.74</v>
      </c>
      <c r="O315" s="55">
        <v>7928.67</v>
      </c>
      <c r="P315" s="56">
        <f t="shared" si="48"/>
        <v>101.66663898623176</v>
      </c>
      <c r="Q315" s="56">
        <f t="shared" si="49"/>
        <v>107.93561982863538</v>
      </c>
      <c r="R315" s="55">
        <v>3574.13</v>
      </c>
      <c r="S315" s="55">
        <v>3633.7</v>
      </c>
      <c r="T315" s="55">
        <v>4069.74</v>
      </c>
      <c r="U315" s="57">
        <f t="shared" si="50"/>
        <v>101.66669930864293</v>
      </c>
      <c r="V315" s="56">
        <f t="shared" si="51"/>
        <v>111.99988991936594</v>
      </c>
      <c r="W315" s="12" t="s">
        <v>362</v>
      </c>
    </row>
    <row r="316" spans="1:23" x14ac:dyDescent="0.2">
      <c r="A316" s="32"/>
      <c r="B316" s="9" t="s">
        <v>222</v>
      </c>
      <c r="C316" s="50">
        <v>3305795759</v>
      </c>
      <c r="D316" s="13"/>
      <c r="E316" s="58"/>
      <c r="F316" s="53"/>
      <c r="G316" s="54"/>
      <c r="H316" s="55"/>
      <c r="I316" s="55"/>
      <c r="J316" s="55"/>
      <c r="K316" s="56" t="str">
        <f t="shared" si="54"/>
        <v/>
      </c>
      <c r="L316" s="56" t="str">
        <f t="shared" si="55"/>
        <v/>
      </c>
      <c r="M316" s="56"/>
      <c r="N316" s="56"/>
      <c r="O316" s="56"/>
      <c r="P316" s="56" t="str">
        <f t="shared" si="48"/>
        <v>-</v>
      </c>
      <c r="Q316" s="56" t="str">
        <f t="shared" si="49"/>
        <v>-</v>
      </c>
      <c r="R316" s="56"/>
      <c r="S316" s="56"/>
      <c r="T316" s="56"/>
      <c r="U316" s="57" t="str">
        <f t="shared" si="50"/>
        <v>-</v>
      </c>
      <c r="V316" s="56" t="str">
        <f t="shared" si="51"/>
        <v>-</v>
      </c>
      <c r="W316" s="18" t="s">
        <v>457</v>
      </c>
    </row>
    <row r="317" spans="1:23" ht="31.5" x14ac:dyDescent="0.2">
      <c r="A317" s="32"/>
      <c r="B317" s="1" t="s">
        <v>25</v>
      </c>
      <c r="C317" s="50">
        <v>3305795759</v>
      </c>
      <c r="D317" s="13" t="s">
        <v>383</v>
      </c>
      <c r="E317" s="58" t="s">
        <v>312</v>
      </c>
      <c r="F317" s="53" t="s">
        <v>175</v>
      </c>
      <c r="G317" s="54">
        <v>0.22</v>
      </c>
      <c r="H317" s="55">
        <v>2833.88</v>
      </c>
      <c r="I317" s="55">
        <v>2833.88</v>
      </c>
      <c r="J317" s="55">
        <v>2897.45</v>
      </c>
      <c r="K317" s="56">
        <f t="shared" si="54"/>
        <v>100</v>
      </c>
      <c r="L317" s="56">
        <f t="shared" si="55"/>
        <v>102.24321425042697</v>
      </c>
      <c r="M317" s="55"/>
      <c r="N317" s="55"/>
      <c r="O317" s="55"/>
      <c r="P317" s="56" t="str">
        <f t="shared" si="48"/>
        <v>-</v>
      </c>
      <c r="Q317" s="56" t="str">
        <f t="shared" si="49"/>
        <v>-</v>
      </c>
      <c r="R317" s="55"/>
      <c r="S317" s="55"/>
      <c r="T317" s="55"/>
      <c r="U317" s="57" t="str">
        <f t="shared" si="50"/>
        <v>-</v>
      </c>
      <c r="V317" s="56" t="str">
        <f t="shared" si="51"/>
        <v>-</v>
      </c>
      <c r="W317" s="19"/>
    </row>
    <row r="318" spans="1:23" x14ac:dyDescent="0.2">
      <c r="A318" s="32"/>
      <c r="B318" s="1" t="s">
        <v>26</v>
      </c>
      <c r="C318" s="50">
        <v>3305795759</v>
      </c>
      <c r="D318" s="13" t="s">
        <v>383</v>
      </c>
      <c r="E318" s="58" t="s">
        <v>312</v>
      </c>
      <c r="F318" s="53" t="s">
        <v>175</v>
      </c>
      <c r="G318" s="54">
        <v>0.22</v>
      </c>
      <c r="H318" s="55">
        <v>4316.5600000000004</v>
      </c>
      <c r="I318" s="55">
        <v>4316.5600000000004</v>
      </c>
      <c r="J318" s="55">
        <v>5807.61</v>
      </c>
      <c r="K318" s="56">
        <f t="shared" si="54"/>
        <v>100</v>
      </c>
      <c r="L318" s="56">
        <f t="shared" si="55"/>
        <v>134.54255240283928</v>
      </c>
      <c r="M318" s="55"/>
      <c r="N318" s="55">
        <v>5266.2</v>
      </c>
      <c r="O318" s="55">
        <v>7085.28</v>
      </c>
      <c r="P318" s="56" t="str">
        <f t="shared" si="48"/>
        <v>-</v>
      </c>
      <c r="Q318" s="56">
        <f t="shared" si="49"/>
        <v>134.54255440355473</v>
      </c>
      <c r="R318" s="55">
        <v>3729.4</v>
      </c>
      <c r="S318" s="55">
        <v>3792.79</v>
      </c>
      <c r="T318" s="55">
        <v>4247.92</v>
      </c>
      <c r="U318" s="57">
        <f t="shared" si="50"/>
        <v>101.6997372231458</v>
      </c>
      <c r="V318" s="56">
        <f t="shared" si="51"/>
        <v>111.99987344408733</v>
      </c>
      <c r="W318" s="20"/>
    </row>
    <row r="319" spans="1:23" x14ac:dyDescent="0.2">
      <c r="A319" s="32"/>
      <c r="B319" s="9" t="s">
        <v>265</v>
      </c>
      <c r="C319" s="50">
        <v>3700007920</v>
      </c>
      <c r="D319" s="13"/>
      <c r="E319" s="58"/>
      <c r="F319" s="53"/>
      <c r="G319" s="54"/>
      <c r="H319" s="59"/>
      <c r="I319" s="59"/>
      <c r="J319" s="59"/>
      <c r="K319" s="56"/>
      <c r="L319" s="56"/>
      <c r="M319" s="55"/>
      <c r="N319" s="55"/>
      <c r="O319" s="55"/>
      <c r="P319" s="56" t="str">
        <f t="shared" ref="P319:P335" si="56">IFERROR(N319/M319*100,"-")</f>
        <v>-</v>
      </c>
      <c r="Q319" s="56" t="str">
        <f t="shared" ref="Q319:Q335" si="57">IFERROR(O319/N319*100,"-")</f>
        <v>-</v>
      </c>
      <c r="R319" s="55"/>
      <c r="S319" s="55"/>
      <c r="T319" s="55"/>
      <c r="U319" s="57" t="str">
        <f t="shared" ref="U319:U335" si="58">IFERROR(S319/R319*100,"-")</f>
        <v>-</v>
      </c>
      <c r="V319" s="56" t="str">
        <f t="shared" ref="V319:V335" si="59">IFERROR(T319/S319*100,"-")</f>
        <v>-</v>
      </c>
      <c r="W319" s="18" t="s">
        <v>458</v>
      </c>
    </row>
    <row r="320" spans="1:23" ht="31.5" x14ac:dyDescent="0.2">
      <c r="A320" s="42"/>
      <c r="B320" s="1" t="s">
        <v>215</v>
      </c>
      <c r="C320" s="50">
        <v>3700007920</v>
      </c>
      <c r="D320" s="13" t="s">
        <v>255</v>
      </c>
      <c r="E320" s="58" t="s">
        <v>312</v>
      </c>
      <c r="F320" s="53" t="s">
        <v>82</v>
      </c>
      <c r="G320" s="54">
        <v>0</v>
      </c>
      <c r="H320" s="59">
        <v>695.92</v>
      </c>
      <c r="I320" s="59">
        <v>695.92</v>
      </c>
      <c r="J320" s="59">
        <v>1581.56</v>
      </c>
      <c r="K320" s="56">
        <f>IFERROR(I320/H320*100,"")</f>
        <v>100</v>
      </c>
      <c r="L320" s="56">
        <f>IFERROR(J320/I320*100,"")</f>
        <v>227.26175422462353</v>
      </c>
      <c r="M320" s="55"/>
      <c r="N320" s="55"/>
      <c r="O320" s="55"/>
      <c r="P320" s="56" t="str">
        <f t="shared" si="56"/>
        <v>-</v>
      </c>
      <c r="Q320" s="56" t="str">
        <f t="shared" si="57"/>
        <v>-</v>
      </c>
      <c r="R320" s="55"/>
      <c r="S320" s="55"/>
      <c r="T320" s="55"/>
      <c r="U320" s="57" t="str">
        <f t="shared" si="58"/>
        <v>-</v>
      </c>
      <c r="V320" s="56" t="str">
        <f t="shared" si="59"/>
        <v>-</v>
      </c>
      <c r="W320" s="20"/>
    </row>
    <row r="321" spans="1:23" ht="15.75" customHeight="1" x14ac:dyDescent="0.2">
      <c r="A321" s="22" t="s">
        <v>342</v>
      </c>
      <c r="B321" s="9" t="s">
        <v>67</v>
      </c>
      <c r="C321" s="50">
        <v>3720004036</v>
      </c>
      <c r="D321" s="13"/>
      <c r="E321" s="58"/>
      <c r="F321" s="53"/>
      <c r="G321" s="54"/>
      <c r="H321" s="59"/>
      <c r="I321" s="59"/>
      <c r="J321" s="59"/>
      <c r="K321" s="60" t="str">
        <f t="shared" ref="K321:K335" si="60">IFERROR(I321/H321*100,"")</f>
        <v/>
      </c>
      <c r="L321" s="60" t="str">
        <f t="shared" ref="L321:L335" si="61">IFERROR(J321/I321*100,"")</f>
        <v/>
      </c>
      <c r="M321" s="60"/>
      <c r="N321" s="60"/>
      <c r="O321" s="60"/>
      <c r="P321" s="56" t="str">
        <f t="shared" si="56"/>
        <v>-</v>
      </c>
      <c r="Q321" s="56" t="str">
        <f t="shared" si="57"/>
        <v>-</v>
      </c>
      <c r="R321" s="60"/>
      <c r="S321" s="60"/>
      <c r="T321" s="60"/>
      <c r="U321" s="57" t="str">
        <f t="shared" si="58"/>
        <v>-</v>
      </c>
      <c r="V321" s="56" t="str">
        <f t="shared" si="59"/>
        <v>-</v>
      </c>
      <c r="W321" s="18" t="s">
        <v>429</v>
      </c>
    </row>
    <row r="322" spans="1:23" x14ac:dyDescent="0.2">
      <c r="A322" s="32"/>
      <c r="B322" s="1" t="s">
        <v>188</v>
      </c>
      <c r="C322" s="50">
        <v>3720004036</v>
      </c>
      <c r="D322" s="13" t="s">
        <v>209</v>
      </c>
      <c r="E322" s="58" t="s">
        <v>312</v>
      </c>
      <c r="F322" s="53" t="s">
        <v>175</v>
      </c>
      <c r="G322" s="54">
        <v>0.22</v>
      </c>
      <c r="H322" s="59">
        <v>8129.51</v>
      </c>
      <c r="I322" s="59">
        <v>7728.7</v>
      </c>
      <c r="J322" s="59">
        <v>7728.7</v>
      </c>
      <c r="K322" s="56">
        <f t="shared" si="60"/>
        <v>95.069690547154735</v>
      </c>
      <c r="L322" s="56">
        <f t="shared" si="61"/>
        <v>100</v>
      </c>
      <c r="M322" s="55">
        <v>9755.41</v>
      </c>
      <c r="N322" s="55">
        <v>9429.01</v>
      </c>
      <c r="O322" s="55">
        <v>9429.01</v>
      </c>
      <c r="P322" s="56">
        <f t="shared" si="56"/>
        <v>96.654164202222162</v>
      </c>
      <c r="Q322" s="56">
        <f t="shared" si="57"/>
        <v>100</v>
      </c>
      <c r="R322" s="55">
        <v>3729.4</v>
      </c>
      <c r="S322" s="55">
        <v>3791.55</v>
      </c>
      <c r="T322" s="55">
        <v>4246.54</v>
      </c>
      <c r="U322" s="57">
        <f t="shared" si="58"/>
        <v>101.66648790690192</v>
      </c>
      <c r="V322" s="56">
        <f t="shared" si="59"/>
        <v>112.00010549775156</v>
      </c>
      <c r="W322" s="20"/>
    </row>
    <row r="323" spans="1:23" ht="31.5" x14ac:dyDescent="0.2">
      <c r="A323" s="32"/>
      <c r="B323" s="1" t="s">
        <v>174</v>
      </c>
      <c r="C323" s="50">
        <v>3720004036</v>
      </c>
      <c r="D323" s="13" t="s">
        <v>396</v>
      </c>
      <c r="E323" s="58" t="s">
        <v>312</v>
      </c>
      <c r="F323" s="53" t="s">
        <v>83</v>
      </c>
      <c r="G323" s="54">
        <v>0.22</v>
      </c>
      <c r="H323" s="55">
        <v>614.29</v>
      </c>
      <c r="I323" s="55">
        <v>442.22</v>
      </c>
      <c r="J323" s="55">
        <v>442.22</v>
      </c>
      <c r="K323" s="56">
        <f t="shared" si="60"/>
        <v>71.988800078139008</v>
      </c>
      <c r="L323" s="56">
        <f t="shared" si="61"/>
        <v>100</v>
      </c>
      <c r="M323" s="56"/>
      <c r="N323" s="56"/>
      <c r="O323" s="56"/>
      <c r="P323" s="56" t="str">
        <f t="shared" si="56"/>
        <v>-</v>
      </c>
      <c r="Q323" s="56" t="str">
        <f t="shared" si="57"/>
        <v>-</v>
      </c>
      <c r="R323" s="56"/>
      <c r="S323" s="56"/>
      <c r="T323" s="56"/>
      <c r="U323" s="57" t="str">
        <f t="shared" si="58"/>
        <v>-</v>
      </c>
      <c r="V323" s="56" t="str">
        <f t="shared" si="59"/>
        <v>-</v>
      </c>
      <c r="W323" s="12" t="s">
        <v>476</v>
      </c>
    </row>
    <row r="324" spans="1:23" x14ac:dyDescent="0.2">
      <c r="A324" s="32"/>
      <c r="B324" s="9" t="s">
        <v>44</v>
      </c>
      <c r="C324" s="50">
        <v>3720006883</v>
      </c>
      <c r="D324" s="13"/>
      <c r="E324" s="58"/>
      <c r="F324" s="53"/>
      <c r="G324" s="54"/>
      <c r="H324" s="59"/>
      <c r="I324" s="55"/>
      <c r="J324" s="55"/>
      <c r="K324" s="60" t="str">
        <f t="shared" si="60"/>
        <v/>
      </c>
      <c r="L324" s="60" t="str">
        <f t="shared" si="61"/>
        <v/>
      </c>
      <c r="M324" s="60"/>
      <c r="N324" s="60"/>
      <c r="O324" s="60"/>
      <c r="P324" s="56" t="str">
        <f t="shared" si="56"/>
        <v>-</v>
      </c>
      <c r="Q324" s="56" t="str">
        <f t="shared" si="57"/>
        <v>-</v>
      </c>
      <c r="R324" s="60"/>
      <c r="S324" s="60"/>
      <c r="T324" s="60"/>
      <c r="U324" s="57" t="str">
        <f t="shared" si="58"/>
        <v>-</v>
      </c>
      <c r="V324" s="56" t="str">
        <f t="shared" si="59"/>
        <v>-</v>
      </c>
      <c r="W324" s="18" t="s">
        <v>430</v>
      </c>
    </row>
    <row r="325" spans="1:23" x14ac:dyDescent="0.2">
      <c r="A325" s="32"/>
      <c r="B325" s="1" t="s">
        <v>73</v>
      </c>
      <c r="C325" s="50">
        <v>3720006883</v>
      </c>
      <c r="D325" s="13" t="s">
        <v>205</v>
      </c>
      <c r="E325" s="58" t="s">
        <v>312</v>
      </c>
      <c r="F325" s="53" t="s">
        <v>175</v>
      </c>
      <c r="G325" s="54">
        <v>0.05</v>
      </c>
      <c r="H325" s="59">
        <v>8941.44</v>
      </c>
      <c r="I325" s="59">
        <v>8941.44</v>
      </c>
      <c r="J325" s="59">
        <v>9493.61</v>
      </c>
      <c r="K325" s="56">
        <f t="shared" si="60"/>
        <v>100</v>
      </c>
      <c r="L325" s="56">
        <f t="shared" si="61"/>
        <v>106.17540351442274</v>
      </c>
      <c r="M325" s="55">
        <v>9388.51</v>
      </c>
      <c r="N325" s="55">
        <v>9388.51</v>
      </c>
      <c r="O325" s="55">
        <v>9968.2900000000009</v>
      </c>
      <c r="P325" s="56">
        <f t="shared" si="56"/>
        <v>100</v>
      </c>
      <c r="Q325" s="56">
        <f t="shared" si="57"/>
        <v>106.1754208069225</v>
      </c>
      <c r="R325" s="55">
        <v>3729.4</v>
      </c>
      <c r="S325" s="55">
        <v>3729.4</v>
      </c>
      <c r="T325" s="55">
        <v>4176.93</v>
      </c>
      <c r="U325" s="57">
        <f t="shared" si="58"/>
        <v>100</v>
      </c>
      <c r="V325" s="56">
        <f t="shared" si="59"/>
        <v>112.00005362792945</v>
      </c>
      <c r="W325" s="20"/>
    </row>
    <row r="326" spans="1:23" x14ac:dyDescent="0.2">
      <c r="A326" s="32"/>
      <c r="B326" s="95" t="s">
        <v>307</v>
      </c>
      <c r="C326" s="50">
        <v>3720006883</v>
      </c>
      <c r="D326" s="13" t="s">
        <v>255</v>
      </c>
      <c r="E326" s="58" t="s">
        <v>312</v>
      </c>
      <c r="F326" s="53" t="s">
        <v>175</v>
      </c>
      <c r="G326" s="54">
        <v>0.05</v>
      </c>
      <c r="H326" s="59">
        <v>14815.04</v>
      </c>
      <c r="I326" s="59">
        <v>14469.68</v>
      </c>
      <c r="J326" s="59">
        <v>15096.15</v>
      </c>
      <c r="K326" s="56">
        <f>IFERROR(I326/H326*100,"")</f>
        <v>97.668855433397411</v>
      </c>
      <c r="L326" s="56">
        <f>IFERROR(J326/I326*100,"")</f>
        <v>104.32953596762333</v>
      </c>
      <c r="M326" s="55">
        <v>15555.79</v>
      </c>
      <c r="N326" s="55">
        <v>15193.16</v>
      </c>
      <c r="O326" s="55">
        <v>15850.96</v>
      </c>
      <c r="P326" s="56">
        <f t="shared" si="56"/>
        <v>97.668842276734253</v>
      </c>
      <c r="Q326" s="56">
        <f t="shared" si="57"/>
        <v>104.32957988989781</v>
      </c>
      <c r="R326" s="55">
        <v>3729.4</v>
      </c>
      <c r="S326" s="55">
        <v>3729.4</v>
      </c>
      <c r="T326" s="55">
        <v>4176.93</v>
      </c>
      <c r="U326" s="57">
        <f t="shared" si="58"/>
        <v>100</v>
      </c>
      <c r="V326" s="56">
        <f t="shared" si="59"/>
        <v>112.00005362792945</v>
      </c>
      <c r="W326" s="18" t="s">
        <v>431</v>
      </c>
    </row>
    <row r="327" spans="1:23" ht="31.5" x14ac:dyDescent="0.2">
      <c r="A327" s="32"/>
      <c r="B327" s="1" t="s">
        <v>308</v>
      </c>
      <c r="C327" s="50">
        <v>3720006883</v>
      </c>
      <c r="D327" s="13" t="s">
        <v>255</v>
      </c>
      <c r="E327" s="58" t="s">
        <v>312</v>
      </c>
      <c r="F327" s="53" t="s">
        <v>175</v>
      </c>
      <c r="G327" s="54">
        <v>0.05</v>
      </c>
      <c r="H327" s="59">
        <v>7615.57</v>
      </c>
      <c r="I327" s="59">
        <v>7615.57</v>
      </c>
      <c r="J327" s="59">
        <v>8242.0300000000007</v>
      </c>
      <c r="K327" s="56">
        <f>IFERROR(I327/H327*100,"")</f>
        <v>100</v>
      </c>
      <c r="L327" s="56">
        <f>IFERROR(J327/I327*100,"")</f>
        <v>108.22604217412486</v>
      </c>
      <c r="M327" s="55"/>
      <c r="N327" s="55"/>
      <c r="O327" s="55"/>
      <c r="P327" s="56" t="str">
        <f t="shared" si="56"/>
        <v>-</v>
      </c>
      <c r="Q327" s="56" t="str">
        <f t="shared" si="57"/>
        <v>-</v>
      </c>
      <c r="R327" s="55"/>
      <c r="S327" s="55"/>
      <c r="T327" s="55"/>
      <c r="U327" s="57" t="str">
        <f t="shared" si="58"/>
        <v>-</v>
      </c>
      <c r="V327" s="56" t="str">
        <f t="shared" si="59"/>
        <v>-</v>
      </c>
      <c r="W327" s="20"/>
    </row>
    <row r="328" spans="1:23" x14ac:dyDescent="0.2">
      <c r="A328" s="32"/>
      <c r="B328" s="9" t="s">
        <v>81</v>
      </c>
      <c r="C328" s="50">
        <v>4401177267</v>
      </c>
      <c r="D328" s="13"/>
      <c r="E328" s="58"/>
      <c r="F328" s="53"/>
      <c r="G328" s="54"/>
      <c r="H328" s="55"/>
      <c r="I328" s="55"/>
      <c r="J328" s="55"/>
      <c r="K328" s="56" t="str">
        <f t="shared" si="60"/>
        <v/>
      </c>
      <c r="L328" s="56" t="str">
        <f t="shared" si="61"/>
        <v/>
      </c>
      <c r="M328" s="56"/>
      <c r="N328" s="56"/>
      <c r="O328" s="56"/>
      <c r="P328" s="56" t="str">
        <f t="shared" si="56"/>
        <v>-</v>
      </c>
      <c r="Q328" s="56" t="str">
        <f t="shared" si="57"/>
        <v>-</v>
      </c>
      <c r="R328" s="56"/>
      <c r="S328" s="56"/>
      <c r="T328" s="56"/>
      <c r="U328" s="57" t="str">
        <f t="shared" si="58"/>
        <v>-</v>
      </c>
      <c r="V328" s="56" t="str">
        <f t="shared" si="59"/>
        <v>-</v>
      </c>
      <c r="W328" s="61"/>
    </row>
    <row r="329" spans="1:23" ht="47.25" x14ac:dyDescent="0.2">
      <c r="A329" s="32"/>
      <c r="B329" s="1" t="s">
        <v>304</v>
      </c>
      <c r="C329" s="50">
        <v>4401177267</v>
      </c>
      <c r="D329" s="13" t="s">
        <v>396</v>
      </c>
      <c r="E329" s="58" t="s">
        <v>312</v>
      </c>
      <c r="F329" s="53" t="s">
        <v>175</v>
      </c>
      <c r="G329" s="54">
        <v>0.05</v>
      </c>
      <c r="H329" s="55">
        <v>3671.4</v>
      </c>
      <c r="I329" s="55">
        <v>2952.97</v>
      </c>
      <c r="J329" s="55">
        <v>2952.97</v>
      </c>
      <c r="K329" s="56">
        <f t="shared" si="60"/>
        <v>80.431715421909885</v>
      </c>
      <c r="L329" s="56">
        <f t="shared" si="61"/>
        <v>100</v>
      </c>
      <c r="M329" s="56"/>
      <c r="N329" s="102"/>
      <c r="O329" s="56"/>
      <c r="P329" s="56" t="str">
        <f t="shared" si="56"/>
        <v>-</v>
      </c>
      <c r="Q329" s="56" t="str">
        <f t="shared" si="57"/>
        <v>-</v>
      </c>
      <c r="R329" s="56"/>
      <c r="S329" s="56"/>
      <c r="T329" s="56"/>
      <c r="U329" s="57" t="str">
        <f t="shared" si="58"/>
        <v>-</v>
      </c>
      <c r="V329" s="56" t="str">
        <f t="shared" si="59"/>
        <v>-</v>
      </c>
      <c r="W329" s="18" t="s">
        <v>477</v>
      </c>
    </row>
    <row r="330" spans="1:23" ht="31.5" x14ac:dyDescent="0.2">
      <c r="A330" s="32"/>
      <c r="B330" s="1" t="s">
        <v>305</v>
      </c>
      <c r="C330" s="50">
        <v>4401177267</v>
      </c>
      <c r="D330" s="13" t="s">
        <v>396</v>
      </c>
      <c r="E330" s="58" t="s">
        <v>312</v>
      </c>
      <c r="F330" s="53" t="s">
        <v>175</v>
      </c>
      <c r="G330" s="54">
        <v>0.05</v>
      </c>
      <c r="H330" s="55">
        <v>5303.55</v>
      </c>
      <c r="I330" s="55">
        <v>4612.4399999999996</v>
      </c>
      <c r="J330" s="55">
        <v>4612.4399999999996</v>
      </c>
      <c r="K330" s="56">
        <f>IFERROR(I330/H330*100,"")</f>
        <v>86.968917046129462</v>
      </c>
      <c r="L330" s="56">
        <f>IFERROR(J330/I330*100,"")</f>
        <v>100</v>
      </c>
      <c r="M330" s="55"/>
      <c r="N330" s="55">
        <v>4843.07</v>
      </c>
      <c r="O330" s="55">
        <v>4843.07</v>
      </c>
      <c r="P330" s="56" t="str">
        <f t="shared" si="56"/>
        <v>-</v>
      </c>
      <c r="Q330" s="56">
        <f t="shared" si="57"/>
        <v>100</v>
      </c>
      <c r="R330" s="55">
        <v>3729.4</v>
      </c>
      <c r="S330" s="55">
        <v>3729.4</v>
      </c>
      <c r="T330" s="55">
        <v>4176.93</v>
      </c>
      <c r="U330" s="57">
        <f t="shared" si="58"/>
        <v>100</v>
      </c>
      <c r="V330" s="56">
        <f t="shared" si="59"/>
        <v>112.00005362792945</v>
      </c>
      <c r="W330" s="19"/>
    </row>
    <row r="331" spans="1:23" x14ac:dyDescent="0.2">
      <c r="A331" s="32"/>
      <c r="B331" s="1" t="s">
        <v>78</v>
      </c>
      <c r="C331" s="50">
        <v>4401177267</v>
      </c>
      <c r="D331" s="13" t="s">
        <v>396</v>
      </c>
      <c r="E331" s="58" t="s">
        <v>312</v>
      </c>
      <c r="F331" s="53" t="s">
        <v>175</v>
      </c>
      <c r="G331" s="54">
        <v>0.05</v>
      </c>
      <c r="H331" s="55">
        <v>6750</v>
      </c>
      <c r="I331" s="55">
        <v>6750</v>
      </c>
      <c r="J331" s="55">
        <v>9458.64</v>
      </c>
      <c r="K331" s="56">
        <f t="shared" si="60"/>
        <v>100</v>
      </c>
      <c r="L331" s="56">
        <f t="shared" si="61"/>
        <v>140.12799999999999</v>
      </c>
      <c r="M331" s="55"/>
      <c r="N331" s="55">
        <v>7087.5</v>
      </c>
      <c r="O331" s="55">
        <v>9931.57</v>
      </c>
      <c r="P331" s="56" t="str">
        <f t="shared" si="56"/>
        <v>-</v>
      </c>
      <c r="Q331" s="56">
        <f t="shared" si="57"/>
        <v>140.12797178130512</v>
      </c>
      <c r="R331" s="55">
        <v>3687.28</v>
      </c>
      <c r="S331" s="55">
        <v>3687.28</v>
      </c>
      <c r="T331" s="55">
        <v>4129.75</v>
      </c>
      <c r="U331" s="57">
        <f t="shared" si="58"/>
        <v>100</v>
      </c>
      <c r="V331" s="56">
        <f t="shared" si="59"/>
        <v>111.99990236705646</v>
      </c>
      <c r="W331" s="20"/>
    </row>
    <row r="332" spans="1:23" x14ac:dyDescent="0.2">
      <c r="A332" s="32"/>
      <c r="B332" s="1" t="s">
        <v>58</v>
      </c>
      <c r="C332" s="50">
        <v>4401177267</v>
      </c>
      <c r="D332" s="13" t="s">
        <v>210</v>
      </c>
      <c r="E332" s="58" t="s">
        <v>312</v>
      </c>
      <c r="F332" s="53" t="s">
        <v>175</v>
      </c>
      <c r="G332" s="54">
        <v>0.05</v>
      </c>
      <c r="H332" s="55">
        <v>12752.9</v>
      </c>
      <c r="I332" s="55">
        <v>10671.02</v>
      </c>
      <c r="J332" s="55">
        <v>10671.02</v>
      </c>
      <c r="K332" s="55">
        <f t="shared" si="60"/>
        <v>83.675242493864147</v>
      </c>
      <c r="L332" s="56">
        <f t="shared" si="61"/>
        <v>100</v>
      </c>
      <c r="M332" s="55">
        <v>15303.48</v>
      </c>
      <c r="N332" s="55">
        <v>11204.57</v>
      </c>
      <c r="O332" s="55">
        <v>11204.57</v>
      </c>
      <c r="P332" s="56">
        <f t="shared" si="56"/>
        <v>73.215830647669677</v>
      </c>
      <c r="Q332" s="56">
        <f t="shared" si="57"/>
        <v>100</v>
      </c>
      <c r="R332" s="55">
        <v>3729.4</v>
      </c>
      <c r="S332" s="55">
        <v>3729.4</v>
      </c>
      <c r="T332" s="55">
        <v>4176.93</v>
      </c>
      <c r="U332" s="57">
        <f t="shared" si="58"/>
        <v>100</v>
      </c>
      <c r="V332" s="56">
        <f t="shared" si="59"/>
        <v>112.00005362792945</v>
      </c>
      <c r="W332" s="12" t="s">
        <v>465</v>
      </c>
    </row>
    <row r="333" spans="1:23" ht="15.75" customHeight="1" x14ac:dyDescent="0.2">
      <c r="A333" s="32"/>
      <c r="B333" s="9" t="s">
        <v>168</v>
      </c>
      <c r="C333" s="50">
        <v>3706030267</v>
      </c>
      <c r="D333" s="13"/>
      <c r="E333" s="58"/>
      <c r="F333" s="53"/>
      <c r="G333" s="54"/>
      <c r="H333" s="55"/>
      <c r="I333" s="55"/>
      <c r="J333" s="55"/>
      <c r="K333" s="56" t="str">
        <f t="shared" si="60"/>
        <v/>
      </c>
      <c r="L333" s="56" t="str">
        <f t="shared" si="61"/>
        <v/>
      </c>
      <c r="M333" s="56"/>
      <c r="N333" s="56"/>
      <c r="O333" s="56"/>
      <c r="P333" s="56" t="str">
        <f t="shared" si="56"/>
        <v>-</v>
      </c>
      <c r="Q333" s="56" t="str">
        <f t="shared" si="57"/>
        <v>-</v>
      </c>
      <c r="R333" s="56"/>
      <c r="S333" s="56"/>
      <c r="T333" s="56"/>
      <c r="U333" s="57" t="str">
        <f t="shared" si="58"/>
        <v>-</v>
      </c>
      <c r="V333" s="56" t="str">
        <f t="shared" si="59"/>
        <v>-</v>
      </c>
      <c r="W333" s="12"/>
    </row>
    <row r="334" spans="1:23" ht="31.5" x14ac:dyDescent="0.2">
      <c r="A334" s="32"/>
      <c r="B334" s="1" t="s">
        <v>309</v>
      </c>
      <c r="C334" s="50">
        <v>3706030267</v>
      </c>
      <c r="D334" s="13" t="s">
        <v>396</v>
      </c>
      <c r="E334" s="58" t="s">
        <v>312</v>
      </c>
      <c r="F334" s="53" t="s">
        <v>82</v>
      </c>
      <c r="G334" s="54">
        <v>0</v>
      </c>
      <c r="H334" s="55">
        <v>7199.47</v>
      </c>
      <c r="I334" s="55">
        <v>6854.11</v>
      </c>
      <c r="J334" s="55">
        <v>6854.11</v>
      </c>
      <c r="K334" s="56">
        <f>IFERROR(I334/H334*100,"")</f>
        <v>95.202980219377253</v>
      </c>
      <c r="L334" s="56">
        <f>IFERROR(J334/I334*100,"")</f>
        <v>100</v>
      </c>
      <c r="M334" s="55"/>
      <c r="N334" s="55"/>
      <c r="O334" s="55"/>
      <c r="P334" s="56" t="str">
        <f t="shared" si="56"/>
        <v>-</v>
      </c>
      <c r="Q334" s="56" t="str">
        <f t="shared" si="57"/>
        <v>-</v>
      </c>
      <c r="R334" s="55"/>
      <c r="S334" s="55"/>
      <c r="T334" s="55"/>
      <c r="U334" s="57" t="str">
        <f t="shared" si="58"/>
        <v>-</v>
      </c>
      <c r="V334" s="56" t="str">
        <f t="shared" si="59"/>
        <v>-</v>
      </c>
      <c r="W334" s="12" t="s">
        <v>432</v>
      </c>
    </row>
    <row r="335" spans="1:23" ht="31.5" x14ac:dyDescent="0.2">
      <c r="A335" s="42"/>
      <c r="B335" s="10" t="s">
        <v>109</v>
      </c>
      <c r="C335" s="50">
        <v>5260200603</v>
      </c>
      <c r="D335" s="13" t="s">
        <v>205</v>
      </c>
      <c r="E335" s="58" t="s">
        <v>312</v>
      </c>
      <c r="F335" s="53" t="s">
        <v>175</v>
      </c>
      <c r="G335" s="54">
        <v>0.22</v>
      </c>
      <c r="H335" s="55">
        <v>8085.64</v>
      </c>
      <c r="I335" s="55">
        <v>8085.64</v>
      </c>
      <c r="J335" s="55">
        <v>11645.53</v>
      </c>
      <c r="K335" s="56">
        <f t="shared" si="60"/>
        <v>100</v>
      </c>
      <c r="L335" s="56">
        <f t="shared" si="61"/>
        <v>144.02731261841981</v>
      </c>
      <c r="M335" s="55">
        <v>9702.77</v>
      </c>
      <c r="N335" s="55">
        <v>9864.48</v>
      </c>
      <c r="O335" s="55">
        <v>14207.55</v>
      </c>
      <c r="P335" s="56">
        <f t="shared" si="56"/>
        <v>101.66663746538359</v>
      </c>
      <c r="Q335" s="56">
        <f t="shared" si="57"/>
        <v>144.02735876599678</v>
      </c>
      <c r="R335" s="55">
        <v>3729.4</v>
      </c>
      <c r="S335" s="55">
        <v>3791.5499999999997</v>
      </c>
      <c r="T335" s="55">
        <v>4246.54</v>
      </c>
      <c r="U335" s="57">
        <f t="shared" si="58"/>
        <v>101.66648790690192</v>
      </c>
      <c r="V335" s="56">
        <f t="shared" si="59"/>
        <v>112.00010549775159</v>
      </c>
      <c r="W335" s="12" t="s">
        <v>358</v>
      </c>
    </row>
    <row r="337" spans="1:22" x14ac:dyDescent="0.2">
      <c r="A337" s="103" t="s">
        <v>161</v>
      </c>
    </row>
    <row r="338" spans="1:22" x14ac:dyDescent="0.2">
      <c r="A338" s="103" t="s">
        <v>479</v>
      </c>
    </row>
    <row r="341" spans="1:22" ht="15.75" customHeight="1" x14ac:dyDescent="0.2">
      <c r="R341" s="5"/>
      <c r="S341" s="5"/>
      <c r="T341" s="5"/>
      <c r="U341" s="8"/>
      <c r="V341" s="5"/>
    </row>
    <row r="342" spans="1:22" ht="15.75" customHeight="1" x14ac:dyDescent="0.2">
      <c r="R342" s="5"/>
      <c r="S342" s="5"/>
      <c r="T342" s="5"/>
      <c r="U342" s="8"/>
      <c r="V342" s="5"/>
    </row>
    <row r="343" spans="1:22" ht="15.75" customHeight="1" x14ac:dyDescent="0.2">
      <c r="R343" s="5"/>
      <c r="S343" s="5"/>
      <c r="T343" s="5"/>
      <c r="U343" s="8"/>
      <c r="V343" s="5"/>
    </row>
    <row r="344" spans="1:22" ht="15.75" customHeight="1" x14ac:dyDescent="0.2">
      <c r="R344" s="5"/>
      <c r="S344" s="5"/>
      <c r="T344" s="5"/>
      <c r="U344" s="8"/>
      <c r="V344" s="5"/>
    </row>
    <row r="345" spans="1:22" ht="15.75" customHeight="1" x14ac:dyDescent="0.2">
      <c r="R345" s="5"/>
      <c r="S345" s="5"/>
      <c r="T345" s="5"/>
      <c r="U345" s="8"/>
      <c r="V345" s="5"/>
    </row>
    <row r="346" spans="1:22" ht="15.75" customHeight="1" x14ac:dyDescent="0.2">
      <c r="R346" s="5"/>
      <c r="S346" s="5"/>
      <c r="T346" s="5"/>
      <c r="U346" s="8"/>
      <c r="V346" s="5"/>
    </row>
    <row r="347" spans="1:22" ht="15.75" customHeight="1" x14ac:dyDescent="0.2">
      <c r="R347" s="5"/>
      <c r="S347" s="5"/>
      <c r="T347" s="5"/>
      <c r="U347" s="8"/>
      <c r="V347" s="5"/>
    </row>
    <row r="348" spans="1:22" ht="15.75" customHeight="1" x14ac:dyDescent="0.2">
      <c r="R348" s="5"/>
      <c r="S348" s="5"/>
      <c r="T348" s="5"/>
      <c r="U348" s="8"/>
      <c r="V348" s="5"/>
    </row>
    <row r="349" spans="1:22" ht="15.75" customHeight="1" x14ac:dyDescent="0.2">
      <c r="R349" s="5"/>
      <c r="S349" s="5"/>
      <c r="T349" s="5"/>
      <c r="U349" s="8"/>
      <c r="V349" s="5"/>
    </row>
    <row r="350" spans="1:22" ht="15.75" customHeight="1" x14ac:dyDescent="0.2">
      <c r="R350" s="5"/>
      <c r="S350" s="5"/>
      <c r="T350" s="5"/>
      <c r="U350" s="8"/>
      <c r="V350" s="5"/>
    </row>
    <row r="351" spans="1:22" ht="15.75" customHeight="1" x14ac:dyDescent="0.2">
      <c r="R351" s="5"/>
      <c r="S351" s="5"/>
      <c r="T351" s="5"/>
      <c r="U351" s="8"/>
      <c r="V351" s="5"/>
    </row>
    <row r="352" spans="1:22" ht="15.75" customHeight="1" x14ac:dyDescent="0.2">
      <c r="R352" s="5"/>
      <c r="S352" s="5"/>
      <c r="T352" s="5"/>
      <c r="U352" s="8"/>
      <c r="V352" s="5"/>
    </row>
    <row r="353" spans="18:22" ht="15.75" customHeight="1" x14ac:dyDescent="0.2">
      <c r="R353" s="5"/>
      <c r="S353" s="5"/>
      <c r="T353" s="5"/>
      <c r="U353" s="8"/>
      <c r="V353" s="5"/>
    </row>
    <row r="354" spans="18:22" ht="15.75" customHeight="1" x14ac:dyDescent="0.2">
      <c r="R354" s="5"/>
      <c r="S354" s="5"/>
      <c r="T354" s="5"/>
      <c r="U354" s="8"/>
      <c r="V354" s="5"/>
    </row>
    <row r="355" spans="18:22" ht="15.75" customHeight="1" x14ac:dyDescent="0.2">
      <c r="R355" s="5"/>
      <c r="S355" s="5"/>
      <c r="T355" s="5"/>
      <c r="U355" s="8"/>
      <c r="V355" s="5"/>
    </row>
  </sheetData>
  <sheetProtection formatCells="0"/>
  <mergeCells count="104">
    <mergeCell ref="W329:W331"/>
    <mergeCell ref="A292:A309"/>
    <mergeCell ref="W159:W161"/>
    <mergeCell ref="W218:W221"/>
    <mergeCell ref="W196:W198"/>
    <mergeCell ref="W200:W201"/>
    <mergeCell ref="A321:A335"/>
    <mergeCell ref="W324:W325"/>
    <mergeCell ref="W243:W245"/>
    <mergeCell ref="W321:W322"/>
    <mergeCell ref="A310:A313"/>
    <mergeCell ref="A314:A320"/>
    <mergeCell ref="W310:W312"/>
    <mergeCell ref="W319:W320"/>
    <mergeCell ref="W268:W271"/>
    <mergeCell ref="W275:W277"/>
    <mergeCell ref="A268:A281"/>
    <mergeCell ref="W303:W306"/>
    <mergeCell ref="W252:W254"/>
    <mergeCell ref="A252:A267"/>
    <mergeCell ref="W301:W302"/>
    <mergeCell ref="A282:A291"/>
    <mergeCell ref="W326:W327"/>
    <mergeCell ref="W316:W318"/>
    <mergeCell ref="W246:W247"/>
    <mergeCell ref="A46:A66"/>
    <mergeCell ref="A144:A157"/>
    <mergeCell ref="W59:W60"/>
    <mergeCell ref="W127:W128"/>
    <mergeCell ref="W54:W57"/>
    <mergeCell ref="W135:W140"/>
    <mergeCell ref="W146:W147"/>
    <mergeCell ref="W65:W66"/>
    <mergeCell ref="A115:A128"/>
    <mergeCell ref="A129:A143"/>
    <mergeCell ref="W122:W126"/>
    <mergeCell ref="W129:W134"/>
    <mergeCell ref="W116:W118"/>
    <mergeCell ref="W69:W82"/>
    <mergeCell ref="A158:A174"/>
    <mergeCell ref="B173:B174"/>
    <mergeCell ref="W37:W39"/>
    <mergeCell ref="A37:A45"/>
    <mergeCell ref="W294:W299"/>
    <mergeCell ref="W144:W145"/>
    <mergeCell ref="A210:A222"/>
    <mergeCell ref="W288:W291"/>
    <mergeCell ref="A223:A241"/>
    <mergeCell ref="A186:A191"/>
    <mergeCell ref="A192:A193"/>
    <mergeCell ref="W192:W193"/>
    <mergeCell ref="W202:W207"/>
    <mergeCell ref="W227:W241"/>
    <mergeCell ref="A175:A185"/>
    <mergeCell ref="W255:W256"/>
    <mergeCell ref="W175:W185"/>
    <mergeCell ref="W258:W259"/>
    <mergeCell ref="W162:W166"/>
    <mergeCell ref="A242:A251"/>
    <mergeCell ref="A194:A209"/>
    <mergeCell ref="W156:W157"/>
    <mergeCell ref="W169:W171"/>
    <mergeCell ref="W272:W274"/>
    <mergeCell ref="E3:E5"/>
    <mergeCell ref="W42:W43"/>
    <mergeCell ref="W3:W5"/>
    <mergeCell ref="W28:W32"/>
    <mergeCell ref="A96:A114"/>
    <mergeCell ref="W97:W98"/>
    <mergeCell ref="W86:W88"/>
    <mergeCell ref="W106:W107"/>
    <mergeCell ref="M4:M5"/>
    <mergeCell ref="N4:O4"/>
    <mergeCell ref="P4:Q4"/>
    <mergeCell ref="D3:D5"/>
    <mergeCell ref="I4:J4"/>
    <mergeCell ref="H4:H5"/>
    <mergeCell ref="H3:L3"/>
    <mergeCell ref="W110:W112"/>
    <mergeCell ref="A67:A94"/>
    <mergeCell ref="F3:F5"/>
    <mergeCell ref="G3:G5"/>
    <mergeCell ref="W33:W34"/>
    <mergeCell ref="W62:W63"/>
    <mergeCell ref="A25:A36"/>
    <mergeCell ref="K4:L4"/>
    <mergeCell ref="M3:Q3"/>
    <mergeCell ref="A1:W1"/>
    <mergeCell ref="W46:W50"/>
    <mergeCell ref="A21:A24"/>
    <mergeCell ref="W15:W19"/>
    <mergeCell ref="A6:A8"/>
    <mergeCell ref="W6:W8"/>
    <mergeCell ref="A9:A20"/>
    <mergeCell ref="R3:V3"/>
    <mergeCell ref="W13:W14"/>
    <mergeCell ref="R4:R5"/>
    <mergeCell ref="S4:T4"/>
    <mergeCell ref="U4:V4"/>
    <mergeCell ref="W22:W24"/>
    <mergeCell ref="W25:W27"/>
    <mergeCell ref="A3:A5"/>
    <mergeCell ref="B3:B5"/>
    <mergeCell ref="C3:C5"/>
  </mergeCells>
  <phoneticPr fontId="9" type="noConversion"/>
  <pageMargins left="0.59055118110236227" right="0.19685039370078741" top="0.35433070866141736" bottom="0.31496062992125984" header="0.23622047244094491" footer="0.19685039370078741"/>
  <pageSetup paperSize="9" scale="53" fitToHeight="0" orientation="landscape" blackAndWhite="1" r:id="rId1"/>
  <headerFooter alignWithMargins="0"/>
  <rowBreaks count="1" manualBreakCount="1">
    <brk id="29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Тепловая энергия</vt:lpstr>
      <vt:lpstr>'Тепловая энергия'!Заголовки_для_печати</vt:lpstr>
      <vt:lpstr>'Тепловая энергия'!Область_печати</vt:lpstr>
    </vt:vector>
  </TitlesOfParts>
  <Company>REC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321-04</dc:creator>
  <cp:lastModifiedBy>Турбачкина Е.В.</cp:lastModifiedBy>
  <cp:lastPrinted>2026-01-20T09:36:46Z</cp:lastPrinted>
  <dcterms:created xsi:type="dcterms:W3CDTF">2006-09-07T06:50:42Z</dcterms:created>
  <dcterms:modified xsi:type="dcterms:W3CDTF">2026-09-08T15:35:30Z</dcterms:modified>
</cp:coreProperties>
</file>