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et-505-05\внешнийдиск\01 ПРАВЛЕНИЯ\ПОСТАНОВЛЕНИЯ\2026\2026.09.09 ИП Шорохов С.В. ИП\"/>
    </mc:Choice>
  </mc:AlternateContent>
  <bookViews>
    <workbookView xWindow="0" yWindow="0" windowWidth="23040" windowHeight="8616" tabRatio="596" activeTab="4"/>
  </bookViews>
  <sheets>
    <sheet name="№1 ИП-ТС" sheetId="7" r:id="rId1"/>
    <sheet name="№2 ИП ТС" sheetId="18" r:id="rId2"/>
    <sheet name="№3 ИП-ТС" sheetId="9" r:id="rId3"/>
    <sheet name="№ 4 ИП ТС" sheetId="19" r:id="rId4"/>
    <sheet name="№5 ИП-ТС" sheetId="11" r:id="rId5"/>
  </sheets>
  <externalReferences>
    <externalReference r:id="rId6"/>
  </externalReferences>
  <definedNames>
    <definedName name="_xlnm.Print_Titles" localSheetId="1">'№2 ИП ТС'!$A:$E,'№2 ИП ТС'!$4:$14</definedName>
    <definedName name="_xlnm.Print_Titles" localSheetId="4">'№5 ИП-ТС'!$A:$B,'№5 ИП-ТС'!$1:$11</definedName>
    <definedName name="_xlnm.Print_Area" localSheetId="3">'№ 4 ИП ТС'!$A$1:$CA$18</definedName>
    <definedName name="_xlnm.Print_Area" localSheetId="0">'№1 ИП-ТС'!$A$1:$B$28</definedName>
    <definedName name="_xlnm.Print_Area" localSheetId="1">'№2 ИП ТС'!$A$1:$AR$45</definedName>
    <definedName name="_xlnm.Print_Area" localSheetId="2">'№3 ИП-ТС'!$A$1:$I$26</definedName>
    <definedName name="_xlnm.Print_Area" localSheetId="4">'№5 ИП-ТС'!$A$1:$AC$50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8" i="11" l="1"/>
  <c r="P38" i="11"/>
  <c r="V38" i="11"/>
  <c r="W38" i="11"/>
  <c r="X38" i="11"/>
  <c r="Y38" i="11"/>
  <c r="Z38" i="11"/>
  <c r="AA38" i="11"/>
  <c r="AB38" i="11"/>
  <c r="S39" i="11"/>
  <c r="V39" i="11"/>
  <c r="W39" i="11"/>
  <c r="X39" i="11"/>
  <c r="Y39" i="11"/>
  <c r="Z39" i="11"/>
  <c r="AA39" i="11"/>
  <c r="AB39" i="11"/>
  <c r="T40" i="11"/>
  <c r="W40" i="11"/>
  <c r="X40" i="11"/>
  <c r="Y40" i="11"/>
  <c r="Z40" i="11"/>
  <c r="AA40" i="11"/>
  <c r="AB40" i="11"/>
  <c r="S41" i="11"/>
  <c r="H40" i="11"/>
  <c r="CH4" i="19"/>
  <c r="AC41" i="11"/>
  <c r="AC39" i="11"/>
  <c r="AC38" i="11"/>
  <c r="F49" i="11"/>
  <c r="A49" i="11"/>
  <c r="E46" i="11"/>
  <c r="C46" i="11"/>
  <c r="P44" i="11"/>
  <c r="Q44" i="11" s="1"/>
  <c r="R44" i="11" s="1"/>
  <c r="P43" i="11"/>
  <c r="Q43" i="11" s="1"/>
  <c r="R43" i="11" s="1"/>
  <c r="S43" i="11" s="1"/>
  <c r="T43" i="11" s="1"/>
  <c r="P42" i="11"/>
  <c r="Q42" i="11" s="1"/>
  <c r="R42" i="11" s="1"/>
  <c r="S42" i="11" s="1"/>
  <c r="T42" i="11" s="1"/>
  <c r="U42" i="11" s="1"/>
  <c r="V42" i="11" s="1"/>
  <c r="C42" i="11"/>
  <c r="C41" i="11"/>
  <c r="D41" i="11" s="1"/>
  <c r="D40" i="11"/>
  <c r="C40" i="11"/>
  <c r="C39" i="11"/>
  <c r="D39" i="11" s="1"/>
  <c r="C38" i="11"/>
  <c r="D38" i="11" s="1"/>
  <c r="B38" i="11"/>
  <c r="G37" i="11"/>
  <c r="G36" i="11" s="1"/>
  <c r="E37" i="11"/>
  <c r="B40" i="11"/>
  <c r="B39" i="11"/>
  <c r="A12" i="11"/>
  <c r="H11" i="11"/>
  <c r="I11" i="11" s="1"/>
  <c r="J11" i="11" s="1"/>
  <c r="K11" i="11" s="1"/>
  <c r="L11" i="11" s="1"/>
  <c r="M11" i="11" s="1"/>
  <c r="N11" i="11" s="1"/>
  <c r="O11" i="11" s="1"/>
  <c r="P11" i="11" s="1"/>
  <c r="Q11" i="11" s="1"/>
  <c r="R11" i="11" s="1"/>
  <c r="S11" i="11" s="1"/>
  <c r="T11" i="11" s="1"/>
  <c r="U11" i="11" s="1"/>
  <c r="V11" i="11" s="1"/>
  <c r="W11" i="11" s="1"/>
  <c r="X11" i="11" s="1"/>
  <c r="Y11" i="11" s="1"/>
  <c r="C11" i="11"/>
  <c r="B11" i="11"/>
  <c r="A11" i="11"/>
  <c r="I9" i="11"/>
  <c r="J9" i="11" s="1"/>
  <c r="K9" i="11" s="1"/>
  <c r="L9" i="11" s="1"/>
  <c r="M9" i="11" s="1"/>
  <c r="N9" i="11" s="1"/>
  <c r="O9" i="11" s="1"/>
  <c r="P9" i="11" s="1"/>
  <c r="Q9" i="11" s="1"/>
  <c r="R9" i="11" s="1"/>
  <c r="S9" i="11" s="1"/>
  <c r="T9" i="11" s="1"/>
  <c r="U9" i="11" s="1"/>
  <c r="V9" i="11" s="1"/>
  <c r="W9" i="11" s="1"/>
  <c r="X9" i="11" s="1"/>
  <c r="Y9" i="11" s="1"/>
  <c r="Z9" i="11" s="1"/>
  <c r="AA9" i="11" s="1"/>
  <c r="AB9" i="11" s="1"/>
  <c r="A5" i="11"/>
  <c r="D37" i="11" l="1"/>
  <c r="D36" i="11" s="1"/>
  <c r="D47" i="11" s="1"/>
  <c r="F42" i="11"/>
  <c r="S44" i="11"/>
  <c r="T44" i="11" s="1"/>
  <c r="U44" i="11" s="1"/>
  <c r="V44" i="11" s="1"/>
  <c r="Z11" i="11"/>
  <c r="AB11" i="11" s="1"/>
  <c r="AA11" i="11"/>
  <c r="U43" i="11"/>
  <c r="V43" i="11" s="1"/>
  <c r="G47" i="11"/>
  <c r="B41" i="11"/>
  <c r="C37" i="11"/>
  <c r="AC40" i="11"/>
  <c r="F44" i="11"/>
  <c r="E44" i="11" l="1"/>
  <c r="C44" i="11"/>
  <c r="C43" i="11"/>
  <c r="F43" i="11"/>
  <c r="E43" i="11"/>
  <c r="E36" i="11" s="1"/>
  <c r="E47" i="11" l="1"/>
  <c r="C36" i="11"/>
  <c r="C47" i="11" s="1"/>
  <c r="AM43" i="18" l="1"/>
  <c r="AN43" i="18"/>
  <c r="AO43" i="18"/>
  <c r="AQ43" i="18"/>
  <c r="AR43" i="18"/>
  <c r="AB17" i="19"/>
  <c r="AC17" i="19"/>
  <c r="AD17" i="19"/>
  <c r="AE17" i="19"/>
  <c r="AF17" i="19"/>
  <c r="AG17" i="19"/>
  <c r="AH17" i="19"/>
  <c r="AI17" i="19"/>
  <c r="AJ17" i="19"/>
  <c r="AK17" i="19"/>
  <c r="AL17" i="19"/>
  <c r="AA17" i="19"/>
  <c r="E21" i="9"/>
  <c r="D21" i="9" s="1"/>
  <c r="G21" i="9"/>
  <c r="H21" i="9" s="1"/>
  <c r="I21" i="9" s="1"/>
  <c r="J21" i="9" s="1"/>
  <c r="E18" i="9"/>
  <c r="D18" i="9" s="1"/>
  <c r="G18" i="9"/>
  <c r="H18" i="9" s="1"/>
  <c r="I18" i="9" s="1"/>
  <c r="J18" i="9" s="1"/>
  <c r="K18" i="9" s="1"/>
  <c r="L18" i="9" s="1"/>
  <c r="M18" i="9" s="1"/>
  <c r="N18" i="9" s="1"/>
  <c r="E19" i="9"/>
  <c r="D19" i="9" s="1"/>
  <c r="G19" i="9"/>
  <c r="H19" i="9" s="1"/>
  <c r="I19" i="9" s="1"/>
  <c r="J19" i="9" s="1"/>
  <c r="K19" i="9" s="1"/>
  <c r="L19" i="9" s="1"/>
  <c r="M19" i="9" s="1"/>
  <c r="N19" i="9" s="1"/>
  <c r="R15" i="9"/>
  <c r="AP23" i="18"/>
  <c r="K21" i="9" l="1"/>
  <c r="CB17" i="19"/>
  <c r="P19" i="9"/>
  <c r="O19" i="9"/>
  <c r="Q19" i="9" s="1"/>
  <c r="O18" i="9"/>
  <c r="Q18" i="9" s="1"/>
  <c r="P18" i="9"/>
  <c r="J40" i="11" l="1"/>
  <c r="I40" i="11"/>
  <c r="L21" i="9"/>
  <c r="CC17" i="19"/>
  <c r="I38" i="11"/>
  <c r="H39" i="11"/>
  <c r="I39" i="11"/>
  <c r="I41" i="11"/>
  <c r="H41" i="11"/>
  <c r="AP30" i="18"/>
  <c r="E20" i="9"/>
  <c r="D20" i="9" s="1"/>
  <c r="A7" i="19"/>
  <c r="A5" i="18"/>
  <c r="A5" i="9"/>
  <c r="J39" i="11"/>
  <c r="AJ32" i="18"/>
  <c r="AK32" i="18"/>
  <c r="AL32" i="18"/>
  <c r="AM32" i="18"/>
  <c r="AN32" i="18"/>
  <c r="AO32" i="18"/>
  <c r="AQ32" i="18"/>
  <c r="AR32" i="18"/>
  <c r="R24" i="18"/>
  <c r="S24" i="18"/>
  <c r="T24" i="18"/>
  <c r="U24" i="18"/>
  <c r="AP27" i="18"/>
  <c r="AP28" i="18"/>
  <c r="G20" i="9"/>
  <c r="H20" i="9" s="1"/>
  <c r="I20" i="9" s="1"/>
  <c r="J20" i="9" s="1"/>
  <c r="K20" i="9" s="1"/>
  <c r="L20" i="9" s="1"/>
  <c r="M20" i="9" s="1"/>
  <c r="N20" i="9" s="1"/>
  <c r="E15" i="19"/>
  <c r="Q15" i="19" s="1"/>
  <c r="AC15" i="19" s="1"/>
  <c r="AO15" i="19" s="1"/>
  <c r="BA15" i="19" s="1"/>
  <c r="BM15" i="19" s="1"/>
  <c r="BY15" i="19" s="1"/>
  <c r="G14" i="9"/>
  <c r="H14" i="9" s="1"/>
  <c r="I14" i="9" s="1"/>
  <c r="J14" i="9" s="1"/>
  <c r="K14" i="9" s="1"/>
  <c r="L14" i="9" s="1"/>
  <c r="M14" i="9" s="1"/>
  <c r="N14" i="9" s="1"/>
  <c r="P12" i="9"/>
  <c r="AD24" i="18"/>
  <c r="AE24" i="18"/>
  <c r="AC24" i="18"/>
  <c r="AB24" i="18"/>
  <c r="AA24" i="18"/>
  <c r="W13" i="18"/>
  <c r="X13" i="18" s="1"/>
  <c r="Y13" i="18" s="1"/>
  <c r="Z13" i="18" s="1"/>
  <c r="AA13" i="18" s="1"/>
  <c r="AB13" i="18" s="1"/>
  <c r="AC13" i="18" s="1"/>
  <c r="AD13" i="18" s="1"/>
  <c r="AE13" i="18" s="1"/>
  <c r="G24" i="9"/>
  <c r="H24" i="9" s="1"/>
  <c r="I24" i="9" s="1"/>
  <c r="J24" i="9" s="1"/>
  <c r="K24" i="9" s="1"/>
  <c r="L24" i="9" s="1"/>
  <c r="M24" i="9" s="1"/>
  <c r="N24" i="9" s="1"/>
  <c r="G11" i="9"/>
  <c r="H11" i="9" s="1"/>
  <c r="I11" i="9" s="1"/>
  <c r="J11" i="9" s="1"/>
  <c r="K11" i="9" s="1"/>
  <c r="L11" i="9" s="1"/>
  <c r="M11" i="9" s="1"/>
  <c r="N11" i="9" s="1"/>
  <c r="O11" i="9" s="1"/>
  <c r="P11" i="9" s="1"/>
  <c r="Q11" i="9" s="1"/>
  <c r="F12" i="9"/>
  <c r="A21" i="9"/>
  <c r="A19" i="9"/>
  <c r="A15" i="9"/>
  <c r="R12" i="9"/>
  <c r="Q12" i="9"/>
  <c r="O12" i="9"/>
  <c r="N12" i="9"/>
  <c r="M12" i="9"/>
  <c r="L12" i="9"/>
  <c r="K12" i="9"/>
  <c r="J12" i="9"/>
  <c r="I12" i="9"/>
  <c r="H12" i="9"/>
  <c r="G12" i="9"/>
  <c r="E12" i="9"/>
  <c r="D12" i="9"/>
  <c r="C12" i="9"/>
  <c r="B12" i="9"/>
  <c r="A12" i="9"/>
  <c r="V24" i="18"/>
  <c r="W24" i="18"/>
  <c r="X24" i="18"/>
  <c r="Y24" i="18"/>
  <c r="Z24" i="18"/>
  <c r="AF24" i="18"/>
  <c r="AG24" i="18"/>
  <c r="AH24" i="18"/>
  <c r="AI24" i="18"/>
  <c r="AJ24" i="18"/>
  <c r="AK24" i="18"/>
  <c r="AL24" i="18"/>
  <c r="AM24" i="18"/>
  <c r="AN24" i="18"/>
  <c r="AP24" i="18"/>
  <c r="AR24" i="18"/>
  <c r="AR44" i="18" s="1"/>
  <c r="Z15" i="19"/>
  <c r="AL15" i="19" s="1"/>
  <c r="AX15" i="19" s="1"/>
  <c r="BJ15" i="19" s="1"/>
  <c r="BV15" i="19" s="1"/>
  <c r="CH15" i="19" s="1"/>
  <c r="B16" i="19"/>
  <c r="C16" i="19" s="1"/>
  <c r="D16" i="19" s="1"/>
  <c r="E16" i="19" s="1"/>
  <c r="F16" i="19" s="1"/>
  <c r="G16" i="19" s="1"/>
  <c r="H16" i="19" s="1"/>
  <c r="I16" i="19" s="1"/>
  <c r="J16" i="19" s="1"/>
  <c r="K16" i="19" s="1"/>
  <c r="L16" i="19" s="1"/>
  <c r="M16" i="19" s="1"/>
  <c r="N16" i="19" s="1"/>
  <c r="P16" i="19" s="1"/>
  <c r="Q16" i="19" s="1"/>
  <c r="R16" i="19" s="1"/>
  <c r="S16" i="19" s="1"/>
  <c r="T16" i="19" s="1"/>
  <c r="U16" i="19" s="1"/>
  <c r="V16" i="19" s="1"/>
  <c r="W16" i="19" s="1"/>
  <c r="X16" i="19" s="1"/>
  <c r="Y16" i="19" s="1"/>
  <c r="Z16" i="19" s="1"/>
  <c r="AB16" i="19" s="1"/>
  <c r="AC16" i="19" s="1"/>
  <c r="AD16" i="19" s="1"/>
  <c r="AE16" i="19" s="1"/>
  <c r="AF16" i="19" s="1"/>
  <c r="AG16" i="19" s="1"/>
  <c r="AH16" i="19" s="1"/>
  <c r="AI16" i="19" s="1"/>
  <c r="AJ16" i="19" s="1"/>
  <c r="AK16" i="19" s="1"/>
  <c r="AL16" i="19" s="1"/>
  <c r="AN16" i="19" s="1"/>
  <c r="AO16" i="19" s="1"/>
  <c r="AP16" i="19" s="1"/>
  <c r="AQ16" i="19" s="1"/>
  <c r="AR16" i="19" s="1"/>
  <c r="AS16" i="19" s="1"/>
  <c r="AT16" i="19" s="1"/>
  <c r="AU16" i="19" s="1"/>
  <c r="AV16" i="19" s="1"/>
  <c r="AW16" i="19" s="1"/>
  <c r="AX16" i="19" s="1"/>
  <c r="AZ16" i="19" s="1"/>
  <c r="BA16" i="19" s="1"/>
  <c r="BB16" i="19" s="1"/>
  <c r="BC16" i="19" s="1"/>
  <c r="BD16" i="19" s="1"/>
  <c r="BE16" i="19" s="1"/>
  <c r="BF16" i="19" s="1"/>
  <c r="BG16" i="19" s="1"/>
  <c r="BH16" i="19" s="1"/>
  <c r="BI16" i="19" s="1"/>
  <c r="BJ16" i="19" s="1"/>
  <c r="BL16" i="19" s="1"/>
  <c r="BM16" i="19" s="1"/>
  <c r="BN16" i="19" s="1"/>
  <c r="BO16" i="19" s="1"/>
  <c r="BP16" i="19" s="1"/>
  <c r="BQ16" i="19" s="1"/>
  <c r="BR16" i="19" s="1"/>
  <c r="BS16" i="19" s="1"/>
  <c r="BT16" i="19" s="1"/>
  <c r="BU16" i="19" s="1"/>
  <c r="BV16" i="19" s="1"/>
  <c r="BX16" i="19" s="1"/>
  <c r="BY16" i="19" s="1"/>
  <c r="BZ16" i="19" s="1"/>
  <c r="CA16" i="19" s="1"/>
  <c r="CB16" i="19" s="1"/>
  <c r="CC16" i="19" s="1"/>
  <c r="CD16" i="19" s="1"/>
  <c r="CE16" i="19" s="1"/>
  <c r="CF16" i="19" s="1"/>
  <c r="CG16" i="19" s="1"/>
  <c r="CH16" i="19" s="1"/>
  <c r="P15" i="19"/>
  <c r="AB15" i="19" s="1"/>
  <c r="AN15" i="19" s="1"/>
  <c r="AZ15" i="19" s="1"/>
  <c r="BL15" i="19" s="1"/>
  <c r="BX15" i="19" s="1"/>
  <c r="BL14" i="19"/>
  <c r="AP31" i="18"/>
  <c r="AQ44" i="18"/>
  <c r="F15" i="19"/>
  <c r="G15" i="19" s="1"/>
  <c r="AN44" i="18" l="1"/>
  <c r="AM44" i="18"/>
  <c r="J38" i="11"/>
  <c r="J37" i="11" s="1"/>
  <c r="J36" i="11" s="1"/>
  <c r="J47" i="11" s="1"/>
  <c r="J41" i="11"/>
  <c r="R38" i="11"/>
  <c r="Q38" i="11"/>
  <c r="H38" i="11"/>
  <c r="I37" i="11"/>
  <c r="I36" i="11" s="1"/>
  <c r="I47" i="11" s="1"/>
  <c r="T41" i="11"/>
  <c r="M21" i="9"/>
  <c r="CD17" i="19"/>
  <c r="R15" i="19"/>
  <c r="AD15" i="19" s="1"/>
  <c r="AP15" i="19" s="1"/>
  <c r="BB15" i="19" s="1"/>
  <c r="BN15" i="19" s="1"/>
  <c r="BZ15" i="19" s="1"/>
  <c r="AP41" i="18"/>
  <c r="H15" i="19"/>
  <c r="S15" i="19"/>
  <c r="AE15" i="19" s="1"/>
  <c r="AQ15" i="19" s="1"/>
  <c r="BC15" i="19" s="1"/>
  <c r="BO15" i="19" s="1"/>
  <c r="CA15" i="19" s="1"/>
  <c r="AO24" i="18"/>
  <c r="AO44" i="18" s="1"/>
  <c r="S38" i="11"/>
  <c r="O20" i="9"/>
  <c r="Q20" i="9" s="1"/>
  <c r="R20" i="9" s="1"/>
  <c r="P20" i="9"/>
  <c r="K40" i="11"/>
  <c r="O14" i="9"/>
  <c r="Q14" i="9" s="1"/>
  <c r="R14" i="9" s="1"/>
  <c r="P14" i="9"/>
  <c r="O24" i="9"/>
  <c r="Q24" i="9" s="1"/>
  <c r="R24" i="9" s="1"/>
  <c r="P24" i="9"/>
  <c r="CA17" i="19"/>
  <c r="K41" i="11" l="1"/>
  <c r="U41" i="11"/>
  <c r="L38" i="11"/>
  <c r="K38" i="11"/>
  <c r="N21" i="9"/>
  <c r="CE17" i="19"/>
  <c r="H37" i="11"/>
  <c r="H36" i="11" s="1"/>
  <c r="L39" i="11"/>
  <c r="K39" i="11"/>
  <c r="O38" i="11"/>
  <c r="AP40" i="18"/>
  <c r="I15" i="19"/>
  <c r="T15" i="19"/>
  <c r="AF15" i="19" s="1"/>
  <c r="AR15" i="19" s="1"/>
  <c r="BD15" i="19" s="1"/>
  <c r="BP15" i="19" s="1"/>
  <c r="CB15" i="19" s="1"/>
  <c r="BL17" i="19"/>
  <c r="T38" i="11"/>
  <c r="BY17" i="19"/>
  <c r="BO17" i="19"/>
  <c r="BM17" i="19"/>
  <c r="L40" i="11"/>
  <c r="M39" i="11" l="1"/>
  <c r="H47" i="11"/>
  <c r="V41" i="11"/>
  <c r="K37" i="11"/>
  <c r="K36" i="11" s="1"/>
  <c r="K47" i="11" s="1"/>
  <c r="L41" i="11"/>
  <c r="M38" i="11"/>
  <c r="CF17" i="19"/>
  <c r="O21" i="9"/>
  <c r="P21" i="9"/>
  <c r="CH17" i="19" s="1"/>
  <c r="L37" i="11"/>
  <c r="L36" i="11" s="1"/>
  <c r="L47" i="11" s="1"/>
  <c r="AP32" i="18"/>
  <c r="U15" i="19"/>
  <c r="AG15" i="19" s="1"/>
  <c r="AS15" i="19" s="1"/>
  <c r="BE15" i="19" s="1"/>
  <c r="BQ15" i="19" s="1"/>
  <c r="CC15" i="19" s="1"/>
  <c r="J15" i="19"/>
  <c r="BX17" i="19"/>
  <c r="BK17" i="19"/>
  <c r="M40" i="11"/>
  <c r="BN17" i="19"/>
  <c r="U38" i="11"/>
  <c r="BP17" i="19"/>
  <c r="F38" i="11" l="1"/>
  <c r="W41" i="11"/>
  <c r="W37" i="11" s="1"/>
  <c r="W36" i="11" s="1"/>
  <c r="W47" i="11" s="1"/>
  <c r="M41" i="11"/>
  <c r="U39" i="11"/>
  <c r="T39" i="11"/>
  <c r="T37" i="11" s="1"/>
  <c r="T36" i="11" s="1"/>
  <c r="T47" i="11" s="1"/>
  <c r="Q21" i="9"/>
  <c r="CG17" i="19"/>
  <c r="N39" i="11"/>
  <c r="N40" i="11"/>
  <c r="V15" i="19"/>
  <c r="AH15" i="19" s="1"/>
  <c r="AT15" i="19" s="1"/>
  <c r="BF15" i="19" s="1"/>
  <c r="BR15" i="19" s="1"/>
  <c r="CD15" i="19" s="1"/>
  <c r="K15" i="19"/>
  <c r="BQ17" i="19"/>
  <c r="BZ17" i="19"/>
  <c r="BW17" i="19"/>
  <c r="X41" i="11" l="1"/>
  <c r="X37" i="11" s="1"/>
  <c r="X36" i="11" s="1"/>
  <c r="X47" i="11" s="1"/>
  <c r="N37" i="11"/>
  <c r="N36" i="11" s="1"/>
  <c r="N47" i="11" s="1"/>
  <c r="N41" i="11"/>
  <c r="O39" i="11"/>
  <c r="M37" i="11"/>
  <c r="M36" i="11" s="1"/>
  <c r="O40" i="11"/>
  <c r="L15" i="19"/>
  <c r="W15" i="19"/>
  <c r="AI15" i="19" s="1"/>
  <c r="AU15" i="19" s="1"/>
  <c r="BG15" i="19" s="1"/>
  <c r="BS15" i="19" s="1"/>
  <c r="CE15" i="19" s="1"/>
  <c r="BR17" i="19"/>
  <c r="Y41" i="11" l="1"/>
  <c r="Y37" i="11" s="1"/>
  <c r="Y36" i="11" s="1"/>
  <c r="Y47" i="11" s="1"/>
  <c r="P39" i="11"/>
  <c r="M47" i="11"/>
  <c r="O41" i="11"/>
  <c r="O37" i="11" s="1"/>
  <c r="O36" i="11" s="1"/>
  <c r="P40" i="11"/>
  <c r="M15" i="19"/>
  <c r="Y15" i="19" s="1"/>
  <c r="AK15" i="19" s="1"/>
  <c r="AW15" i="19" s="1"/>
  <c r="BI15" i="19" s="1"/>
  <c r="BU15" i="19" s="1"/>
  <c r="CG15" i="19" s="1"/>
  <c r="X15" i="19"/>
  <c r="AJ15" i="19" s="1"/>
  <c r="AV15" i="19" s="1"/>
  <c r="BH15" i="19" s="1"/>
  <c r="BT15" i="19" s="1"/>
  <c r="CF15" i="19" s="1"/>
  <c r="BS17" i="19"/>
  <c r="O47" i="11" l="1"/>
  <c r="P41" i="11"/>
  <c r="P37" i="11" s="1"/>
  <c r="P36" i="11" s="1"/>
  <c r="Q39" i="11"/>
  <c r="R39" i="11"/>
  <c r="Z41" i="11"/>
  <c r="Z37" i="11" s="1"/>
  <c r="Z36" i="11" s="1"/>
  <c r="Z47" i="11" s="1"/>
  <c r="Q40" i="11"/>
  <c r="BT17" i="19"/>
  <c r="P47" i="11" l="1"/>
  <c r="F39" i="11"/>
  <c r="Q37" i="11"/>
  <c r="Q36" i="11" s="1"/>
  <c r="Q47" i="11" s="1"/>
  <c r="R41" i="11"/>
  <c r="Q41" i="11"/>
  <c r="AA41" i="11"/>
  <c r="AA37" i="11" s="1"/>
  <c r="AA36" i="11" s="1"/>
  <c r="AA47" i="11" s="1"/>
  <c r="BU17" i="19"/>
  <c r="R40" i="11" l="1"/>
  <c r="R37" i="11" s="1"/>
  <c r="R36" i="11" s="1"/>
  <c r="R47" i="11" s="1"/>
  <c r="AB41" i="11"/>
  <c r="BV17" i="19"/>
  <c r="R21" i="9"/>
  <c r="AB37" i="11" l="1"/>
  <c r="AB36" i="11" s="1"/>
  <c r="F41" i="11"/>
  <c r="S40" i="11"/>
  <c r="S37" i="11" s="1"/>
  <c r="S36" i="11" s="1"/>
  <c r="S47" i="11" s="1"/>
  <c r="U40" i="11"/>
  <c r="U37" i="11" s="1"/>
  <c r="U36" i="11" s="1"/>
  <c r="U47" i="11" s="1"/>
  <c r="R18" i="9"/>
  <c r="AB47" i="11" l="1"/>
  <c r="V40" i="11"/>
  <c r="V37" i="11" l="1"/>
  <c r="V36" i="11" s="1"/>
  <c r="F40" i="11"/>
  <c r="F37" i="11" s="1"/>
  <c r="V47" i="11" l="1"/>
  <c r="F36" i="11"/>
  <c r="F47" i="11" s="1"/>
  <c r="AP42" i="18" l="1"/>
  <c r="AP43" i="18" s="1"/>
  <c r="AP44" i="18" s="1"/>
</calcChain>
</file>

<file path=xl/sharedStrings.xml><?xml version="1.0" encoding="utf-8"?>
<sst xmlns="http://schemas.openxmlformats.org/spreadsheetml/2006/main" count="744" uniqueCount="270">
  <si>
    <t>1</t>
  </si>
  <si>
    <t>-</t>
  </si>
  <si>
    <t>6.1</t>
  </si>
  <si>
    <t>%</t>
  </si>
  <si>
    <t>6.2</t>
  </si>
  <si>
    <t>6.3</t>
  </si>
  <si>
    <t>6.4</t>
  </si>
  <si>
    <t>7.1</t>
  </si>
  <si>
    <t>7.2</t>
  </si>
  <si>
    <t>7.3</t>
  </si>
  <si>
    <t>7.4</t>
  </si>
  <si>
    <t>№
п/п</t>
  </si>
  <si>
    <t>Всего:</t>
  </si>
  <si>
    <t>в том числе:</t>
  </si>
  <si>
    <t>1.1</t>
  </si>
  <si>
    <t>Наименование показателя</t>
  </si>
  <si>
    <t>Ед. изм.</t>
  </si>
  <si>
    <t>1.</t>
  </si>
  <si>
    <t>Инвестиционная программа</t>
  </si>
  <si>
    <t>организации, осуществляющей регулируемые виды деятельности</t>
  </si>
  <si>
    <t>в сфере теплоснабжения</t>
  </si>
  <si>
    <t>Паспорт инвестиционной программы организации, осуществляющей</t>
  </si>
  <si>
    <t>регулируемые виды деятельности в сфере теплоснабжения</t>
  </si>
  <si>
    <t xml:space="preserve"> (наименование регулируемой организации)</t>
  </si>
  <si>
    <t>Наименование регулируемой организации, в отношении которой разрабатывается инвестиционная программа в сфере теплоснабжения</t>
  </si>
  <si>
    <t>Местонахождение регулируемой организации</t>
  </si>
  <si>
    <t>Сроки реализации инвестиционной программы</t>
  </si>
  <si>
    <t>Лицо, ответственное за разработку инвестиционной программы</t>
  </si>
  <si>
    <t>Контакты ответственных за разработку инвестиционной программы лиц</t>
  </si>
  <si>
    <t>Наименование исполнительного органа субъекта Российской Федерации или органа местного самоуправления, утвердившего инвестиционную программу</t>
  </si>
  <si>
    <t>Департамент энергетики и тарифов Ивановской области</t>
  </si>
  <si>
    <t>Местонахождение исполнительного органа субъекта Российской Федерации или органа местного самоуправления, утвердившего инвестиционную программу</t>
  </si>
  <si>
    <t>153022, г. Иваново ул. Велижская, 8</t>
  </si>
  <si>
    <t>Должностное лицо уполномоченного ответственного органа, утвердившее инвестиционную программу</t>
  </si>
  <si>
    <t>Контакты ответственных за утверждение инвестиционной программы лиц</t>
  </si>
  <si>
    <t>Наименование органа местного самоуправления, согласовавшего инвестиционную программу</t>
  </si>
  <si>
    <t>Местонахождение органа местного самоуправления, согласовавшего инвестиционную программу</t>
  </si>
  <si>
    <t>Должностное лицо уполномоченного ответственного органа, согласовавшее инвестиционную программу</t>
  </si>
  <si>
    <t>Контакты ответственных за согласование инвестиционной программы лиц</t>
  </si>
  <si>
    <t>М.П.</t>
  </si>
  <si>
    <t>N п/п</t>
  </si>
  <si>
    <t>Наименование мероприятий</t>
  </si>
  <si>
    <t>Кадастровый номер объекта (участка объекта)</t>
  </si>
  <si>
    <t>Вид объекта</t>
  </si>
  <si>
    <t>Описание и место расположения объекта</t>
  </si>
  <si>
    <t>Основные технические характеристики</t>
  </si>
  <si>
    <t>Год начала реализации</t>
  </si>
  <si>
    <t>Год окончания реализации</t>
  </si>
  <si>
    <t>Наименование и значение показателя</t>
  </si>
  <si>
    <t>Плановые расходы</t>
  </si>
  <si>
    <t>Остаток финансирования</t>
  </si>
  <si>
    <t>Амортизация (стр. 1.1 ФП)</t>
  </si>
  <si>
    <t>Прибыль, направленная на инвестиции (стр. 1.2 ФП)</t>
  </si>
  <si>
    <t>Средства, полученные за счет платы за подключение (стр. 1.3 ФП)</t>
  </si>
  <si>
    <t>Прочие собственные средства (стр. 1.4 ФП)</t>
  </si>
  <si>
    <t>Экономия расходов (стр. 1.5 ФП)</t>
  </si>
  <si>
    <t>Расходы на оплату лизинговых платежей по договору финансовой аренды (лизинга) (стр. 1.6 ФП)</t>
  </si>
  <si>
    <t>Иные собственные средства (стр. 2 ФП)</t>
  </si>
  <si>
    <t>Бюджетные средства по каждой системе централизованного теплоснабжения с выделением расходов концедента на строительство, модернизацию и (или) реконструкцию объекта концессионного соглашения по каждой системе централизованного теплоснабжения при наличии таких расходов (стр. 4 ФП)</t>
  </si>
  <si>
    <t>Прочие источники финансирования (стр. 5 ФП)</t>
  </si>
  <si>
    <t>до реализации мероприятия</t>
  </si>
  <si>
    <t>после реализации мероприятия</t>
  </si>
  <si>
    <t>Тепловая сеть</t>
  </si>
  <si>
    <t>Тепловая нагрузка, Гкал/ч</t>
  </si>
  <si>
    <t>в результате реализации мероприятий инвестиционной программы</t>
  </si>
  <si>
    <t>связанную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энергосервисного договора (контракта) в размере, определенном по решению регулируемой организации, плату за подключение (технологическое присоединение) к системам централизованного теплоснабжения (раздельно по каждой системе, если регулируемая организация эксплуатирует несколько таких систем</t>
  </si>
  <si>
    <t>Условный диаметр, мм</t>
  </si>
  <si>
    <t>Пропускная способность, т/ч</t>
  </si>
  <si>
    <t>Протяженность (в однотрубном исчислении), км</t>
  </si>
  <si>
    <t>Способ прокладки</t>
  </si>
  <si>
    <t>ПИР</t>
  </si>
  <si>
    <t>СМР</t>
  </si>
  <si>
    <t>6.5</t>
  </si>
  <si>
    <t>7.5</t>
  </si>
  <si>
    <t>10.1</t>
  </si>
  <si>
    <t>10.2</t>
  </si>
  <si>
    <t>10.3</t>
  </si>
  <si>
    <t>10.4</t>
  </si>
  <si>
    <t>10.7</t>
  </si>
  <si>
    <t>10.8</t>
  </si>
  <si>
    <t>10.9</t>
  </si>
  <si>
    <t>10.10</t>
  </si>
  <si>
    <t>10.11</t>
  </si>
  <si>
    <t>10.12</t>
  </si>
  <si>
    <t>10.13</t>
  </si>
  <si>
    <t>11.1</t>
  </si>
  <si>
    <t>11.2</t>
  </si>
  <si>
    <t>11.3</t>
  </si>
  <si>
    <t>11.4</t>
  </si>
  <si>
    <t>11.5.1</t>
  </si>
  <si>
    <t>11.5.2</t>
  </si>
  <si>
    <t>11.6</t>
  </si>
  <si>
    <t>11.7</t>
  </si>
  <si>
    <t>11.8</t>
  </si>
  <si>
    <t>11.9</t>
  </si>
  <si>
    <t>11.10</t>
  </si>
  <si>
    <t>Группа 1. Строительство, реконструкция или модернизация объектов в целях подключения потребителей:</t>
  </si>
  <si>
    <t>1.1. Строительство новых тепловых сетей в целях подключения потребителей</t>
  </si>
  <si>
    <t>1.1.1</t>
  </si>
  <si>
    <t>1.2. Строительство иных объектов системы централизованного теплоснабжения, за исключением тепловых сетей, в целях подключения потребителей</t>
  </si>
  <si>
    <t>1.3. Увеличение пропускной способности существующих тепловых сетей в целях подключения потребителей</t>
  </si>
  <si>
    <t>1.4. Увеличение мощности и производительности существующих объектов централизованного теплоснабжения, за исключением тепловых сетей, в целях подключения потребителей</t>
  </si>
  <si>
    <t>Всего по группе 1</t>
  </si>
  <si>
    <t>Группа 2. Строительство новых объектов системы централизованного теплоснабжения, не связанных с подключением новых потребителей, в том числе строительство новых тепловых сетей</t>
  </si>
  <si>
    <t>Всего по группе 2</t>
  </si>
  <si>
    <t>Группа 3. Реконструкция или модернизация существующих объектов централизованного теплоснабжения в целях снижения уровня износа существующих объектов системы централизованного теплоснабжения и (или) поставки энергии от разных источников</t>
  </si>
  <si>
    <t>3.1. Реконструкция или модернизация существующих тепловых сетей</t>
  </si>
  <si>
    <t>3.2. Реконструкция или модернизация существующих объектов системы централизованного теплоснабжения, за исключением тепловых сетей</t>
  </si>
  <si>
    <t>3.2.1</t>
  </si>
  <si>
    <t>Всего по группе 3</t>
  </si>
  <si>
    <t>Группа 4. Мероприятия, направленные на снижение негативного воздействия на окружающую среду, достижение плановых значений показателей надежности и энергетической эффективности объектов теплоснабжения, повышение эффективности работы систем централизованного теплоснабжения</t>
  </si>
  <si>
    <t>Всего по группе 4</t>
  </si>
  <si>
    <t>Группа 5. Вывод из эксплуатации, консервация и демонтаж объектов системы централизованного теплоснабжения</t>
  </si>
  <si>
    <t>5.1. Вывод из эксплуатации, консервация и демонтаж тепловых сетей</t>
  </si>
  <si>
    <t>5.2. Вывод из эксплуатации, консервация и демонтаж иных объектов системы централизованного теплоснабжения, за исключением тепловых сетей</t>
  </si>
  <si>
    <t>Всего по группе 5</t>
  </si>
  <si>
    <t>Группа 6. Мероприятия, предусматривающие капитальные вложения в объекты основных средств и нематериальные активы регулируемой организации, обусловленные необходимостью соблюдения регулируемыми организациями обязательных требований, установленных законодательством Российской Федерации и связанных с осуществлением деятельности в сфере теплоснабжения, включая мероприятия по обеспечению безопасности и антитеррористической защищенности объектов топливно-энергетического комплекса, безопасности критической информационной инфраструктуры.</t>
  </si>
  <si>
    <t>Всего по группе 6</t>
  </si>
  <si>
    <t>ИТОГО по программе</t>
  </si>
  <si>
    <t>(наименование регулируемой организации)</t>
  </si>
  <si>
    <t>Плановые значения</t>
  </si>
  <si>
    <t>в т.ч. по годам реализации</t>
  </si>
  <si>
    <t>Удельный расход электрической энергии на транспортировку теплоносителя</t>
  </si>
  <si>
    <t>Объем присоединяемой тепловой нагрузки новых потребителей</t>
  </si>
  <si>
    <t>Гкал/ч</t>
  </si>
  <si>
    <t>Гкал в год</t>
  </si>
  <si>
    <t>% от полезного отпуска тепловой энергии</t>
  </si>
  <si>
    <t>тонн в год для воды</t>
  </si>
  <si>
    <t>куб. м для пара</t>
  </si>
  <si>
    <t>Производство тепловой энергии</t>
  </si>
  <si>
    <t>2.</t>
  </si>
  <si>
    <t>3.</t>
  </si>
  <si>
    <t>3.1.</t>
  </si>
  <si>
    <t>3.2.</t>
  </si>
  <si>
    <t>3.3.</t>
  </si>
  <si>
    <t>4.</t>
  </si>
  <si>
    <t>5.</t>
  </si>
  <si>
    <t xml:space="preserve">Показатели надежности и энергетической эффективности объектов централизованного теплоснабжения </t>
  </si>
  <si>
    <t>Наименование объекта</t>
  </si>
  <si>
    <t>Количество прекращений подачи тепловой энергии, теплоносителя в результате технологических нарушений на тепловых сетях на 1 км тепловых сетей</t>
  </si>
  <si>
    <t>Текущее значение</t>
  </si>
  <si>
    <t>Плановое значение</t>
  </si>
  <si>
    <t>Источники финансирования</t>
  </si>
  <si>
    <t>Всего</t>
  </si>
  <si>
    <t>Собственные средства</t>
  </si>
  <si>
    <t>амортизационные отчисления с выделением результатов переоценки основных средств и нематериальных активов</t>
  </si>
  <si>
    <t>расходы на капитальные вложения (инвестиции), финансируемые за счет нормативной прибыли, учитываемой в необходимой валовой выручке</t>
  </si>
  <si>
    <t>достигнутая в результате реализации мероприятий инвестиционной программы</t>
  </si>
  <si>
    <t>плата за подключение (технологическое присоединение) к системам централизованного теплоснабжения (раздельно по каждой системе, если регулируемая организация эксплуатирует несколько таких систем)</t>
  </si>
  <si>
    <t>расходы на уплату лизинговых платежей по договору финансовой аренды (лизинга)</t>
  </si>
  <si>
    <t>Иные собственные средства, за исключением средств, указанных в разделе 1</t>
  </si>
  <si>
    <t>Средства, привлеченные на возвратной основе</t>
  </si>
  <si>
    <t>кредиты</t>
  </si>
  <si>
    <t>Прочие источники финансирования</t>
  </si>
  <si>
    <t>Источники возврата вложенных средств</t>
  </si>
  <si>
    <t>Привлеченные средства на возвратной основе (стр 3 ФП)</t>
  </si>
  <si>
    <t>Финансовый план инвестиционной программы в сфере теплоснабжения</t>
  </si>
  <si>
    <t>По мероприятиям, согласно Формы № 2-ИП ТС</t>
  </si>
  <si>
    <t>в т.ч. по видам деятельности</t>
  </si>
  <si>
    <t>Передача тепловой энергии</t>
  </si>
  <si>
    <t>1.1.</t>
  </si>
  <si>
    <t>1.2.</t>
  </si>
  <si>
    <t>1.3.</t>
  </si>
  <si>
    <t>Экономия расходов</t>
  </si>
  <si>
    <t>1.3.1.</t>
  </si>
  <si>
    <t>1.3.2.</t>
  </si>
  <si>
    <t>связанная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энергосервесного договора (контракта) в размере, определенном по решению регулируемой организации</t>
  </si>
  <si>
    <t>1.4.</t>
  </si>
  <si>
    <t>1.5.</t>
  </si>
  <si>
    <t>Бюджетные средства по каждой системе ццентрализованного теплоснабжения с выделением расходов концедента на строительство, модернизацию и (или) реконструкцию объекта концессионного соглашения по каждой системе централизованного теплоснабжения при наличии таких расходов</t>
  </si>
  <si>
    <t>амортизационные отчисления, в том числе:</t>
  </si>
  <si>
    <t>средства, полученные за счет платы за подключение</t>
  </si>
  <si>
    <t>прочие собственные средства, в т.ч. средства от эмиссии ценных бумаг</t>
  </si>
  <si>
    <t>Бюджетное финансирование</t>
  </si>
  <si>
    <t>Средства концедента</t>
  </si>
  <si>
    <t>прибыль, направленная на инвестиции</t>
  </si>
  <si>
    <t>Показатели, характеризующие снижение негативного воздействия на окружающую среду, определяемые в соответствии с законодательством РФ об охране окружающей среды:</t>
  </si>
  <si>
    <t>7.1.</t>
  </si>
  <si>
    <t>Содержание в уходящих газах СО</t>
  </si>
  <si>
    <t>7.2.</t>
  </si>
  <si>
    <t>7.3.</t>
  </si>
  <si>
    <t>Содержание в уходящих газах NOx</t>
  </si>
  <si>
    <t>в соответствии с законодательством РФ об охране окружающей среды</t>
  </si>
  <si>
    <t>Показатели надежности</t>
  </si>
  <si>
    <t>Показатели энергетической эффективности</t>
  </si>
  <si>
    <t>Количество прекращений подачи тепловой энергии, теплоносителя в результате технологических нарушений на источниках тепловой энергии на 1 Гкал/час установленной мощности</t>
  </si>
  <si>
    <t>Удельный расход топлива на производство единицы тепловой энергии, отпускаемой с коллекторов источников тепловой энергии, 
кг у.т./Гкал</t>
  </si>
  <si>
    <r>
      <t>Отношение величины технологических потерь тепловой энергии, теплоносителя к материальной характеристике тепловой сети, 
Гкал/м</t>
    </r>
    <r>
      <rPr>
        <vertAlign val="superscript"/>
        <sz val="9"/>
        <rFont val="Times New Roman"/>
        <family val="1"/>
        <charset val="204"/>
      </rPr>
      <t>2</t>
    </r>
  </si>
  <si>
    <r>
      <t>Отношение величины технологических потерь теплоносителя к материальной характеристике тепловой сети, 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/м</t>
    </r>
    <r>
      <rPr>
        <vertAlign val="superscript"/>
        <sz val="9"/>
        <rFont val="Times New Roman"/>
        <family val="1"/>
        <charset val="204"/>
      </rPr>
      <t>2</t>
    </r>
  </si>
  <si>
    <t>Величина технологических потерь при передаче тепловой энергии, теплоносителя по тепловым сетям, 
Гкал</t>
  </si>
  <si>
    <r>
      <t>Величина технологических потерь при передаче теплоносителя по тепловым сетям, 
м</t>
    </r>
    <r>
      <rPr>
        <vertAlign val="superscript"/>
        <sz val="9"/>
        <rFont val="Times New Roman"/>
        <family val="1"/>
        <charset val="204"/>
      </rPr>
      <t>3</t>
    </r>
  </si>
  <si>
    <t>2.1.</t>
  </si>
  <si>
    <t>3.2.2</t>
  </si>
  <si>
    <t>Расходы на реализацию инвестиционной программы (тыс. руб., без НДС) (с использованием прогнозных индексов цен)</t>
  </si>
  <si>
    <t xml:space="preserve">Расходы на реализацию мероприятий в прогнозных ценах, тыс. руб. без НДС </t>
  </si>
  <si>
    <t>Расшифровка источников финансирования инвестиционной программы, тыс. руб.  Без НДС</t>
  </si>
  <si>
    <t>2.2.</t>
  </si>
  <si>
    <t>Оборудование котельной</t>
  </si>
  <si>
    <t xml:space="preserve">Плановые значения показателей, достижение которых предусмотрено в результате реализации мероприятий инвестиционной программы </t>
  </si>
  <si>
    <t xml:space="preserve">Фактические значения </t>
  </si>
  <si>
    <t>кВт•ч/м3</t>
  </si>
  <si>
    <t>Удельный расход условного топлива на отпуск с коллекторов единицы тепловой энергии</t>
  </si>
  <si>
    <t>кг.у.т./Гкал</t>
  </si>
  <si>
    <t>Износ объектов системы теплоснабжения с выделением процента износа объектов, существующих на начало реализации Инвестиционной программы</t>
  </si>
  <si>
    <t>Потери тепловой энергии при передаче тепловой энергии по тепловым сетям</t>
  </si>
  <si>
    <t>Потери теплоносителя при передаче тепловой энергии по тепловым сетям</t>
  </si>
  <si>
    <r>
      <t>Содержание в уходящих газах СО</t>
    </r>
    <r>
      <rPr>
        <vertAlign val="subscript"/>
        <sz val="12"/>
        <rFont val="Times New Roman"/>
        <family val="1"/>
        <charset val="204"/>
      </rPr>
      <t>2</t>
    </r>
  </si>
  <si>
    <t xml:space="preserve">кг.у.т./м3 </t>
  </si>
  <si>
    <t>10.14</t>
  </si>
  <si>
    <t>10.15</t>
  </si>
  <si>
    <t>10.16</t>
  </si>
  <si>
    <t>10.17</t>
  </si>
  <si>
    <t>2037-2045</t>
  </si>
  <si>
    <t>займы организаций</t>
  </si>
  <si>
    <t>Форма N 5-ИП ТС</t>
  </si>
  <si>
    <t>3.1.1</t>
  </si>
  <si>
    <t>3.1.2</t>
  </si>
  <si>
    <t>прочие</t>
  </si>
  <si>
    <t>Профинансировано к 2027 году</t>
  </si>
  <si>
    <t>прочие привлеченные средства</t>
  </si>
  <si>
    <t>2037-2038</t>
  </si>
  <si>
    <t>Член Правительства Ивановской области -директор Департамента энергетики и тарифов Ивановской области Е.Н. Морева</t>
  </si>
  <si>
    <t>1.1.2</t>
  </si>
  <si>
    <t>1.1.3</t>
  </si>
  <si>
    <t>1.1.4</t>
  </si>
  <si>
    <t>ИП Шорохов С.В.</t>
  </si>
  <si>
    <t>Индивидуальный предприниматель Шорохов Сергей Вадимович</t>
  </si>
  <si>
    <t>Ивановская область, г Родники, мкр. Южный, д. 24, кв. 23</t>
  </si>
  <si>
    <t>8-920-347-87-54</t>
  </si>
  <si>
    <t>С.В. Шорохов</t>
  </si>
  <si>
    <t>37:18:050102:1316</t>
  </si>
  <si>
    <t>37:18:050 102:1265</t>
  </si>
  <si>
    <t>БМК  с. Морозово, ул. Молодежная, д. 1-Г</t>
  </si>
  <si>
    <t>с. Морозово, ул. Молодежная, д. 1-Г</t>
  </si>
  <si>
    <t>БМК с.Морозово</t>
  </si>
  <si>
    <t>det@ivreg.ru    +7 (4932) 93-85-93</t>
  </si>
  <si>
    <t>Установка системы видеонаблюдения по периметру котельной с.Морозово</t>
  </si>
  <si>
    <t>Установка основного ограждения по периметру котельной с. Морозово</t>
  </si>
  <si>
    <t>Организация резервного электроснабжения котельной с. Морозово</t>
  </si>
  <si>
    <t>Установка резервного котлоагрегата в котельной с. Морозово</t>
  </si>
  <si>
    <t>Администрация Тейковского муниципального района Ивановской области</t>
  </si>
  <si>
    <t>155040, Ивановская область, город Тейково, ул. Октябрьская д.2А</t>
  </si>
  <si>
    <t xml:space="preserve"> Тел./факс: 8-(49343)-2-12-04</t>
  </si>
  <si>
    <t>В.А. Катков, Глава Тейковского муниципального района Ивановской области</t>
  </si>
  <si>
    <t>на 2027-2030 годы</t>
  </si>
  <si>
    <t>8</t>
  </si>
  <si>
    <t>13</t>
  </si>
  <si>
    <t>18</t>
  </si>
  <si>
    <t>23</t>
  </si>
  <si>
    <t>28</t>
  </si>
  <si>
    <t>33</t>
  </si>
  <si>
    <t>в сфере теплоснабжения на 2027-2030 годы</t>
  </si>
  <si>
    <t>2027 - 2030 годы</t>
  </si>
  <si>
    <t>Форма № 1-ИП ТС</t>
  </si>
  <si>
    <t xml:space="preserve">Приложение 2 к постановлению Департамента энергетики </t>
  </si>
  <si>
    <t>и тарифов Ивановской области от от 09.09.2026 № 29-ип(тс)/1</t>
  </si>
  <si>
    <t>Форма № 2-ИП ТС</t>
  </si>
  <si>
    <t>Форма № 3-ИП ТС</t>
  </si>
  <si>
    <t xml:space="preserve">Приложение 4 к постановлению Департамента энергетики </t>
  </si>
  <si>
    <t>Форма № 4-ИП ТС</t>
  </si>
  <si>
    <t xml:space="preserve">Приложение 5 к постановлению Департамента энергетики </t>
  </si>
  <si>
    <t>и тарифов Ивановской области от 26.06.2026 № 21-ип(тс)/1</t>
  </si>
  <si>
    <t>Приложение 4/1 к протоколу Департамента энергетики</t>
  </si>
  <si>
    <t xml:space="preserve"> и тарифов Ивановской области от 09.09.2026 № 29/1</t>
  </si>
  <si>
    <t xml:space="preserve">Приложение 4/2 к протоколу Департамента энергетики </t>
  </si>
  <si>
    <t>и тарифов Ивановской области от от 09.09.2026 № 29/1</t>
  </si>
  <si>
    <t>Приложение 4/3 к протоколу Департамента энергетики</t>
  </si>
  <si>
    <t xml:space="preserve">Приложение 4/5 к протоколу Департамента энергетики </t>
  </si>
  <si>
    <t>и тарифов Ивановской области от 09.09.2026 № 29/1</t>
  </si>
  <si>
    <t xml:space="preserve">Приложение 4/4 к протоколу Департамента энергетики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</si>
</sst>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"/>
    <numFmt numFmtId="166" formatCode="0.0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0"/>
      <name val="Arial Cyr"/>
      <charset val="204"/>
    </font>
    <font>
      <vertAlign val="subscript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7.5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Calibri"/>
      <family val="2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44444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2" fillId="0" borderId="0"/>
    <xf numFmtId="0" fontId="25" fillId="0" borderId="0"/>
    <xf numFmtId="0" fontId="25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6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0" borderId="0" xfId="0" applyFont="1" applyFill="1"/>
    <xf numFmtId="4" fontId="4" fillId="2" borderId="0" xfId="0" applyNumberFormat="1" applyFont="1" applyFill="1"/>
    <xf numFmtId="0" fontId="7" fillId="2" borderId="0" xfId="0" applyFont="1" applyFill="1"/>
    <xf numFmtId="0" fontId="6" fillId="0" borderId="1" xfId="0" applyFont="1" applyFill="1" applyBorder="1" applyAlignment="1">
      <alignment horizontal="center" vertical="center" textRotation="90" wrapText="1"/>
    </xf>
    <xf numFmtId="49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textRotation="90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2" fontId="6" fillId="0" borderId="0" xfId="0" applyNumberFormat="1" applyFont="1" applyFill="1" applyBorder="1" applyAlignment="1">
      <alignment horizontal="center" vertical="center" textRotation="90"/>
    </xf>
    <xf numFmtId="165" fontId="6" fillId="0" borderId="0" xfId="0" applyNumberFormat="1" applyFont="1" applyFill="1" applyBorder="1" applyAlignment="1">
      <alignment horizontal="center" vertical="center" textRotation="90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2" applyFont="1" applyFill="1" applyBorder="1" applyAlignment="1">
      <alignment wrapText="1"/>
    </xf>
    <xf numFmtId="0" fontId="3" fillId="0" borderId="0" xfId="2" applyFont="1" applyFill="1" applyBorder="1" applyAlignment="1">
      <alignment horizontal="center" wrapText="1"/>
    </xf>
    <xf numFmtId="0" fontId="3" fillId="0" borderId="0" xfId="2" applyFont="1" applyAlignment="1">
      <alignment horizontal="right"/>
    </xf>
    <xf numFmtId="0" fontId="3" fillId="0" borderId="0" xfId="2" applyFont="1"/>
    <xf numFmtId="2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0" fontId="3" fillId="0" borderId="1" xfId="5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15" fillId="2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5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7" fillId="0" borderId="0" xfId="0" applyFont="1"/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/>
    <xf numFmtId="166" fontId="17" fillId="0" borderId="1" xfId="0" applyNumberFormat="1" applyFont="1" applyBorder="1"/>
    <xf numFmtId="0" fontId="17" fillId="2" borderId="1" xfId="0" applyFont="1" applyFill="1" applyBorder="1"/>
    <xf numFmtId="0" fontId="17" fillId="2" borderId="0" xfId="0" applyFont="1" applyFill="1"/>
    <xf numFmtId="0" fontId="3" fillId="0" borderId="0" xfId="0" applyFont="1" applyFill="1"/>
    <xf numFmtId="0" fontId="18" fillId="0" borderId="0" xfId="0" applyFont="1" applyFill="1"/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18" fillId="0" borderId="0" xfId="0" applyNumberFormat="1" applyFont="1" applyFill="1"/>
    <xf numFmtId="0" fontId="3" fillId="0" borderId="0" xfId="0" applyFont="1" applyFill="1" applyAlignment="1">
      <alignment horizontal="right"/>
    </xf>
    <xf numFmtId="0" fontId="21" fillId="0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horizontal="right"/>
    </xf>
    <xf numFmtId="0" fontId="18" fillId="2" borderId="0" xfId="0" applyFont="1" applyFill="1"/>
    <xf numFmtId="0" fontId="18" fillId="0" borderId="0" xfId="0" applyFont="1" applyAlignment="1"/>
    <xf numFmtId="0" fontId="3" fillId="2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3" fillId="2" borderId="1" xfId="0" applyFont="1" applyFill="1" applyBorder="1" applyAlignment="1">
      <alignment horizontal="left" vertical="center" wrapText="1" inden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/>
    <xf numFmtId="0" fontId="23" fillId="2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/>
    <xf numFmtId="2" fontId="4" fillId="2" borderId="0" xfId="0" applyNumberFormat="1" applyFont="1" applyFill="1"/>
    <xf numFmtId="2" fontId="24" fillId="2" borderId="0" xfId="0" applyNumberFormat="1" applyFont="1" applyFill="1"/>
    <xf numFmtId="0" fontId="18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0" fontId="26" fillId="0" borderId="0" xfId="0" applyFont="1" applyAlignment="1">
      <alignment horizontal="right"/>
    </xf>
    <xf numFmtId="0" fontId="27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5" fillId="0" borderId="0" xfId="0" applyFont="1" applyFill="1" applyAlignment="1">
      <alignment horizontal="center"/>
    </xf>
    <xf numFmtId="0" fontId="27" fillId="0" borderId="0" xfId="0" applyFont="1" applyAlignment="1">
      <alignment horizontal="righ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0" fillId="0" borderId="1" xfId="2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0" xfId="1"/>
    <cellStyle name="Обычный 10 2 2" xfId="2"/>
    <cellStyle name="Обычный 2" xfId="3"/>
    <cellStyle name="Обычный 6" xfId="4"/>
    <cellStyle name="Процентный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TSERVER\User\&#1058;&#1077;&#1087;&#1083;&#1086;&#1101;&#1085;&#1077;&#1088;&#1075;&#1077;&#1090;&#1080;&#1082;&#1072;\&#1063;&#1077;&#1088;&#1085;&#1080;&#1094;&#1082;&#1072;&#1103;%20&#1058;&#1072;&#1090;&#1100;&#1103;&#1085;&#1072;\&#1055;&#1056;&#1054;&#1063;&#1048;&#1058;&#1040;&#1058;&#1068;\03%20&#1048;&#1085;&#1074;&#1077;&#1089;&#1090;&#1087;&#1088;&#1086;&#1075;&#1088;&#1072;&#1084;&#1084;&#1099;\88%20&#1048;&#1055;%20&#1064;&#1086;&#1088;&#1086;&#1093;&#1086;&#1074;%20&#1057;.&#1042;%20&#1089;.%20&#1052;&#1086;&#1088;&#1086;&#1079;&#1086;&#1074;&#1086;\2026.08.04%20&#1079;&#1072;&#1093;&#1086;&#1076;%20&#8470;5\&#1048;&#1055;%20&#1064;&#1086;&#1088;&#1086;&#1093;&#1086;&#1074;%20&#1089;%20&#1052;&#1086;&#1088;&#1086;&#1079;&#1086;&#1074;&#1086;%202707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роприятия"/>
      <sheetName val="проценты"/>
      <sheetName val="амортиз"/>
      <sheetName val="расч затрат"/>
      <sheetName val="№1 ИП-ТС"/>
      <sheetName val="№2 ИП ТС"/>
      <sheetName val="№3 ИП-ТС"/>
      <sheetName val="№ 4 ИП ТС"/>
      <sheetName val="№5 ИП-ТС"/>
      <sheetName val="возврат займа"/>
      <sheetName val="Лист3"/>
      <sheetName val="Лист2"/>
    </sheetNames>
    <sheetDataSet>
      <sheetData sheetId="0" refreshError="1">
        <row r="7">
          <cell r="B7" t="str">
            <v>Установка системы видеонаблюдения по периметру котельной с.Морозово</v>
          </cell>
          <cell r="F7">
            <v>207.53330000000003</v>
          </cell>
        </row>
        <row r="8">
          <cell r="F8">
            <v>337.67298240000002</v>
          </cell>
        </row>
        <row r="9">
          <cell r="F9">
            <v>1586.4169850880003</v>
          </cell>
        </row>
        <row r="10">
          <cell r="F10">
            <v>343.24859920000006</v>
          </cell>
        </row>
      </sheetData>
      <sheetData sheetId="1" refreshError="1"/>
      <sheetData sheetId="2" refreshError="1"/>
      <sheetData sheetId="3" refreshError="1"/>
      <sheetData sheetId="4" refreshError="1">
        <row r="9">
          <cell r="A9" t="str">
            <v>ИП Шорохов С.В.</v>
          </cell>
        </row>
        <row r="26">
          <cell r="A26" t="str">
            <v>Индивидуальный предприниматель</v>
          </cell>
          <cell r="B26" t="str">
            <v>С.В. Шорохов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t@ivreg.ru%20%20%20%20+7%20(4932)%2093-85-9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B30"/>
  <sheetViews>
    <sheetView view="pageBreakPreview" zoomScale="60" zoomScaleNormal="100" workbookViewId="0">
      <selection activeCell="E12" sqref="E12"/>
    </sheetView>
  </sheetViews>
  <sheetFormatPr defaultColWidth="9.109375" defaultRowHeight="15.6" x14ac:dyDescent="0.3"/>
  <cols>
    <col min="1" max="1" width="47.88671875" style="1" customWidth="1"/>
    <col min="2" max="2" width="55.109375" style="1" customWidth="1"/>
    <col min="3" max="16384" width="9.109375" style="1"/>
  </cols>
  <sheetData>
    <row r="1" spans="1:2" x14ac:dyDescent="0.3">
      <c r="B1" s="107" t="s">
        <v>262</v>
      </c>
    </row>
    <row r="2" spans="1:2" x14ac:dyDescent="0.3">
      <c r="B2" s="107" t="s">
        <v>263</v>
      </c>
    </row>
    <row r="3" spans="1:2" x14ac:dyDescent="0.3">
      <c r="B3" s="108" t="s">
        <v>253</v>
      </c>
    </row>
    <row r="4" spans="1:2" x14ac:dyDescent="0.3">
      <c r="B4" s="108"/>
    </row>
    <row r="5" spans="1:2" x14ac:dyDescent="0.3">
      <c r="B5" s="108"/>
    </row>
    <row r="6" spans="1:2" x14ac:dyDescent="0.3">
      <c r="A6" s="113" t="s">
        <v>18</v>
      </c>
      <c r="B6" s="113"/>
    </row>
    <row r="7" spans="1:2" x14ac:dyDescent="0.3">
      <c r="A7" s="113" t="s">
        <v>19</v>
      </c>
      <c r="B7" s="113"/>
    </row>
    <row r="8" spans="1:2" x14ac:dyDescent="0.3">
      <c r="A8" s="113" t="s">
        <v>20</v>
      </c>
      <c r="B8" s="113"/>
    </row>
    <row r="10" spans="1:2" x14ac:dyDescent="0.3">
      <c r="A10" s="114" t="s">
        <v>21</v>
      </c>
      <c r="B10" s="114"/>
    </row>
    <row r="11" spans="1:2" x14ac:dyDescent="0.3">
      <c r="A11" s="114" t="s">
        <v>22</v>
      </c>
      <c r="B11" s="114"/>
    </row>
    <row r="12" spans="1:2" x14ac:dyDescent="0.3">
      <c r="A12" s="115" t="s">
        <v>225</v>
      </c>
      <c r="B12" s="115"/>
    </row>
    <row r="13" spans="1:2" x14ac:dyDescent="0.3">
      <c r="A13" s="111" t="s">
        <v>23</v>
      </c>
      <c r="B13" s="112"/>
    </row>
    <row r="15" spans="1:2" ht="62.4" x14ac:dyDescent="0.3">
      <c r="A15" s="2" t="s">
        <v>24</v>
      </c>
      <c r="B15" s="101" t="s">
        <v>226</v>
      </c>
    </row>
    <row r="16" spans="1:2" ht="31.2" x14ac:dyDescent="0.3">
      <c r="A16" s="2" t="s">
        <v>25</v>
      </c>
      <c r="B16" s="101" t="s">
        <v>227</v>
      </c>
    </row>
    <row r="17" spans="1:2" ht="26.4" customHeight="1" x14ac:dyDescent="0.3">
      <c r="A17" s="2" t="s">
        <v>26</v>
      </c>
      <c r="B17" s="101" t="s">
        <v>252</v>
      </c>
    </row>
    <row r="18" spans="1:2" ht="45" customHeight="1" x14ac:dyDescent="0.3">
      <c r="A18" s="2" t="s">
        <v>27</v>
      </c>
      <c r="B18" s="101" t="s">
        <v>226</v>
      </c>
    </row>
    <row r="19" spans="1:2" ht="44.4" customHeight="1" x14ac:dyDescent="0.3">
      <c r="A19" s="2" t="s">
        <v>28</v>
      </c>
      <c r="B19" s="101" t="s">
        <v>228</v>
      </c>
    </row>
    <row r="20" spans="1:2" ht="78.75" customHeight="1" x14ac:dyDescent="0.3">
      <c r="A20" s="2" t="s">
        <v>29</v>
      </c>
      <c r="B20" s="101" t="s">
        <v>30</v>
      </c>
    </row>
    <row r="21" spans="1:2" ht="78.75" customHeight="1" x14ac:dyDescent="0.3">
      <c r="A21" s="2" t="s">
        <v>31</v>
      </c>
      <c r="B21" s="101" t="s">
        <v>32</v>
      </c>
    </row>
    <row r="22" spans="1:2" ht="60" customHeight="1" x14ac:dyDescent="0.3">
      <c r="A22" s="2" t="s">
        <v>33</v>
      </c>
      <c r="B22" s="101" t="s">
        <v>221</v>
      </c>
    </row>
    <row r="23" spans="1:2" ht="38.4" customHeight="1" x14ac:dyDescent="0.3">
      <c r="A23" s="2" t="s">
        <v>34</v>
      </c>
      <c r="B23" s="101" t="s">
        <v>235</v>
      </c>
    </row>
    <row r="24" spans="1:2" ht="46.8" x14ac:dyDescent="0.3">
      <c r="A24" s="2" t="s">
        <v>35</v>
      </c>
      <c r="B24" s="101" t="s">
        <v>240</v>
      </c>
    </row>
    <row r="25" spans="1:2" ht="54" customHeight="1" x14ac:dyDescent="0.3">
      <c r="A25" s="2" t="s">
        <v>36</v>
      </c>
      <c r="B25" s="101" t="s">
        <v>241</v>
      </c>
    </row>
    <row r="26" spans="1:2" ht="57" customHeight="1" x14ac:dyDescent="0.3">
      <c r="A26" s="2" t="s">
        <v>37</v>
      </c>
      <c r="B26" s="101" t="s">
        <v>243</v>
      </c>
    </row>
    <row r="27" spans="1:2" ht="39" customHeight="1" x14ac:dyDescent="0.3">
      <c r="A27" s="2" t="s">
        <v>38</v>
      </c>
      <c r="B27" s="101" t="s">
        <v>242</v>
      </c>
    </row>
    <row r="28" spans="1:2" x14ac:dyDescent="0.3">
      <c r="A28" s="3"/>
      <c r="B28" s="4"/>
    </row>
    <row r="29" spans="1:2" ht="33.75" customHeight="1" x14ac:dyDescent="0.3">
      <c r="A29" s="23"/>
      <c r="B29" s="24"/>
    </row>
    <row r="30" spans="1:2" ht="15.75" customHeight="1" x14ac:dyDescent="0.3">
      <c r="A30" s="25"/>
      <c r="B30" s="26"/>
    </row>
  </sheetData>
  <mergeCells count="7">
    <mergeCell ref="A13:B13"/>
    <mergeCell ref="A6:B6"/>
    <mergeCell ref="A7:B7"/>
    <mergeCell ref="A8:B8"/>
    <mergeCell ref="A10:B10"/>
    <mergeCell ref="A11:B11"/>
    <mergeCell ref="A12:B12"/>
  </mergeCells>
  <phoneticPr fontId="16" type="noConversion"/>
  <hyperlinks>
    <hyperlink ref="B23" r:id="rId1"/>
  </hyperlinks>
  <pageMargins left="0.70866141732283472" right="0.70866141732283472" top="0.74803149606299213" bottom="0.74803149606299213" header="0.31496062992125984" footer="0.31496062992125984"/>
  <pageSetup paperSize="9" scale="81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T54"/>
  <sheetViews>
    <sheetView view="pageBreakPreview" topLeftCell="N1" zoomScale="80" zoomScaleNormal="100" zoomScaleSheetLayoutView="80" workbookViewId="0">
      <selection activeCell="AR1" sqref="AR1:AR2"/>
    </sheetView>
  </sheetViews>
  <sheetFormatPr defaultColWidth="9.109375" defaultRowHeight="13.8" x14ac:dyDescent="0.3"/>
  <cols>
    <col min="1" max="1" width="9.109375" style="49"/>
    <col min="2" max="2" width="29.33203125" style="49" customWidth="1"/>
    <col min="3" max="3" width="18" style="49" customWidth="1"/>
    <col min="4" max="4" width="16.109375" style="49" customWidth="1"/>
    <col min="5" max="5" width="19.44140625" style="49" customWidth="1"/>
    <col min="6" max="16" width="9.109375" style="49"/>
    <col min="17" max="17" width="11.109375" style="49" customWidth="1"/>
    <col min="18" max="18" width="13" style="49" customWidth="1"/>
    <col min="19" max="19" width="9.109375" style="49"/>
    <col min="20" max="20" width="11.5546875" style="49" customWidth="1"/>
    <col min="21" max="21" width="12.5546875" style="59" customWidth="1"/>
    <col min="22" max="22" width="9.5546875" style="49" customWidth="1"/>
    <col min="23" max="23" width="9.6640625" style="49" customWidth="1"/>
    <col min="24" max="25" width="9.33203125" style="49" customWidth="1"/>
    <col min="26" max="26" width="9.33203125" style="49" hidden="1" customWidth="1"/>
    <col min="27" max="27" width="0" style="49" hidden="1" customWidth="1"/>
    <col min="28" max="28" width="10.6640625" style="49" hidden="1" customWidth="1"/>
    <col min="29" max="29" width="11.88671875" style="49" hidden="1" customWidth="1"/>
    <col min="30" max="30" width="10.6640625" style="49" hidden="1" customWidth="1"/>
    <col min="31" max="32" width="8.44140625" style="49" hidden="1" customWidth="1"/>
    <col min="33" max="33" width="9.109375" style="49"/>
    <col min="34" max="34" width="10.33203125" style="49" customWidth="1"/>
    <col min="35" max="40" width="9.109375" style="49"/>
    <col min="41" max="41" width="10.33203125" style="49" customWidth="1"/>
    <col min="42" max="42" width="11.88671875" style="49" customWidth="1"/>
    <col min="43" max="43" width="11.5546875" style="49" customWidth="1"/>
    <col min="44" max="44" width="9.109375" style="49"/>
    <col min="45" max="45" width="11.44140625" style="49" customWidth="1"/>
    <col min="46" max="16384" width="9.109375" style="49"/>
  </cols>
  <sheetData>
    <row r="1" spans="1:46" x14ac:dyDescent="0.3">
      <c r="P1" s="109" t="s">
        <v>264</v>
      </c>
      <c r="Q1" s="109"/>
      <c r="S1" s="109"/>
      <c r="AG1" s="109" t="s">
        <v>264</v>
      </c>
      <c r="AL1" s="109"/>
      <c r="AN1" s="109"/>
      <c r="AP1" s="109"/>
      <c r="AR1" s="109" t="s">
        <v>264</v>
      </c>
      <c r="AT1" s="109"/>
    </row>
    <row r="2" spans="1:46" x14ac:dyDescent="0.3">
      <c r="P2" s="109" t="s">
        <v>265</v>
      </c>
      <c r="Q2" s="109"/>
      <c r="S2" s="109"/>
      <c r="AG2" s="109" t="s">
        <v>265</v>
      </c>
      <c r="AL2" s="109"/>
      <c r="AN2" s="109"/>
      <c r="AP2" s="109"/>
      <c r="AR2" s="109" t="s">
        <v>265</v>
      </c>
      <c r="AT2" s="109"/>
    </row>
    <row r="3" spans="1:46" x14ac:dyDescent="0.3">
      <c r="P3" s="109" t="s">
        <v>256</v>
      </c>
      <c r="Q3" s="109"/>
      <c r="S3" s="109"/>
      <c r="AG3" s="109" t="s">
        <v>256</v>
      </c>
      <c r="AL3" s="109"/>
      <c r="AN3" s="109"/>
      <c r="AP3" s="109"/>
      <c r="AR3" s="109" t="s">
        <v>256</v>
      </c>
      <c r="AT3" s="109"/>
    </row>
    <row r="4" spans="1:46" x14ac:dyDescent="0.3">
      <c r="A4" s="121" t="s">
        <v>18</v>
      </c>
      <c r="B4" s="121"/>
      <c r="C4" s="121"/>
      <c r="D4" s="121"/>
      <c r="E4" s="121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</row>
    <row r="5" spans="1:46" x14ac:dyDescent="0.3">
      <c r="A5" s="122" t="str">
        <f>'№1 ИП-ТС'!A12:B12</f>
        <v>ИП Шорохов С.В.</v>
      </c>
      <c r="B5" s="122"/>
      <c r="C5" s="122"/>
      <c r="D5" s="122"/>
      <c r="E5" s="122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</row>
    <row r="6" spans="1:46" x14ac:dyDescent="0.3">
      <c r="A6" s="123" t="s">
        <v>23</v>
      </c>
      <c r="B6" s="123"/>
      <c r="C6" s="123"/>
      <c r="D6" s="123"/>
      <c r="E6" s="123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</row>
    <row r="7" spans="1:46" x14ac:dyDescent="0.3">
      <c r="A7" s="124" t="s">
        <v>251</v>
      </c>
      <c r="B7" s="124"/>
      <c r="C7" s="124"/>
      <c r="D7" s="124"/>
      <c r="E7" s="124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</row>
    <row r="8" spans="1:46" x14ac:dyDescent="0.3">
      <c r="A8" s="9"/>
      <c r="B8" s="5"/>
      <c r="C8" s="5"/>
      <c r="D8" s="5"/>
      <c r="E8" s="5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32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5"/>
      <c r="AK8" s="5"/>
      <c r="AL8" s="5"/>
      <c r="AM8" s="5"/>
      <c r="AN8" s="5"/>
      <c r="AO8" s="5"/>
      <c r="AP8" s="5"/>
      <c r="AQ8" s="5"/>
      <c r="AR8" s="5"/>
    </row>
    <row r="9" spans="1:46" x14ac:dyDescent="0.3">
      <c r="A9" s="116" t="s">
        <v>40</v>
      </c>
      <c r="B9" s="116" t="s">
        <v>41</v>
      </c>
      <c r="C9" s="116" t="s">
        <v>42</v>
      </c>
      <c r="D9" s="116" t="s">
        <v>43</v>
      </c>
      <c r="E9" s="116" t="s">
        <v>44</v>
      </c>
      <c r="F9" s="116" t="s">
        <v>45</v>
      </c>
      <c r="G9" s="116"/>
      <c r="H9" s="116"/>
      <c r="I9" s="116"/>
      <c r="J9" s="116"/>
      <c r="K9" s="116"/>
      <c r="L9" s="116"/>
      <c r="M9" s="116"/>
      <c r="N9" s="116"/>
      <c r="O9" s="116"/>
      <c r="P9" s="116" t="s">
        <v>46</v>
      </c>
      <c r="Q9" s="116" t="s">
        <v>47</v>
      </c>
      <c r="R9" s="116" t="s">
        <v>194</v>
      </c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 t="s">
        <v>195</v>
      </c>
      <c r="AI9" s="116"/>
      <c r="AJ9" s="116"/>
      <c r="AK9" s="116"/>
      <c r="AL9" s="116"/>
      <c r="AM9" s="116"/>
      <c r="AN9" s="116"/>
      <c r="AO9" s="116"/>
      <c r="AP9" s="116"/>
      <c r="AQ9" s="116"/>
      <c r="AR9" s="116"/>
    </row>
    <row r="10" spans="1:46" x14ac:dyDescent="0.3">
      <c r="A10" s="116"/>
      <c r="B10" s="116"/>
      <c r="C10" s="116"/>
      <c r="D10" s="116"/>
      <c r="E10" s="116"/>
      <c r="F10" s="116" t="s">
        <v>48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 t="s">
        <v>49</v>
      </c>
      <c r="S10" s="116"/>
      <c r="T10" s="116"/>
      <c r="U10" s="120" t="s">
        <v>218</v>
      </c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 t="s">
        <v>50</v>
      </c>
      <c r="AH10" s="116" t="s">
        <v>51</v>
      </c>
      <c r="AI10" s="116" t="s">
        <v>52</v>
      </c>
      <c r="AJ10" s="116" t="s">
        <v>53</v>
      </c>
      <c r="AK10" s="116" t="s">
        <v>54</v>
      </c>
      <c r="AL10" s="116" t="s">
        <v>55</v>
      </c>
      <c r="AM10" s="116"/>
      <c r="AN10" s="116" t="s">
        <v>56</v>
      </c>
      <c r="AO10" s="116" t="s">
        <v>57</v>
      </c>
      <c r="AP10" s="116" t="s">
        <v>155</v>
      </c>
      <c r="AQ10" s="116" t="s">
        <v>58</v>
      </c>
      <c r="AR10" s="116" t="s">
        <v>59</v>
      </c>
    </row>
    <row r="11" spans="1:46" x14ac:dyDescent="0.3">
      <c r="A11" s="116"/>
      <c r="B11" s="116"/>
      <c r="C11" s="116"/>
      <c r="D11" s="116"/>
      <c r="E11" s="116"/>
      <c r="F11" s="116" t="s">
        <v>60</v>
      </c>
      <c r="G11" s="116"/>
      <c r="H11" s="116"/>
      <c r="I11" s="116"/>
      <c r="J11" s="116"/>
      <c r="K11" s="116" t="s">
        <v>61</v>
      </c>
      <c r="L11" s="116"/>
      <c r="M11" s="116"/>
      <c r="N11" s="116"/>
      <c r="O11" s="116"/>
      <c r="P11" s="116"/>
      <c r="Q11" s="116"/>
      <c r="R11" s="116"/>
      <c r="S11" s="116"/>
      <c r="T11" s="116"/>
      <c r="U11" s="120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</row>
    <row r="12" spans="1:46" x14ac:dyDescent="0.3">
      <c r="A12" s="116"/>
      <c r="B12" s="116"/>
      <c r="C12" s="116"/>
      <c r="D12" s="116"/>
      <c r="E12" s="116"/>
      <c r="F12" s="116" t="s">
        <v>62</v>
      </c>
      <c r="G12" s="116"/>
      <c r="H12" s="116"/>
      <c r="I12" s="116"/>
      <c r="J12" s="116" t="s">
        <v>63</v>
      </c>
      <c r="K12" s="116" t="s">
        <v>62</v>
      </c>
      <c r="L12" s="116"/>
      <c r="M12" s="116"/>
      <c r="N12" s="116"/>
      <c r="O12" s="116" t="s">
        <v>63</v>
      </c>
      <c r="P12" s="116"/>
      <c r="Q12" s="116"/>
      <c r="R12" s="116" t="s">
        <v>12</v>
      </c>
      <c r="S12" s="116" t="s">
        <v>13</v>
      </c>
      <c r="T12" s="116"/>
      <c r="U12" s="120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 t="s">
        <v>64</v>
      </c>
      <c r="AM12" s="116" t="s">
        <v>65</v>
      </c>
      <c r="AN12" s="116"/>
      <c r="AO12" s="116"/>
      <c r="AP12" s="116"/>
      <c r="AQ12" s="116"/>
      <c r="AR12" s="116"/>
    </row>
    <row r="13" spans="1:46" ht="79.2" x14ac:dyDescent="0.3">
      <c r="A13" s="116"/>
      <c r="B13" s="116"/>
      <c r="C13" s="116"/>
      <c r="D13" s="116"/>
      <c r="E13" s="116"/>
      <c r="F13" s="97" t="s">
        <v>66</v>
      </c>
      <c r="G13" s="97" t="s">
        <v>67</v>
      </c>
      <c r="H13" s="97" t="s">
        <v>68</v>
      </c>
      <c r="I13" s="97" t="s">
        <v>69</v>
      </c>
      <c r="J13" s="116"/>
      <c r="K13" s="97" t="s">
        <v>66</v>
      </c>
      <c r="L13" s="97" t="s">
        <v>67</v>
      </c>
      <c r="M13" s="97" t="s">
        <v>68</v>
      </c>
      <c r="N13" s="97" t="s">
        <v>69</v>
      </c>
      <c r="O13" s="116"/>
      <c r="P13" s="116"/>
      <c r="Q13" s="116"/>
      <c r="R13" s="116"/>
      <c r="S13" s="97" t="s">
        <v>70</v>
      </c>
      <c r="T13" s="97" t="s">
        <v>71</v>
      </c>
      <c r="U13" s="120"/>
      <c r="V13" s="97">
        <v>2027</v>
      </c>
      <c r="W13" s="97">
        <f t="shared" ref="W13:AE13" si="0">V13+1</f>
        <v>2028</v>
      </c>
      <c r="X13" s="97">
        <f t="shared" si="0"/>
        <v>2029</v>
      </c>
      <c r="Y13" s="97">
        <f t="shared" si="0"/>
        <v>2030</v>
      </c>
      <c r="Z13" s="97">
        <f t="shared" si="0"/>
        <v>2031</v>
      </c>
      <c r="AA13" s="97">
        <f t="shared" si="0"/>
        <v>2032</v>
      </c>
      <c r="AB13" s="97">
        <f t="shared" si="0"/>
        <v>2033</v>
      </c>
      <c r="AC13" s="97">
        <f t="shared" si="0"/>
        <v>2034</v>
      </c>
      <c r="AD13" s="97">
        <f t="shared" si="0"/>
        <v>2035</v>
      </c>
      <c r="AE13" s="97">
        <f t="shared" si="0"/>
        <v>2036</v>
      </c>
      <c r="AF13" s="97" t="s">
        <v>220</v>
      </c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</row>
    <row r="14" spans="1:46" x14ac:dyDescent="0.3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 t="s">
        <v>2</v>
      </c>
      <c r="G14" s="6" t="s">
        <v>4</v>
      </c>
      <c r="H14" s="6" t="s">
        <v>5</v>
      </c>
      <c r="I14" s="6" t="s">
        <v>6</v>
      </c>
      <c r="J14" s="6" t="s">
        <v>72</v>
      </c>
      <c r="K14" s="6" t="s">
        <v>7</v>
      </c>
      <c r="L14" s="6" t="s">
        <v>8</v>
      </c>
      <c r="M14" s="6" t="s">
        <v>9</v>
      </c>
      <c r="N14" s="6" t="s">
        <v>10</v>
      </c>
      <c r="O14" s="6" t="s">
        <v>73</v>
      </c>
      <c r="P14" s="6">
        <v>8</v>
      </c>
      <c r="Q14" s="6">
        <v>9</v>
      </c>
      <c r="R14" s="6" t="s">
        <v>74</v>
      </c>
      <c r="S14" s="6" t="s">
        <v>75</v>
      </c>
      <c r="T14" s="6" t="s">
        <v>76</v>
      </c>
      <c r="U14" s="33" t="s">
        <v>77</v>
      </c>
      <c r="V14" s="6" t="s">
        <v>78</v>
      </c>
      <c r="W14" s="6" t="s">
        <v>79</v>
      </c>
      <c r="X14" s="6" t="s">
        <v>80</v>
      </c>
      <c r="Y14" s="6" t="s">
        <v>81</v>
      </c>
      <c r="Z14" s="6" t="s">
        <v>82</v>
      </c>
      <c r="AA14" s="6" t="s">
        <v>83</v>
      </c>
      <c r="AB14" s="6" t="s">
        <v>84</v>
      </c>
      <c r="AC14" s="6" t="s">
        <v>208</v>
      </c>
      <c r="AD14" s="6" t="s">
        <v>209</v>
      </c>
      <c r="AE14" s="6" t="s">
        <v>210</v>
      </c>
      <c r="AF14" s="6" t="s">
        <v>211</v>
      </c>
      <c r="AG14" s="6" t="s">
        <v>82</v>
      </c>
      <c r="AH14" s="6" t="s">
        <v>85</v>
      </c>
      <c r="AI14" s="6" t="s">
        <v>86</v>
      </c>
      <c r="AJ14" s="6" t="s">
        <v>87</v>
      </c>
      <c r="AK14" s="6" t="s">
        <v>88</v>
      </c>
      <c r="AL14" s="6" t="s">
        <v>89</v>
      </c>
      <c r="AM14" s="6" t="s">
        <v>90</v>
      </c>
      <c r="AN14" s="6" t="s">
        <v>91</v>
      </c>
      <c r="AO14" s="6" t="s">
        <v>92</v>
      </c>
      <c r="AP14" s="6" t="s">
        <v>93</v>
      </c>
      <c r="AQ14" s="6" t="s">
        <v>94</v>
      </c>
      <c r="AR14" s="6" t="s">
        <v>95</v>
      </c>
    </row>
    <row r="15" spans="1:46" ht="14.4" x14ac:dyDescent="0.3">
      <c r="A15" s="118" t="s">
        <v>96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</row>
    <row r="16" spans="1:46" ht="12.75" customHeight="1" x14ac:dyDescent="0.3">
      <c r="A16" s="118" t="s">
        <v>97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</row>
    <row r="17" spans="1:44" ht="14.4" x14ac:dyDescent="0.3">
      <c r="A17" s="118" t="s">
        <v>99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</row>
    <row r="18" spans="1:44" ht="14.4" x14ac:dyDescent="0.3">
      <c r="A18" s="118" t="s">
        <v>100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</row>
    <row r="19" spans="1:44" ht="14.4" x14ac:dyDescent="0.3">
      <c r="A19" s="118" t="s">
        <v>101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9"/>
      <c r="AO19" s="119"/>
      <c r="AP19" s="119"/>
      <c r="AQ19" s="119"/>
      <c r="AR19" s="119"/>
    </row>
    <row r="20" spans="1:44" x14ac:dyDescent="0.3">
      <c r="A20" s="118" t="s">
        <v>102</v>
      </c>
      <c r="B20" s="118"/>
      <c r="C20" s="99" t="s">
        <v>1</v>
      </c>
      <c r="D20" s="99" t="s">
        <v>1</v>
      </c>
      <c r="E20" s="99" t="s">
        <v>1</v>
      </c>
      <c r="F20" s="99" t="s">
        <v>1</v>
      </c>
      <c r="G20" s="99" t="s">
        <v>1</v>
      </c>
      <c r="H20" s="99" t="s">
        <v>1</v>
      </c>
      <c r="I20" s="99" t="s">
        <v>1</v>
      </c>
      <c r="J20" s="99" t="s">
        <v>1</v>
      </c>
      <c r="K20" s="99" t="s">
        <v>1</v>
      </c>
      <c r="L20" s="99" t="s">
        <v>1</v>
      </c>
      <c r="M20" s="99" t="s">
        <v>1</v>
      </c>
      <c r="N20" s="99" t="s">
        <v>1</v>
      </c>
      <c r="O20" s="99" t="s">
        <v>1</v>
      </c>
      <c r="P20" s="99" t="s">
        <v>1</v>
      </c>
      <c r="Q20" s="99" t="s">
        <v>1</v>
      </c>
      <c r="R20" s="99" t="s">
        <v>1</v>
      </c>
      <c r="S20" s="99" t="s">
        <v>1</v>
      </c>
      <c r="T20" s="99" t="s">
        <v>1</v>
      </c>
      <c r="U20" s="99" t="s">
        <v>1</v>
      </c>
      <c r="V20" s="99" t="s">
        <v>1</v>
      </c>
      <c r="W20" s="99" t="s">
        <v>1</v>
      </c>
      <c r="X20" s="99" t="s">
        <v>1</v>
      </c>
      <c r="Y20" s="99" t="s">
        <v>1</v>
      </c>
      <c r="Z20" s="99" t="s">
        <v>1</v>
      </c>
      <c r="AA20" s="99" t="s">
        <v>1</v>
      </c>
      <c r="AB20" s="99" t="s">
        <v>1</v>
      </c>
      <c r="AC20" s="99" t="s">
        <v>1</v>
      </c>
      <c r="AD20" s="99" t="s">
        <v>1</v>
      </c>
      <c r="AE20" s="99" t="s">
        <v>1</v>
      </c>
      <c r="AF20" s="99" t="s">
        <v>1</v>
      </c>
      <c r="AG20" s="99" t="s">
        <v>1</v>
      </c>
      <c r="AH20" s="99" t="s">
        <v>1</v>
      </c>
      <c r="AI20" s="99" t="s">
        <v>1</v>
      </c>
      <c r="AJ20" s="99" t="s">
        <v>1</v>
      </c>
      <c r="AK20" s="99" t="s">
        <v>1</v>
      </c>
      <c r="AL20" s="99" t="s">
        <v>1</v>
      </c>
      <c r="AM20" s="99" t="s">
        <v>1</v>
      </c>
      <c r="AN20" s="99" t="s">
        <v>1</v>
      </c>
      <c r="AO20" s="99" t="s">
        <v>1</v>
      </c>
      <c r="AP20" s="99" t="s">
        <v>1</v>
      </c>
      <c r="AQ20" s="99" t="s">
        <v>1</v>
      </c>
      <c r="AR20" s="99" t="s">
        <v>1</v>
      </c>
    </row>
    <row r="21" spans="1:44" ht="14.4" x14ac:dyDescent="0.3">
      <c r="A21" s="118" t="s">
        <v>103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9"/>
      <c r="AO21" s="119"/>
      <c r="AP21" s="119"/>
      <c r="AQ21" s="119"/>
      <c r="AR21" s="119"/>
    </row>
    <row r="22" spans="1:44" ht="21" customHeight="1" x14ac:dyDescent="0.3">
      <c r="A22" s="50" t="s">
        <v>191</v>
      </c>
      <c r="B22" s="51"/>
      <c r="C22" s="97"/>
      <c r="D22" s="36"/>
      <c r="E22" s="44"/>
      <c r="F22" s="99"/>
      <c r="G22" s="99"/>
      <c r="H22" s="99"/>
      <c r="I22" s="99"/>
      <c r="J22" s="99"/>
      <c r="K22" s="99"/>
      <c r="L22" s="99"/>
      <c r="M22" s="99"/>
      <c r="N22" s="99"/>
      <c r="O22" s="97"/>
      <c r="P22" s="96"/>
      <c r="Q22" s="96"/>
      <c r="R22" s="53">
        <v>0</v>
      </c>
      <c r="S22" s="53">
        <v>0</v>
      </c>
      <c r="T22" s="53">
        <v>0</v>
      </c>
      <c r="U22" s="53">
        <v>0</v>
      </c>
      <c r="V22" s="53">
        <v>0</v>
      </c>
      <c r="W22" s="53">
        <v>0</v>
      </c>
      <c r="X22" s="53">
        <v>0</v>
      </c>
      <c r="Y22" s="53">
        <v>0</v>
      </c>
      <c r="Z22" s="53">
        <v>0</v>
      </c>
      <c r="AA22" s="53">
        <v>0</v>
      </c>
      <c r="AB22" s="53">
        <v>0</v>
      </c>
      <c r="AC22" s="53">
        <v>0</v>
      </c>
      <c r="AD22" s="53">
        <v>0</v>
      </c>
      <c r="AE22" s="53">
        <v>0</v>
      </c>
      <c r="AF22" s="53">
        <v>0</v>
      </c>
      <c r="AG22" s="53">
        <v>0</v>
      </c>
      <c r="AH22" s="53">
        <v>0</v>
      </c>
      <c r="AI22" s="53">
        <v>0</v>
      </c>
      <c r="AJ22" s="53">
        <v>0</v>
      </c>
      <c r="AK22" s="53">
        <v>0</v>
      </c>
      <c r="AL22" s="53">
        <v>0</v>
      </c>
      <c r="AM22" s="53">
        <v>0</v>
      </c>
      <c r="AN22" s="53">
        <v>0</v>
      </c>
      <c r="AO22" s="7">
        <v>0</v>
      </c>
      <c r="AP22" s="37">
        <v>0</v>
      </c>
      <c r="AQ22" s="7">
        <v>0</v>
      </c>
      <c r="AR22" s="53">
        <v>0</v>
      </c>
    </row>
    <row r="23" spans="1:44" ht="21" customHeight="1" x14ac:dyDescent="0.3">
      <c r="A23" s="50" t="s">
        <v>196</v>
      </c>
      <c r="B23" s="51"/>
      <c r="C23" s="97"/>
      <c r="D23" s="50"/>
      <c r="E23" s="48"/>
      <c r="F23" s="99"/>
      <c r="G23" s="99"/>
      <c r="H23" s="99"/>
      <c r="I23" s="99"/>
      <c r="J23" s="99"/>
      <c r="K23" s="99"/>
      <c r="L23" s="99"/>
      <c r="M23" s="99"/>
      <c r="N23" s="99"/>
      <c r="O23" s="97"/>
      <c r="P23" s="52"/>
      <c r="Q23" s="52"/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0</v>
      </c>
      <c r="AC23" s="53">
        <v>0</v>
      </c>
      <c r="AD23" s="53">
        <v>0</v>
      </c>
      <c r="AE23" s="53">
        <v>0</v>
      </c>
      <c r="AF23" s="53">
        <v>0</v>
      </c>
      <c r="AG23" s="53">
        <v>0</v>
      </c>
      <c r="AH23" s="53">
        <v>0</v>
      </c>
      <c r="AI23" s="53">
        <v>0</v>
      </c>
      <c r="AJ23" s="53">
        <v>0</v>
      </c>
      <c r="AK23" s="53">
        <v>0</v>
      </c>
      <c r="AL23" s="53">
        <v>0</v>
      </c>
      <c r="AM23" s="53">
        <v>0</v>
      </c>
      <c r="AN23" s="53">
        <v>0</v>
      </c>
      <c r="AO23" s="7">
        <v>0</v>
      </c>
      <c r="AP23" s="37">
        <f>R23-AH23</f>
        <v>0</v>
      </c>
      <c r="AQ23" s="7">
        <v>0</v>
      </c>
      <c r="AR23" s="53">
        <v>0</v>
      </c>
    </row>
    <row r="24" spans="1:44" x14ac:dyDescent="0.3">
      <c r="A24" s="118" t="s">
        <v>104</v>
      </c>
      <c r="B24" s="118"/>
      <c r="C24" s="99" t="s">
        <v>1</v>
      </c>
      <c r="D24" s="99" t="s">
        <v>1</v>
      </c>
      <c r="E24" s="99" t="s">
        <v>1</v>
      </c>
      <c r="F24" s="99" t="s">
        <v>1</v>
      </c>
      <c r="G24" s="99" t="s">
        <v>1</v>
      </c>
      <c r="H24" s="99" t="s">
        <v>1</v>
      </c>
      <c r="I24" s="99" t="s">
        <v>1</v>
      </c>
      <c r="J24" s="99" t="s">
        <v>1</v>
      </c>
      <c r="K24" s="99" t="s">
        <v>1</v>
      </c>
      <c r="L24" s="99" t="s">
        <v>1</v>
      </c>
      <c r="M24" s="99" t="s">
        <v>1</v>
      </c>
      <c r="N24" s="99" t="s">
        <v>1</v>
      </c>
      <c r="O24" s="99" t="s">
        <v>1</v>
      </c>
      <c r="P24" s="99" t="s">
        <v>1</v>
      </c>
      <c r="Q24" s="99" t="s">
        <v>1</v>
      </c>
      <c r="R24" s="7">
        <f>R22+R23</f>
        <v>0</v>
      </c>
      <c r="S24" s="7">
        <f>S22+S23</f>
        <v>0</v>
      </c>
      <c r="T24" s="7">
        <f>T22+T23</f>
        <v>0</v>
      </c>
      <c r="U24" s="7">
        <f>U22+U23</f>
        <v>0</v>
      </c>
      <c r="V24" s="7">
        <f t="shared" ref="V24:AR24" si="1">V22+V23</f>
        <v>0</v>
      </c>
      <c r="W24" s="7">
        <f t="shared" si="1"/>
        <v>0</v>
      </c>
      <c r="X24" s="7">
        <f t="shared" si="1"/>
        <v>0</v>
      </c>
      <c r="Y24" s="7">
        <f t="shared" si="1"/>
        <v>0</v>
      </c>
      <c r="Z24" s="7">
        <f t="shared" si="1"/>
        <v>0</v>
      </c>
      <c r="AA24" s="7">
        <f t="shared" si="1"/>
        <v>0</v>
      </c>
      <c r="AB24" s="7">
        <f t="shared" si="1"/>
        <v>0</v>
      </c>
      <c r="AC24" s="7">
        <f t="shared" si="1"/>
        <v>0</v>
      </c>
      <c r="AD24" s="7">
        <f t="shared" si="1"/>
        <v>0</v>
      </c>
      <c r="AE24" s="7">
        <f t="shared" si="1"/>
        <v>0</v>
      </c>
      <c r="AF24" s="7">
        <f t="shared" si="1"/>
        <v>0</v>
      </c>
      <c r="AG24" s="7">
        <f t="shared" si="1"/>
        <v>0</v>
      </c>
      <c r="AH24" s="7">
        <f t="shared" si="1"/>
        <v>0</v>
      </c>
      <c r="AI24" s="7">
        <f t="shared" si="1"/>
        <v>0</v>
      </c>
      <c r="AJ24" s="7">
        <f t="shared" si="1"/>
        <v>0</v>
      </c>
      <c r="AK24" s="7">
        <f t="shared" si="1"/>
        <v>0</v>
      </c>
      <c r="AL24" s="7">
        <f t="shared" si="1"/>
        <v>0</v>
      </c>
      <c r="AM24" s="7">
        <f t="shared" si="1"/>
        <v>0</v>
      </c>
      <c r="AN24" s="7">
        <f t="shared" si="1"/>
        <v>0</v>
      </c>
      <c r="AO24" s="7">
        <f t="shared" si="1"/>
        <v>0</v>
      </c>
      <c r="AP24" s="7">
        <f t="shared" si="1"/>
        <v>0</v>
      </c>
      <c r="AQ24" s="7">
        <v>0</v>
      </c>
      <c r="AR24" s="7">
        <f t="shared" si="1"/>
        <v>0</v>
      </c>
    </row>
    <row r="25" spans="1:44" x14ac:dyDescent="0.3">
      <c r="A25" s="118" t="s">
        <v>105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</row>
    <row r="26" spans="1:44" ht="14.4" x14ac:dyDescent="0.3">
      <c r="A26" s="118" t="s">
        <v>106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</row>
    <row r="27" spans="1:44" x14ac:dyDescent="0.3">
      <c r="A27" s="31" t="s">
        <v>215</v>
      </c>
      <c r="B27" s="54"/>
      <c r="C27" s="97"/>
      <c r="D27" s="36"/>
      <c r="E27" s="44"/>
      <c r="F27" s="99"/>
      <c r="G27" s="99"/>
      <c r="H27" s="99"/>
      <c r="I27" s="99"/>
      <c r="J27" s="97"/>
      <c r="K27" s="99"/>
      <c r="L27" s="99"/>
      <c r="M27" s="99"/>
      <c r="N27" s="99"/>
      <c r="O27" s="99"/>
      <c r="P27" s="100"/>
      <c r="Q27" s="100"/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7">
        <f>R27-AQ27</f>
        <v>0</v>
      </c>
      <c r="AQ27" s="34">
        <v>0</v>
      </c>
      <c r="AR27" s="34">
        <v>0</v>
      </c>
    </row>
    <row r="28" spans="1:44" x14ac:dyDescent="0.3">
      <c r="A28" s="31" t="s">
        <v>216</v>
      </c>
      <c r="B28" s="54"/>
      <c r="C28" s="97"/>
      <c r="D28" s="36"/>
      <c r="E28" s="44"/>
      <c r="F28" s="99"/>
      <c r="G28" s="99"/>
      <c r="H28" s="99"/>
      <c r="I28" s="99"/>
      <c r="J28" s="97"/>
      <c r="K28" s="99"/>
      <c r="L28" s="99"/>
      <c r="M28" s="99"/>
      <c r="N28" s="99"/>
      <c r="O28" s="99"/>
      <c r="P28" s="100"/>
      <c r="Q28" s="100"/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7">
        <f>R28-AQ28</f>
        <v>0</v>
      </c>
      <c r="AQ28" s="34">
        <v>0</v>
      </c>
      <c r="AR28" s="34">
        <v>0</v>
      </c>
    </row>
    <row r="29" spans="1:44" x14ac:dyDescent="0.3">
      <c r="A29" s="118" t="s">
        <v>107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97"/>
      <c r="AI29" s="97"/>
      <c r="AJ29" s="98"/>
      <c r="AK29" s="98"/>
      <c r="AL29" s="98"/>
      <c r="AM29" s="98"/>
      <c r="AN29" s="98"/>
      <c r="AO29" s="98"/>
      <c r="AP29" s="98"/>
      <c r="AQ29" s="98"/>
      <c r="AR29" s="98"/>
    </row>
    <row r="30" spans="1:44" ht="20.399999999999999" x14ac:dyDescent="0.3">
      <c r="A30" s="98" t="s">
        <v>108</v>
      </c>
      <c r="B30" s="54" t="s">
        <v>239</v>
      </c>
      <c r="C30" s="97" t="s">
        <v>230</v>
      </c>
      <c r="D30" s="36" t="s">
        <v>197</v>
      </c>
      <c r="E30" s="44" t="s">
        <v>232</v>
      </c>
      <c r="F30" s="99" t="s">
        <v>1</v>
      </c>
      <c r="G30" s="99" t="s">
        <v>1</v>
      </c>
      <c r="H30" s="99" t="s">
        <v>1</v>
      </c>
      <c r="I30" s="99" t="s">
        <v>1</v>
      </c>
      <c r="J30" s="97">
        <v>0.3</v>
      </c>
      <c r="K30" s="99" t="s">
        <v>1</v>
      </c>
      <c r="L30" s="99" t="s">
        <v>1</v>
      </c>
      <c r="M30" s="99" t="s">
        <v>1</v>
      </c>
      <c r="N30" s="99" t="s">
        <v>1</v>
      </c>
      <c r="O30" s="99">
        <v>0.3</v>
      </c>
      <c r="P30" s="100">
        <v>2027</v>
      </c>
      <c r="Q30" s="100">
        <v>2027</v>
      </c>
      <c r="R30" s="55">
        <v>343.24859920000006</v>
      </c>
      <c r="S30" s="7">
        <v>0</v>
      </c>
      <c r="T30" s="7">
        <v>343.24859920000006</v>
      </c>
      <c r="U30" s="34">
        <v>0</v>
      </c>
      <c r="V30" s="34">
        <v>343.24859920000006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7">
        <v>0</v>
      </c>
      <c r="AE30" s="34">
        <v>0</v>
      </c>
      <c r="AF30" s="34">
        <v>0</v>
      </c>
      <c r="AG30" s="34">
        <v>0</v>
      </c>
      <c r="AH30" s="34">
        <v>176.98371759999998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7">
        <f>'№5 ИП-ТС'!H30</f>
        <v>166.26488160000008</v>
      </c>
      <c r="AQ30" s="34">
        <v>0</v>
      </c>
      <c r="AR30" s="34">
        <v>0</v>
      </c>
    </row>
    <row r="31" spans="1:44" x14ac:dyDescent="0.3">
      <c r="A31" s="98" t="s">
        <v>192</v>
      </c>
      <c r="B31" s="54"/>
      <c r="C31" s="97"/>
      <c r="D31" s="36"/>
      <c r="E31" s="44"/>
      <c r="F31" s="99"/>
      <c r="G31" s="99"/>
      <c r="H31" s="99"/>
      <c r="I31" s="99"/>
      <c r="J31" s="97"/>
      <c r="K31" s="99"/>
      <c r="L31" s="99"/>
      <c r="M31" s="99"/>
      <c r="N31" s="99"/>
      <c r="O31" s="99"/>
      <c r="P31" s="100"/>
      <c r="Q31" s="100"/>
      <c r="R31" s="55">
        <v>0</v>
      </c>
      <c r="S31" s="7">
        <v>0</v>
      </c>
      <c r="T31" s="7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7"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7">
        <f>R31-AQ31</f>
        <v>0</v>
      </c>
      <c r="AQ31" s="34">
        <v>0</v>
      </c>
      <c r="AR31" s="34">
        <v>0</v>
      </c>
    </row>
    <row r="32" spans="1:44" x14ac:dyDescent="0.3">
      <c r="A32" s="118" t="s">
        <v>109</v>
      </c>
      <c r="B32" s="118"/>
      <c r="C32" s="99" t="s">
        <v>1</v>
      </c>
      <c r="D32" s="99" t="s">
        <v>1</v>
      </c>
      <c r="E32" s="99" t="s">
        <v>1</v>
      </c>
      <c r="F32" s="99" t="s">
        <v>1</v>
      </c>
      <c r="G32" s="99" t="s">
        <v>1</v>
      </c>
      <c r="H32" s="99" t="s">
        <v>1</v>
      </c>
      <c r="I32" s="99" t="s">
        <v>1</v>
      </c>
      <c r="J32" s="99" t="s">
        <v>1</v>
      </c>
      <c r="K32" s="99" t="s">
        <v>1</v>
      </c>
      <c r="L32" s="99" t="s">
        <v>1</v>
      </c>
      <c r="M32" s="99" t="s">
        <v>1</v>
      </c>
      <c r="N32" s="99" t="s">
        <v>1</v>
      </c>
      <c r="O32" s="99" t="s">
        <v>1</v>
      </c>
      <c r="P32" s="99" t="s">
        <v>1</v>
      </c>
      <c r="Q32" s="99" t="s">
        <v>1</v>
      </c>
      <c r="R32" s="7">
        <v>343.24859920000006</v>
      </c>
      <c r="S32" s="7">
        <v>0</v>
      </c>
      <c r="T32" s="7">
        <v>343.24859920000006</v>
      </c>
      <c r="U32" s="7">
        <v>0</v>
      </c>
      <c r="V32" s="7">
        <v>343.24859920000006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176.98371759999998</v>
      </c>
      <c r="AI32" s="7">
        <v>0</v>
      </c>
      <c r="AJ32" s="7">
        <f t="shared" ref="AJ32:AR32" si="2">SUM(AJ27:AJ28)+AJ30+AJ31</f>
        <v>0</v>
      </c>
      <c r="AK32" s="7">
        <f t="shared" si="2"/>
        <v>0</v>
      </c>
      <c r="AL32" s="7">
        <f t="shared" si="2"/>
        <v>0</v>
      </c>
      <c r="AM32" s="7">
        <f t="shared" si="2"/>
        <v>0</v>
      </c>
      <c r="AN32" s="7">
        <f t="shared" si="2"/>
        <v>0</v>
      </c>
      <c r="AO32" s="7">
        <f t="shared" si="2"/>
        <v>0</v>
      </c>
      <c r="AP32" s="7">
        <f t="shared" si="2"/>
        <v>166.26488160000008</v>
      </c>
      <c r="AQ32" s="7">
        <f t="shared" si="2"/>
        <v>0</v>
      </c>
      <c r="AR32" s="7">
        <f t="shared" si="2"/>
        <v>0</v>
      </c>
    </row>
    <row r="33" spans="1:44" x14ac:dyDescent="0.3">
      <c r="A33" s="118" t="s">
        <v>110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</row>
    <row r="34" spans="1:44" x14ac:dyDescent="0.3">
      <c r="A34" s="118" t="s">
        <v>111</v>
      </c>
      <c r="B34" s="118"/>
      <c r="C34" s="99" t="s">
        <v>1</v>
      </c>
      <c r="D34" s="99" t="s">
        <v>1</v>
      </c>
      <c r="E34" s="99" t="s">
        <v>1</v>
      </c>
      <c r="F34" s="99" t="s">
        <v>1</v>
      </c>
      <c r="G34" s="99" t="s">
        <v>1</v>
      </c>
      <c r="H34" s="99" t="s">
        <v>1</v>
      </c>
      <c r="I34" s="99" t="s">
        <v>1</v>
      </c>
      <c r="J34" s="99" t="s">
        <v>1</v>
      </c>
      <c r="K34" s="99" t="s">
        <v>1</v>
      </c>
      <c r="L34" s="99" t="s">
        <v>1</v>
      </c>
      <c r="M34" s="99" t="s">
        <v>1</v>
      </c>
      <c r="N34" s="99" t="s">
        <v>1</v>
      </c>
      <c r="O34" s="99" t="s">
        <v>1</v>
      </c>
      <c r="P34" s="99" t="s">
        <v>1</v>
      </c>
      <c r="Q34" s="99" t="s">
        <v>1</v>
      </c>
      <c r="R34" s="99" t="s">
        <v>1</v>
      </c>
      <c r="S34" s="99" t="s">
        <v>1</v>
      </c>
      <c r="T34" s="99" t="s">
        <v>1</v>
      </c>
      <c r="U34" s="99" t="s">
        <v>1</v>
      </c>
      <c r="V34" s="99" t="s">
        <v>1</v>
      </c>
      <c r="W34" s="99" t="s">
        <v>1</v>
      </c>
      <c r="X34" s="99" t="s">
        <v>1</v>
      </c>
      <c r="Y34" s="99" t="s">
        <v>1</v>
      </c>
      <c r="Z34" s="99" t="s">
        <v>1</v>
      </c>
      <c r="AA34" s="99" t="s">
        <v>1</v>
      </c>
      <c r="AB34" s="99" t="s">
        <v>1</v>
      </c>
      <c r="AC34" s="99" t="s">
        <v>1</v>
      </c>
      <c r="AD34" s="99" t="s">
        <v>1</v>
      </c>
      <c r="AE34" s="99" t="s">
        <v>1</v>
      </c>
      <c r="AF34" s="99" t="s">
        <v>1</v>
      </c>
      <c r="AG34" s="99" t="s">
        <v>1</v>
      </c>
      <c r="AH34" s="99" t="s">
        <v>1</v>
      </c>
      <c r="AI34" s="99" t="s">
        <v>1</v>
      </c>
      <c r="AJ34" s="99" t="s">
        <v>1</v>
      </c>
      <c r="AK34" s="99" t="s">
        <v>1</v>
      </c>
      <c r="AL34" s="99" t="s">
        <v>1</v>
      </c>
      <c r="AM34" s="99" t="s">
        <v>1</v>
      </c>
      <c r="AN34" s="99" t="s">
        <v>1</v>
      </c>
      <c r="AO34" s="99" t="s">
        <v>1</v>
      </c>
      <c r="AP34" s="99" t="s">
        <v>1</v>
      </c>
      <c r="AQ34" s="99" t="s">
        <v>1</v>
      </c>
      <c r="AR34" s="99" t="s">
        <v>1</v>
      </c>
    </row>
    <row r="35" spans="1:44" ht="14.4" x14ac:dyDescent="0.3">
      <c r="A35" s="118" t="s">
        <v>112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</row>
    <row r="36" spans="1:44" ht="14.4" x14ac:dyDescent="0.3">
      <c r="A36" s="118" t="s">
        <v>113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</row>
    <row r="37" spans="1:44" ht="14.4" x14ac:dyDescent="0.3">
      <c r="A37" s="118" t="s">
        <v>114</v>
      </c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</row>
    <row r="38" spans="1:44" x14ac:dyDescent="0.3">
      <c r="A38" s="118" t="s">
        <v>115</v>
      </c>
      <c r="B38" s="118"/>
      <c r="C38" s="118"/>
      <c r="D38" s="99" t="s">
        <v>1</v>
      </c>
      <c r="E38" s="99" t="s">
        <v>1</v>
      </c>
      <c r="F38" s="99" t="s">
        <v>1</v>
      </c>
      <c r="G38" s="99" t="s">
        <v>1</v>
      </c>
      <c r="H38" s="99" t="s">
        <v>1</v>
      </c>
      <c r="I38" s="99" t="s">
        <v>1</v>
      </c>
      <c r="J38" s="99" t="s">
        <v>1</v>
      </c>
      <c r="K38" s="99" t="s">
        <v>1</v>
      </c>
      <c r="L38" s="99" t="s">
        <v>1</v>
      </c>
      <c r="M38" s="99" t="s">
        <v>1</v>
      </c>
      <c r="N38" s="99" t="s">
        <v>1</v>
      </c>
      <c r="O38" s="99" t="s">
        <v>1</v>
      </c>
      <c r="P38" s="99" t="s">
        <v>1</v>
      </c>
      <c r="Q38" s="99" t="s">
        <v>1</v>
      </c>
      <c r="R38" s="99" t="s">
        <v>1</v>
      </c>
      <c r="S38" s="99" t="s">
        <v>1</v>
      </c>
      <c r="T38" s="99" t="s">
        <v>1</v>
      </c>
      <c r="U38" s="99" t="s">
        <v>1</v>
      </c>
      <c r="V38" s="99" t="s">
        <v>1</v>
      </c>
      <c r="W38" s="99" t="s">
        <v>1</v>
      </c>
      <c r="X38" s="99" t="s">
        <v>1</v>
      </c>
      <c r="Y38" s="99" t="s">
        <v>1</v>
      </c>
      <c r="Z38" s="99" t="s">
        <v>1</v>
      </c>
      <c r="AA38" s="99" t="s">
        <v>1</v>
      </c>
      <c r="AB38" s="99" t="s">
        <v>1</v>
      </c>
      <c r="AC38" s="99" t="s">
        <v>1</v>
      </c>
      <c r="AD38" s="99" t="s">
        <v>1</v>
      </c>
      <c r="AE38" s="99" t="s">
        <v>1</v>
      </c>
      <c r="AF38" s="99" t="s">
        <v>1</v>
      </c>
      <c r="AG38" s="99" t="s">
        <v>1</v>
      </c>
      <c r="AH38" s="99" t="s">
        <v>1</v>
      </c>
      <c r="AI38" s="99" t="s">
        <v>1</v>
      </c>
      <c r="AJ38" s="99" t="s">
        <v>1</v>
      </c>
      <c r="AK38" s="99" t="s">
        <v>1</v>
      </c>
      <c r="AL38" s="99" t="s">
        <v>1</v>
      </c>
      <c r="AM38" s="99" t="s">
        <v>1</v>
      </c>
      <c r="AN38" s="99" t="s">
        <v>1</v>
      </c>
      <c r="AO38" s="99" t="s">
        <v>1</v>
      </c>
      <c r="AP38" s="99" t="s">
        <v>1</v>
      </c>
      <c r="AQ38" s="99" t="s">
        <v>1</v>
      </c>
      <c r="AR38" s="99" t="s">
        <v>1</v>
      </c>
    </row>
    <row r="39" spans="1:44" x14ac:dyDescent="0.3">
      <c r="A39" s="118" t="s">
        <v>116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</row>
    <row r="40" spans="1:44" ht="51.75" customHeight="1" x14ac:dyDescent="0.3">
      <c r="A40" s="31" t="s">
        <v>2</v>
      </c>
      <c r="B40" s="98" t="s">
        <v>236</v>
      </c>
      <c r="C40" s="98" t="s">
        <v>230</v>
      </c>
      <c r="D40" s="98" t="s">
        <v>217</v>
      </c>
      <c r="E40" s="44" t="s">
        <v>232</v>
      </c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100">
        <v>2027</v>
      </c>
      <c r="Q40" s="100">
        <v>2027</v>
      </c>
      <c r="R40" s="55">
        <v>207.53330000000003</v>
      </c>
      <c r="S40" s="7">
        <v>0</v>
      </c>
      <c r="T40" s="7">
        <v>207.53330000000003</v>
      </c>
      <c r="U40" s="34">
        <v>0</v>
      </c>
      <c r="V40" s="34">
        <v>207.53330000000003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7">
        <v>0</v>
      </c>
      <c r="AE40" s="34">
        <v>0</v>
      </c>
      <c r="AF40" s="34">
        <v>0</v>
      </c>
      <c r="AG40" s="34">
        <v>0</v>
      </c>
      <c r="AH40" s="34">
        <v>207.53330000000003</v>
      </c>
      <c r="AI40" s="34">
        <v>0</v>
      </c>
      <c r="AJ40" s="34">
        <v>0</v>
      </c>
      <c r="AK40" s="34">
        <v>0</v>
      </c>
      <c r="AL40" s="34">
        <v>0</v>
      </c>
      <c r="AM40" s="34">
        <v>0</v>
      </c>
      <c r="AN40" s="34">
        <v>0</v>
      </c>
      <c r="AO40" s="34">
        <v>0</v>
      </c>
      <c r="AP40" s="37">
        <f>R40-AH40</f>
        <v>0</v>
      </c>
      <c r="AQ40" s="34">
        <v>0</v>
      </c>
      <c r="AR40" s="34">
        <v>0</v>
      </c>
    </row>
    <row r="41" spans="1:44" ht="39.6" x14ac:dyDescent="0.3">
      <c r="A41" s="31" t="s">
        <v>4</v>
      </c>
      <c r="B41" s="98" t="s">
        <v>237</v>
      </c>
      <c r="C41" s="98" t="s">
        <v>231</v>
      </c>
      <c r="D41" s="98" t="s">
        <v>217</v>
      </c>
      <c r="E41" s="44" t="s">
        <v>233</v>
      </c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100">
        <v>2027</v>
      </c>
      <c r="Q41" s="100">
        <v>2027</v>
      </c>
      <c r="R41" s="55">
        <v>337.67298240000002</v>
      </c>
      <c r="S41" s="7">
        <v>0</v>
      </c>
      <c r="T41" s="7">
        <v>337.67298240000002</v>
      </c>
      <c r="U41" s="34">
        <v>0</v>
      </c>
      <c r="V41" s="34">
        <v>337.67298240000002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7">
        <v>0</v>
      </c>
      <c r="AE41" s="34">
        <v>0</v>
      </c>
      <c r="AF41" s="34">
        <v>0</v>
      </c>
      <c r="AG41" s="34">
        <v>0</v>
      </c>
      <c r="AH41" s="34">
        <v>337.67298240000002</v>
      </c>
      <c r="AI41" s="34">
        <v>0</v>
      </c>
      <c r="AJ41" s="34">
        <v>0</v>
      </c>
      <c r="AK41" s="34">
        <v>0</v>
      </c>
      <c r="AL41" s="34">
        <v>0</v>
      </c>
      <c r="AM41" s="34">
        <v>0</v>
      </c>
      <c r="AN41" s="34">
        <v>0</v>
      </c>
      <c r="AO41" s="34">
        <v>0</v>
      </c>
      <c r="AP41" s="37">
        <f>R41-AH41</f>
        <v>0</v>
      </c>
      <c r="AQ41" s="34">
        <v>0</v>
      </c>
      <c r="AR41" s="34">
        <v>0</v>
      </c>
    </row>
    <row r="42" spans="1:44" ht="39.6" x14ac:dyDescent="0.3">
      <c r="A42" s="31" t="s">
        <v>5</v>
      </c>
      <c r="B42" s="98" t="s">
        <v>238</v>
      </c>
      <c r="C42" s="98" t="s">
        <v>230</v>
      </c>
      <c r="D42" s="98" t="s">
        <v>217</v>
      </c>
      <c r="E42" s="44" t="s">
        <v>232</v>
      </c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100">
        <v>2028</v>
      </c>
      <c r="Q42" s="100">
        <v>2028</v>
      </c>
      <c r="R42" s="55">
        <v>1586.4169850880003</v>
      </c>
      <c r="S42" s="7">
        <v>0</v>
      </c>
      <c r="T42" s="7">
        <v>1586.4169850880003</v>
      </c>
      <c r="U42" s="34">
        <v>0</v>
      </c>
      <c r="V42" s="34">
        <v>0</v>
      </c>
      <c r="W42" s="34">
        <v>1586.4169850880003</v>
      </c>
      <c r="X42" s="34">
        <v>0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7">
        <v>0</v>
      </c>
      <c r="AE42" s="34">
        <v>0</v>
      </c>
      <c r="AF42" s="34">
        <v>0</v>
      </c>
      <c r="AG42" s="34">
        <v>0</v>
      </c>
      <c r="AH42" s="34">
        <v>722.19</v>
      </c>
      <c r="AI42" s="34">
        <v>0</v>
      </c>
      <c r="AJ42" s="34">
        <v>0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7">
        <f>R42-AH42</f>
        <v>864.22698508800022</v>
      </c>
      <c r="AQ42" s="34">
        <v>0</v>
      </c>
      <c r="AR42" s="34">
        <v>0</v>
      </c>
    </row>
    <row r="43" spans="1:44" x14ac:dyDescent="0.3">
      <c r="A43" s="118" t="s">
        <v>117</v>
      </c>
      <c r="B43" s="118"/>
      <c r="C43" s="99" t="s">
        <v>1</v>
      </c>
      <c r="D43" s="99" t="s">
        <v>1</v>
      </c>
      <c r="E43" s="99" t="s">
        <v>1</v>
      </c>
      <c r="F43" s="99" t="s">
        <v>1</v>
      </c>
      <c r="G43" s="99" t="s">
        <v>1</v>
      </c>
      <c r="H43" s="99" t="s">
        <v>1</v>
      </c>
      <c r="I43" s="99" t="s">
        <v>1</v>
      </c>
      <c r="J43" s="99" t="s">
        <v>1</v>
      </c>
      <c r="K43" s="99" t="s">
        <v>1</v>
      </c>
      <c r="L43" s="99" t="s">
        <v>1</v>
      </c>
      <c r="M43" s="99" t="s">
        <v>1</v>
      </c>
      <c r="N43" s="99" t="s">
        <v>1</v>
      </c>
      <c r="O43" s="99" t="s">
        <v>1</v>
      </c>
      <c r="P43" s="99" t="s">
        <v>1</v>
      </c>
      <c r="Q43" s="99" t="s">
        <v>1</v>
      </c>
      <c r="R43" s="7">
        <v>2131.6232674880002</v>
      </c>
      <c r="S43" s="7">
        <v>0</v>
      </c>
      <c r="T43" s="7">
        <v>2131.6232674880002</v>
      </c>
      <c r="U43" s="7">
        <v>0</v>
      </c>
      <c r="V43" s="7">
        <v>545.20628240000008</v>
      </c>
      <c r="W43" s="7">
        <v>1586.4169850880003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1267.3962824</v>
      </c>
      <c r="AI43" s="7">
        <v>0</v>
      </c>
      <c r="AJ43" s="7">
        <v>0</v>
      </c>
      <c r="AK43" s="7">
        <v>0</v>
      </c>
      <c r="AL43" s="7">
        <v>0</v>
      </c>
      <c r="AM43" s="7">
        <f t="shared" ref="AM43:AR43" si="3">AM40+AM41+AM42</f>
        <v>0</v>
      </c>
      <c r="AN43" s="7">
        <f t="shared" si="3"/>
        <v>0</v>
      </c>
      <c r="AO43" s="7">
        <f t="shared" si="3"/>
        <v>0</v>
      </c>
      <c r="AP43" s="7">
        <f t="shared" si="3"/>
        <v>864.22698508800022</v>
      </c>
      <c r="AQ43" s="7">
        <f t="shared" si="3"/>
        <v>0</v>
      </c>
      <c r="AR43" s="7">
        <f t="shared" si="3"/>
        <v>0</v>
      </c>
    </row>
    <row r="44" spans="1:44" x14ac:dyDescent="0.3">
      <c r="A44" s="117" t="s">
        <v>118</v>
      </c>
      <c r="B44" s="117"/>
      <c r="C44" s="117"/>
      <c r="D44" s="117"/>
      <c r="E44" s="99" t="s">
        <v>1</v>
      </c>
      <c r="F44" s="99" t="s">
        <v>1</v>
      </c>
      <c r="G44" s="99" t="s">
        <v>1</v>
      </c>
      <c r="H44" s="99" t="s">
        <v>1</v>
      </c>
      <c r="I44" s="99" t="s">
        <v>1</v>
      </c>
      <c r="J44" s="99" t="s">
        <v>1</v>
      </c>
      <c r="K44" s="99" t="s">
        <v>1</v>
      </c>
      <c r="L44" s="99" t="s">
        <v>1</v>
      </c>
      <c r="M44" s="99" t="s">
        <v>1</v>
      </c>
      <c r="N44" s="99" t="s">
        <v>1</v>
      </c>
      <c r="O44" s="99" t="s">
        <v>1</v>
      </c>
      <c r="P44" s="99" t="s">
        <v>1</v>
      </c>
      <c r="Q44" s="99" t="s">
        <v>1</v>
      </c>
      <c r="R44" s="22">
        <v>2474.8718666880004</v>
      </c>
      <c r="S44" s="22">
        <v>0</v>
      </c>
      <c r="T44" s="22">
        <v>2474.8718666880004</v>
      </c>
      <c r="U44" s="22">
        <v>0</v>
      </c>
      <c r="V44" s="22">
        <v>888.45488160000014</v>
      </c>
      <c r="W44" s="22">
        <v>1586.4169850880003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1444.38</v>
      </c>
      <c r="AI44" s="22">
        <v>0</v>
      </c>
      <c r="AJ44" s="22">
        <v>0</v>
      </c>
      <c r="AK44" s="22">
        <v>0</v>
      </c>
      <c r="AL44" s="22">
        <v>0</v>
      </c>
      <c r="AM44" s="22">
        <f t="shared" ref="AM44:AR44" si="4">AM24+AM32+AM43</f>
        <v>0</v>
      </c>
      <c r="AN44" s="22">
        <f t="shared" si="4"/>
        <v>0</v>
      </c>
      <c r="AO44" s="22">
        <f t="shared" si="4"/>
        <v>0</v>
      </c>
      <c r="AP44" s="22">
        <f t="shared" si="4"/>
        <v>1030.4918666880003</v>
      </c>
      <c r="AQ44" s="22">
        <f t="shared" si="4"/>
        <v>0</v>
      </c>
      <c r="AR44" s="22">
        <f t="shared" si="4"/>
        <v>0</v>
      </c>
    </row>
    <row r="45" spans="1:44" x14ac:dyDescent="0.3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7"/>
      <c r="S45" s="56"/>
      <c r="T45" s="56"/>
      <c r="U45" s="58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</row>
    <row r="52" spans="7:9" x14ac:dyDescent="0.3">
      <c r="G52" s="109"/>
      <c r="I52" s="109" t="s">
        <v>254</v>
      </c>
    </row>
    <row r="53" spans="7:9" x14ac:dyDescent="0.3">
      <c r="G53" s="109"/>
      <c r="I53" s="109" t="s">
        <v>255</v>
      </c>
    </row>
    <row r="54" spans="7:9" x14ac:dyDescent="0.3">
      <c r="G54" s="109"/>
      <c r="I54" s="109" t="s">
        <v>256</v>
      </c>
    </row>
  </sheetData>
  <mergeCells count="60">
    <mergeCell ref="D9:D13"/>
    <mergeCell ref="E9:E13"/>
    <mergeCell ref="F9:O9"/>
    <mergeCell ref="F12:I12"/>
    <mergeCell ref="A4:E4"/>
    <mergeCell ref="A5:E5"/>
    <mergeCell ref="A6:E6"/>
    <mergeCell ref="A7:E7"/>
    <mergeCell ref="B9:B13"/>
    <mergeCell ref="C9:C13"/>
    <mergeCell ref="K11:O11"/>
    <mergeCell ref="A9:A13"/>
    <mergeCell ref="J12:J13"/>
    <mergeCell ref="P9:P13"/>
    <mergeCell ref="AP10:AP13"/>
    <mergeCell ref="O12:O13"/>
    <mergeCell ref="AQ10:AQ13"/>
    <mergeCell ref="F10:O10"/>
    <mergeCell ref="R12:R13"/>
    <mergeCell ref="S12:T12"/>
    <mergeCell ref="Q9:Q13"/>
    <mergeCell ref="R9:AG9"/>
    <mergeCell ref="AH9:AR9"/>
    <mergeCell ref="AO10:AO13"/>
    <mergeCell ref="AI10:AI13"/>
    <mergeCell ref="AH10:AH13"/>
    <mergeCell ref="V10:AF12"/>
    <mergeCell ref="F11:J11"/>
    <mergeCell ref="K12:N12"/>
    <mergeCell ref="A26:AR26"/>
    <mergeCell ref="A15:AR15"/>
    <mergeCell ref="A25:AR25"/>
    <mergeCell ref="A17:AR17"/>
    <mergeCell ref="A16:AR16"/>
    <mergeCell ref="A19:AR19"/>
    <mergeCell ref="A20:B20"/>
    <mergeCell ref="A21:AR21"/>
    <mergeCell ref="A18:AR18"/>
    <mergeCell ref="A24:B24"/>
    <mergeCell ref="AL10:AM11"/>
    <mergeCell ref="AK10:AK13"/>
    <mergeCell ref="AL12:AL13"/>
    <mergeCell ref="AM12:AM13"/>
    <mergeCell ref="AJ10:AJ13"/>
    <mergeCell ref="AR10:AR13"/>
    <mergeCell ref="AG10:AG13"/>
    <mergeCell ref="R10:T11"/>
    <mergeCell ref="A44:D44"/>
    <mergeCell ref="A29:AG29"/>
    <mergeCell ref="A32:B32"/>
    <mergeCell ref="A33:AR33"/>
    <mergeCell ref="A34:B34"/>
    <mergeCell ref="A38:C38"/>
    <mergeCell ref="A39:AR39"/>
    <mergeCell ref="A43:B43"/>
    <mergeCell ref="A37:AR37"/>
    <mergeCell ref="A36:AR36"/>
    <mergeCell ref="A35:AR35"/>
    <mergeCell ref="U10:U13"/>
    <mergeCell ref="AN10:AN13"/>
  </mergeCells>
  <phoneticPr fontId="16" type="noConversion"/>
  <pageMargins left="0.31496062992125984" right="0.31496062992125984" top="0.74803149606299213" bottom="0.74803149606299213" header="0.31496062992125984" footer="0.31496062992125984"/>
  <pageSetup paperSize="9" scale="7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T42"/>
  <sheetViews>
    <sheetView view="pageBreakPreview" zoomScale="60" zoomScaleNormal="75" workbookViewId="0">
      <selection activeCell="I1" sqref="I1"/>
    </sheetView>
  </sheetViews>
  <sheetFormatPr defaultColWidth="9.109375" defaultRowHeight="14.4" x14ac:dyDescent="0.3"/>
  <cols>
    <col min="1" max="1" width="8.88671875" style="61" customWidth="1"/>
    <col min="2" max="2" width="52.44140625" style="61" customWidth="1"/>
    <col min="3" max="3" width="24.5546875" style="61" customWidth="1"/>
    <col min="4" max="4" width="14.5546875" style="61" customWidth="1"/>
    <col min="5" max="5" width="16.5546875" style="66" customWidth="1"/>
    <col min="6" max="9" width="13.6640625" style="66" customWidth="1"/>
    <col min="10" max="17" width="13.6640625" style="66" hidden="1" customWidth="1"/>
    <col min="18" max="18" width="13.6640625" style="61" hidden="1" customWidth="1"/>
    <col min="19" max="16384" width="9.109375" style="61"/>
  </cols>
  <sheetData>
    <row r="1" spans="1:20" ht="15.6" x14ac:dyDescent="0.3">
      <c r="A1" s="60"/>
      <c r="B1" s="60"/>
      <c r="C1" s="60"/>
      <c r="D1" s="60"/>
      <c r="E1" s="60"/>
      <c r="F1" s="107"/>
      <c r="G1" s="107"/>
      <c r="H1" s="107"/>
      <c r="I1" s="107" t="s">
        <v>266</v>
      </c>
      <c r="J1" s="60"/>
      <c r="K1" s="60"/>
      <c r="L1" s="60"/>
      <c r="M1" s="60"/>
      <c r="N1" s="60"/>
      <c r="O1" s="60"/>
      <c r="P1" s="60"/>
      <c r="Q1" s="60"/>
    </row>
    <row r="2" spans="1:20" ht="15.6" x14ac:dyDescent="0.3">
      <c r="A2" s="60"/>
      <c r="B2" s="60"/>
      <c r="C2" s="60"/>
      <c r="D2" s="60"/>
      <c r="E2" s="60"/>
      <c r="F2" s="107"/>
      <c r="G2" s="107"/>
      <c r="H2" s="107"/>
      <c r="I2" s="107" t="s">
        <v>263</v>
      </c>
      <c r="J2" s="60"/>
      <c r="K2" s="60"/>
      <c r="L2" s="60"/>
      <c r="M2" s="60"/>
      <c r="N2" s="60"/>
      <c r="O2" s="60"/>
      <c r="P2" s="60"/>
      <c r="Q2" s="60"/>
    </row>
    <row r="3" spans="1:20" ht="15.6" customHeight="1" x14ac:dyDescent="0.3">
      <c r="A3" s="60"/>
      <c r="B3" s="60"/>
      <c r="C3" s="60"/>
      <c r="D3" s="60"/>
      <c r="E3" s="60"/>
      <c r="F3" s="125"/>
      <c r="G3" s="125"/>
      <c r="H3" s="125" t="s">
        <v>257</v>
      </c>
      <c r="I3" s="125"/>
      <c r="J3" s="60"/>
      <c r="K3" s="60"/>
      <c r="L3" s="60"/>
      <c r="M3" s="60"/>
      <c r="N3" s="60"/>
      <c r="O3" s="60"/>
      <c r="P3" s="60"/>
      <c r="Q3" s="60"/>
    </row>
    <row r="4" spans="1:20" ht="15.6" x14ac:dyDescent="0.3">
      <c r="A4" s="126" t="s">
        <v>198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</row>
    <row r="5" spans="1:20" ht="15.6" x14ac:dyDescent="0.3">
      <c r="A5" s="126" t="str">
        <f>'№1 ИП-ТС'!A12:B12</f>
        <v>ИП Шорохов С.В.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</row>
    <row r="6" spans="1:20" ht="15.6" x14ac:dyDescent="0.3">
      <c r="A6" s="126" t="s">
        <v>251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</row>
    <row r="7" spans="1:20" ht="15.6" x14ac:dyDescent="0.3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</row>
    <row r="8" spans="1:20" ht="15" customHeight="1" x14ac:dyDescent="0.3">
      <c r="A8" s="129" t="s">
        <v>40</v>
      </c>
      <c r="B8" s="129" t="s">
        <v>15</v>
      </c>
      <c r="C8" s="129" t="s">
        <v>16</v>
      </c>
      <c r="D8" s="132" t="s">
        <v>199</v>
      </c>
      <c r="E8" s="132" t="s">
        <v>140</v>
      </c>
      <c r="F8" s="137" t="s">
        <v>120</v>
      </c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9"/>
    </row>
    <row r="9" spans="1:20" ht="15" customHeight="1" x14ac:dyDescent="0.3">
      <c r="A9" s="129"/>
      <c r="B9" s="129"/>
      <c r="C9" s="129"/>
      <c r="D9" s="136"/>
      <c r="E9" s="136"/>
      <c r="F9" s="140" t="s">
        <v>121</v>
      </c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2"/>
    </row>
    <row r="10" spans="1:20" ht="41.25" customHeight="1" x14ac:dyDescent="0.3">
      <c r="A10" s="129"/>
      <c r="B10" s="129"/>
      <c r="C10" s="129"/>
      <c r="D10" s="136"/>
      <c r="E10" s="136"/>
      <c r="F10" s="143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5"/>
    </row>
    <row r="11" spans="1:20" ht="29.25" customHeight="1" x14ac:dyDescent="0.3">
      <c r="A11" s="129"/>
      <c r="B11" s="129"/>
      <c r="C11" s="129"/>
      <c r="D11" s="133"/>
      <c r="E11" s="133"/>
      <c r="F11" s="46">
        <v>2027</v>
      </c>
      <c r="G11" s="46">
        <f>F11+1</f>
        <v>2028</v>
      </c>
      <c r="H11" s="46">
        <f t="shared" ref="H11:O11" si="0">G11+1</f>
        <v>2029</v>
      </c>
      <c r="I11" s="46">
        <f t="shared" si="0"/>
        <v>2030</v>
      </c>
      <c r="J11" s="46">
        <f t="shared" si="0"/>
        <v>2031</v>
      </c>
      <c r="K11" s="46">
        <f t="shared" si="0"/>
        <v>2032</v>
      </c>
      <c r="L11" s="46">
        <f t="shared" si="0"/>
        <v>2033</v>
      </c>
      <c r="M11" s="46">
        <f t="shared" si="0"/>
        <v>2034</v>
      </c>
      <c r="N11" s="46">
        <f t="shared" si="0"/>
        <v>2035</v>
      </c>
      <c r="O11" s="46">
        <f t="shared" si="0"/>
        <v>2036</v>
      </c>
      <c r="P11" s="46">
        <f>O11+1</f>
        <v>2037</v>
      </c>
      <c r="Q11" s="46">
        <f>P11+1</f>
        <v>2038</v>
      </c>
      <c r="R11" s="46" t="s">
        <v>212</v>
      </c>
    </row>
    <row r="12" spans="1:20" ht="15.6" x14ac:dyDescent="0.3">
      <c r="A12" s="46">
        <f>COLUMN()</f>
        <v>1</v>
      </c>
      <c r="B12" s="46">
        <f>COLUMN()</f>
        <v>2</v>
      </c>
      <c r="C12" s="46">
        <f>COLUMN()</f>
        <v>3</v>
      </c>
      <c r="D12" s="46">
        <f>COLUMN()</f>
        <v>4</v>
      </c>
      <c r="E12" s="46">
        <f>COLUMN()</f>
        <v>5</v>
      </c>
      <c r="F12" s="46">
        <f>COLUMN()</f>
        <v>6</v>
      </c>
      <c r="G12" s="46">
        <f>COLUMN()</f>
        <v>7</v>
      </c>
      <c r="H12" s="46">
        <f>COLUMN()</f>
        <v>8</v>
      </c>
      <c r="I12" s="46">
        <f>COLUMN()</f>
        <v>9</v>
      </c>
      <c r="J12" s="46">
        <f>COLUMN()</f>
        <v>10</v>
      </c>
      <c r="K12" s="46">
        <f>COLUMN()</f>
        <v>11</v>
      </c>
      <c r="L12" s="46">
        <f>COLUMN()</f>
        <v>12</v>
      </c>
      <c r="M12" s="46">
        <f>COLUMN()</f>
        <v>13</v>
      </c>
      <c r="N12" s="46">
        <f>COLUMN()</f>
        <v>14</v>
      </c>
      <c r="O12" s="46">
        <f>COLUMN()</f>
        <v>15</v>
      </c>
      <c r="P12" s="46">
        <f>COLUMN()</f>
        <v>16</v>
      </c>
      <c r="Q12" s="46">
        <f>COLUMN()</f>
        <v>17</v>
      </c>
      <c r="R12" s="46">
        <f>COLUMN()</f>
        <v>18</v>
      </c>
    </row>
    <row r="13" spans="1:20" ht="31.2" x14ac:dyDescent="0.3">
      <c r="A13" s="46">
        <v>1</v>
      </c>
      <c r="B13" s="47" t="s">
        <v>122</v>
      </c>
      <c r="C13" s="46" t="s">
        <v>200</v>
      </c>
      <c r="D13" s="27" t="s">
        <v>1</v>
      </c>
      <c r="E13" s="27" t="s">
        <v>1</v>
      </c>
      <c r="F13" s="27" t="s">
        <v>1</v>
      </c>
      <c r="G13" s="27" t="s">
        <v>1</v>
      </c>
      <c r="H13" s="27" t="s">
        <v>1</v>
      </c>
      <c r="I13" s="27" t="s">
        <v>1</v>
      </c>
      <c r="J13" s="27" t="s">
        <v>1</v>
      </c>
      <c r="K13" s="27" t="s">
        <v>1</v>
      </c>
      <c r="L13" s="27" t="s">
        <v>1</v>
      </c>
      <c r="M13" s="27" t="s">
        <v>1</v>
      </c>
      <c r="N13" s="27" t="s">
        <v>1</v>
      </c>
      <c r="O13" s="27" t="s">
        <v>1</v>
      </c>
      <c r="P13" s="27" t="s">
        <v>1</v>
      </c>
      <c r="Q13" s="27" t="s">
        <v>1</v>
      </c>
      <c r="R13" s="62" t="s">
        <v>1</v>
      </c>
    </row>
    <row r="14" spans="1:20" ht="15.6" x14ac:dyDescent="0.3">
      <c r="A14" s="129">
        <v>2</v>
      </c>
      <c r="B14" s="130" t="s">
        <v>201</v>
      </c>
      <c r="C14" s="46" t="s">
        <v>202</v>
      </c>
      <c r="D14" s="27" t="s">
        <v>1</v>
      </c>
      <c r="E14" s="27" t="s">
        <v>1</v>
      </c>
      <c r="F14" s="27" t="s">
        <v>1</v>
      </c>
      <c r="G14" s="27" t="str">
        <f>F14</f>
        <v>-</v>
      </c>
      <c r="H14" s="27" t="str">
        <f>G14</f>
        <v>-</v>
      </c>
      <c r="I14" s="27" t="str">
        <f t="shared" ref="I14:O14" si="1">H14</f>
        <v>-</v>
      </c>
      <c r="J14" s="27" t="str">
        <f t="shared" si="1"/>
        <v>-</v>
      </c>
      <c r="K14" s="27" t="str">
        <f t="shared" si="1"/>
        <v>-</v>
      </c>
      <c r="L14" s="27" t="str">
        <f t="shared" si="1"/>
        <v>-</v>
      </c>
      <c r="M14" s="27" t="str">
        <f t="shared" si="1"/>
        <v>-</v>
      </c>
      <c r="N14" s="27" t="str">
        <f t="shared" si="1"/>
        <v>-</v>
      </c>
      <c r="O14" s="27" t="str">
        <f t="shared" si="1"/>
        <v>-</v>
      </c>
      <c r="P14" s="27" t="str">
        <f>N14</f>
        <v>-</v>
      </c>
      <c r="Q14" s="27" t="str">
        <f>O14</f>
        <v>-</v>
      </c>
      <c r="R14" s="63" t="str">
        <f>Q14</f>
        <v>-</v>
      </c>
    </row>
    <row r="15" spans="1:20" ht="15.6" x14ac:dyDescent="0.3">
      <c r="A15" s="129">
        <f>ROW()-15</f>
        <v>0</v>
      </c>
      <c r="B15" s="130"/>
      <c r="C15" s="46" t="s">
        <v>207</v>
      </c>
      <c r="D15" s="27" t="s">
        <v>1</v>
      </c>
      <c r="E15" s="27" t="s">
        <v>1</v>
      </c>
      <c r="F15" s="27" t="s">
        <v>1</v>
      </c>
      <c r="G15" s="27" t="s">
        <v>1</v>
      </c>
      <c r="H15" s="27" t="s">
        <v>1</v>
      </c>
      <c r="I15" s="27" t="s">
        <v>1</v>
      </c>
      <c r="J15" s="27" t="s">
        <v>1</v>
      </c>
      <c r="K15" s="27" t="s">
        <v>1</v>
      </c>
      <c r="L15" s="27" t="s">
        <v>1</v>
      </c>
      <c r="M15" s="27" t="s">
        <v>1</v>
      </c>
      <c r="N15" s="27" t="s">
        <v>1</v>
      </c>
      <c r="O15" s="27" t="s">
        <v>1</v>
      </c>
      <c r="P15" s="27" t="s">
        <v>1</v>
      </c>
      <c r="Q15" s="27" t="s">
        <v>1</v>
      </c>
      <c r="R15" s="27" t="str">
        <f t="shared" ref="R15" si="2">Q15</f>
        <v>-</v>
      </c>
    </row>
    <row r="16" spans="1:20" ht="31.2" x14ac:dyDescent="0.3">
      <c r="A16" s="46">
        <v>3</v>
      </c>
      <c r="B16" s="45" t="s">
        <v>123</v>
      </c>
      <c r="C16" s="46" t="s">
        <v>124</v>
      </c>
      <c r="D16" s="27" t="s">
        <v>1</v>
      </c>
      <c r="E16" s="27" t="s">
        <v>1</v>
      </c>
      <c r="F16" s="27" t="s">
        <v>1</v>
      </c>
      <c r="G16" s="27" t="s">
        <v>1</v>
      </c>
      <c r="H16" s="27" t="s">
        <v>1</v>
      </c>
      <c r="I16" s="27" t="s">
        <v>1</v>
      </c>
      <c r="J16" s="27" t="s">
        <v>1</v>
      </c>
      <c r="K16" s="27" t="s">
        <v>1</v>
      </c>
      <c r="L16" s="27" t="s">
        <v>1</v>
      </c>
      <c r="M16" s="27" t="s">
        <v>1</v>
      </c>
      <c r="N16" s="27" t="s">
        <v>1</v>
      </c>
      <c r="O16" s="27" t="s">
        <v>1</v>
      </c>
      <c r="P16" s="27" t="s">
        <v>1</v>
      </c>
      <c r="Q16" s="27" t="s">
        <v>1</v>
      </c>
      <c r="R16" s="62" t="s">
        <v>1</v>
      </c>
      <c r="T16" s="64"/>
    </row>
    <row r="17" spans="1:18" ht="62.4" x14ac:dyDescent="0.3">
      <c r="A17" s="46">
        <v>4</v>
      </c>
      <c r="B17" s="47" t="s">
        <v>203</v>
      </c>
      <c r="C17" s="46" t="s">
        <v>3</v>
      </c>
      <c r="D17" s="28" t="s">
        <v>1</v>
      </c>
      <c r="E17" s="27" t="s">
        <v>1</v>
      </c>
      <c r="F17" s="27" t="s">
        <v>1</v>
      </c>
      <c r="G17" s="27" t="s">
        <v>1</v>
      </c>
      <c r="H17" s="27" t="s">
        <v>1</v>
      </c>
      <c r="I17" s="27" t="s">
        <v>1</v>
      </c>
      <c r="J17" s="27" t="s">
        <v>1</v>
      </c>
      <c r="K17" s="27" t="s">
        <v>1</v>
      </c>
      <c r="L17" s="27" t="s">
        <v>1</v>
      </c>
      <c r="M17" s="27" t="s">
        <v>1</v>
      </c>
      <c r="N17" s="27" t="s">
        <v>1</v>
      </c>
      <c r="O17" s="27" t="s">
        <v>1</v>
      </c>
      <c r="P17" s="27" t="s">
        <v>1</v>
      </c>
      <c r="Q17" s="27" t="s">
        <v>1</v>
      </c>
      <c r="R17" s="62" t="s">
        <v>1</v>
      </c>
    </row>
    <row r="18" spans="1:18" ht="15.6" x14ac:dyDescent="0.3">
      <c r="A18" s="129">
        <v>5</v>
      </c>
      <c r="B18" s="131" t="s">
        <v>204</v>
      </c>
      <c r="C18" s="46" t="s">
        <v>125</v>
      </c>
      <c r="D18" s="29" t="str">
        <f t="shared" ref="D18:D19" si="3">E18</f>
        <v>-</v>
      </c>
      <c r="E18" s="29" t="str">
        <f t="shared" ref="E18:E19" si="4">F18</f>
        <v>-</v>
      </c>
      <c r="F18" s="29" t="s">
        <v>1</v>
      </c>
      <c r="G18" s="29" t="str">
        <f t="shared" ref="G18:I18" si="5">F18</f>
        <v>-</v>
      </c>
      <c r="H18" s="29" t="str">
        <f t="shared" si="5"/>
        <v>-</v>
      </c>
      <c r="I18" s="29" t="str">
        <f t="shared" si="5"/>
        <v>-</v>
      </c>
      <c r="J18" s="29" t="str">
        <f t="shared" ref="J18:J19" si="6">I18</f>
        <v>-</v>
      </c>
      <c r="K18" s="29" t="str">
        <f t="shared" ref="K18:K19" si="7">J18</f>
        <v>-</v>
      </c>
      <c r="L18" s="29" t="str">
        <f t="shared" ref="L18:L19" si="8">K18</f>
        <v>-</v>
      </c>
      <c r="M18" s="29" t="str">
        <f t="shared" ref="M18:M19" si="9">L18</f>
        <v>-</v>
      </c>
      <c r="N18" s="29" t="str">
        <f t="shared" ref="N18:N19" si="10">M18</f>
        <v>-</v>
      </c>
      <c r="O18" s="29" t="str">
        <f t="shared" ref="O18:O19" si="11">N18</f>
        <v>-</v>
      </c>
      <c r="P18" s="29" t="str">
        <f t="shared" ref="P18:P19" si="12">N18</f>
        <v>-</v>
      </c>
      <c r="Q18" s="29" t="str">
        <f t="shared" ref="Q18:Q19" si="13">O18</f>
        <v>-</v>
      </c>
      <c r="R18" s="29" t="e">
        <f>#REF!+#REF!+#REF!</f>
        <v>#REF!</v>
      </c>
    </row>
    <row r="19" spans="1:18" ht="31.2" x14ac:dyDescent="0.3">
      <c r="A19" s="129">
        <f>ROW()-15</f>
        <v>4</v>
      </c>
      <c r="B19" s="131"/>
      <c r="C19" s="46" t="s">
        <v>126</v>
      </c>
      <c r="D19" s="29" t="str">
        <f t="shared" si="3"/>
        <v>-</v>
      </c>
      <c r="E19" s="29" t="str">
        <f t="shared" si="4"/>
        <v>-</v>
      </c>
      <c r="F19" s="29" t="s">
        <v>1</v>
      </c>
      <c r="G19" s="29" t="str">
        <f t="shared" ref="G19:I19" si="14">F19</f>
        <v>-</v>
      </c>
      <c r="H19" s="29" t="str">
        <f t="shared" si="14"/>
        <v>-</v>
      </c>
      <c r="I19" s="29" t="str">
        <f t="shared" si="14"/>
        <v>-</v>
      </c>
      <c r="J19" s="29" t="str">
        <f t="shared" si="6"/>
        <v>-</v>
      </c>
      <c r="K19" s="29" t="str">
        <f t="shared" si="7"/>
        <v>-</v>
      </c>
      <c r="L19" s="29" t="str">
        <f t="shared" si="8"/>
        <v>-</v>
      </c>
      <c r="M19" s="29" t="str">
        <f t="shared" si="9"/>
        <v>-</v>
      </c>
      <c r="N19" s="29" t="str">
        <f t="shared" si="10"/>
        <v>-</v>
      </c>
      <c r="O19" s="29" t="str">
        <f t="shared" si="11"/>
        <v>-</v>
      </c>
      <c r="P19" s="29" t="str">
        <f t="shared" si="12"/>
        <v>-</v>
      </c>
      <c r="Q19" s="29" t="str">
        <f t="shared" si="13"/>
        <v>-</v>
      </c>
      <c r="R19" s="30" t="s">
        <v>1</v>
      </c>
    </row>
    <row r="20" spans="1:18" ht="15.6" x14ac:dyDescent="0.3">
      <c r="A20" s="132">
        <v>6</v>
      </c>
      <c r="B20" s="134" t="s">
        <v>205</v>
      </c>
      <c r="C20" s="46" t="s">
        <v>127</v>
      </c>
      <c r="D20" s="29" t="str">
        <f t="shared" ref="D20:E21" si="15">E20</f>
        <v>-</v>
      </c>
      <c r="E20" s="29" t="str">
        <f t="shared" si="15"/>
        <v>-</v>
      </c>
      <c r="F20" s="29" t="s">
        <v>1</v>
      </c>
      <c r="G20" s="29" t="str">
        <f>F20</f>
        <v>-</v>
      </c>
      <c r="H20" s="29" t="str">
        <f>G20</f>
        <v>-</v>
      </c>
      <c r="I20" s="29" t="str">
        <f>H20</f>
        <v>-</v>
      </c>
      <c r="J20" s="29" t="str">
        <f t="shared" ref="J20:R21" si="16">I20</f>
        <v>-</v>
      </c>
      <c r="K20" s="29" t="str">
        <f t="shared" si="16"/>
        <v>-</v>
      </c>
      <c r="L20" s="29" t="str">
        <f t="shared" si="16"/>
        <v>-</v>
      </c>
      <c r="M20" s="29" t="str">
        <f t="shared" si="16"/>
        <v>-</v>
      </c>
      <c r="N20" s="29" t="str">
        <f t="shared" si="16"/>
        <v>-</v>
      </c>
      <c r="O20" s="29" t="str">
        <f t="shared" si="16"/>
        <v>-</v>
      </c>
      <c r="P20" s="29" t="str">
        <f>N20</f>
        <v>-</v>
      </c>
      <c r="Q20" s="29" t="str">
        <f>O20</f>
        <v>-</v>
      </c>
      <c r="R20" s="29" t="str">
        <f t="shared" si="16"/>
        <v>-</v>
      </c>
    </row>
    <row r="21" spans="1:18" ht="15.6" x14ac:dyDescent="0.3">
      <c r="A21" s="133">
        <f>ROW()-15</f>
        <v>6</v>
      </c>
      <c r="B21" s="135"/>
      <c r="C21" s="46" t="s">
        <v>128</v>
      </c>
      <c r="D21" s="29" t="str">
        <f t="shared" si="15"/>
        <v>-</v>
      </c>
      <c r="E21" s="29" t="str">
        <f t="shared" si="15"/>
        <v>-</v>
      </c>
      <c r="F21" s="29" t="s">
        <v>1</v>
      </c>
      <c r="G21" s="29" t="str">
        <f t="shared" ref="G21:I21" si="17">F21</f>
        <v>-</v>
      </c>
      <c r="H21" s="29" t="str">
        <f t="shared" si="17"/>
        <v>-</v>
      </c>
      <c r="I21" s="29" t="str">
        <f t="shared" si="17"/>
        <v>-</v>
      </c>
      <c r="J21" s="29" t="str">
        <f t="shared" si="16"/>
        <v>-</v>
      </c>
      <c r="K21" s="29" t="str">
        <f t="shared" si="16"/>
        <v>-</v>
      </c>
      <c r="L21" s="29" t="str">
        <f t="shared" si="16"/>
        <v>-</v>
      </c>
      <c r="M21" s="29" t="str">
        <f t="shared" si="16"/>
        <v>-</v>
      </c>
      <c r="N21" s="29" t="str">
        <f t="shared" si="16"/>
        <v>-</v>
      </c>
      <c r="O21" s="29" t="str">
        <f t="shared" si="16"/>
        <v>-</v>
      </c>
      <c r="P21" s="29" t="str">
        <f t="shared" ref="P21" si="18">N21</f>
        <v>-</v>
      </c>
      <c r="Q21" s="29" t="str">
        <f t="shared" ref="Q21" si="19">O21</f>
        <v>-</v>
      </c>
      <c r="R21" s="27" t="e">
        <f>#REF!+#REF!+#REF!</f>
        <v>#REF!</v>
      </c>
    </row>
    <row r="22" spans="1:18" ht="62.4" x14ac:dyDescent="0.3">
      <c r="A22" s="46">
        <v>7</v>
      </c>
      <c r="B22" s="47" t="s">
        <v>176</v>
      </c>
      <c r="C22" s="46" t="s">
        <v>182</v>
      </c>
      <c r="D22" s="27" t="s">
        <v>1</v>
      </c>
      <c r="E22" s="27" t="s">
        <v>1</v>
      </c>
      <c r="F22" s="27" t="s">
        <v>1</v>
      </c>
      <c r="G22" s="27" t="s">
        <v>1</v>
      </c>
      <c r="H22" s="27" t="s">
        <v>1</v>
      </c>
      <c r="I22" s="27" t="s">
        <v>1</v>
      </c>
      <c r="J22" s="27" t="s">
        <v>1</v>
      </c>
      <c r="K22" s="27" t="s">
        <v>1</v>
      </c>
      <c r="L22" s="27" t="s">
        <v>1</v>
      </c>
      <c r="M22" s="27" t="s">
        <v>1</v>
      </c>
      <c r="N22" s="27" t="s">
        <v>1</v>
      </c>
      <c r="O22" s="27" t="s">
        <v>1</v>
      </c>
      <c r="P22" s="27" t="s">
        <v>1</v>
      </c>
      <c r="Q22" s="27" t="s">
        <v>1</v>
      </c>
      <c r="R22" s="27" t="s">
        <v>1</v>
      </c>
    </row>
    <row r="23" spans="1:18" ht="15.6" x14ac:dyDescent="0.3">
      <c r="A23" s="46" t="s">
        <v>177</v>
      </c>
      <c r="B23" s="27" t="s">
        <v>178</v>
      </c>
      <c r="C23" s="27" t="s">
        <v>3</v>
      </c>
      <c r="D23" s="27" t="s">
        <v>1</v>
      </c>
      <c r="E23" s="27" t="s">
        <v>1</v>
      </c>
      <c r="F23" s="27" t="s">
        <v>1</v>
      </c>
      <c r="G23" s="27" t="s">
        <v>1</v>
      </c>
      <c r="H23" s="27" t="s">
        <v>1</v>
      </c>
      <c r="I23" s="27" t="s">
        <v>1</v>
      </c>
      <c r="J23" s="27" t="s">
        <v>1</v>
      </c>
      <c r="K23" s="27" t="s">
        <v>1</v>
      </c>
      <c r="L23" s="27" t="s">
        <v>1</v>
      </c>
      <c r="M23" s="27" t="s">
        <v>1</v>
      </c>
      <c r="N23" s="27" t="s">
        <v>1</v>
      </c>
      <c r="O23" s="27" t="s">
        <v>1</v>
      </c>
      <c r="P23" s="27" t="s">
        <v>1</v>
      </c>
      <c r="Q23" s="27" t="s">
        <v>1</v>
      </c>
      <c r="R23" s="27" t="s">
        <v>1</v>
      </c>
    </row>
    <row r="24" spans="1:18" ht="18" x14ac:dyDescent="0.3">
      <c r="A24" s="46" t="s">
        <v>179</v>
      </c>
      <c r="B24" s="27" t="s">
        <v>206</v>
      </c>
      <c r="C24" s="27" t="s">
        <v>3</v>
      </c>
      <c r="D24" s="27" t="s">
        <v>1</v>
      </c>
      <c r="E24" s="27" t="s">
        <v>1</v>
      </c>
      <c r="F24" s="27" t="s">
        <v>1</v>
      </c>
      <c r="G24" s="27" t="str">
        <f>F24</f>
        <v>-</v>
      </c>
      <c r="H24" s="27" t="str">
        <f t="shared" ref="H24:R24" si="20">G24</f>
        <v>-</v>
      </c>
      <c r="I24" s="27" t="str">
        <f t="shared" si="20"/>
        <v>-</v>
      </c>
      <c r="J24" s="27" t="str">
        <f t="shared" si="20"/>
        <v>-</v>
      </c>
      <c r="K24" s="27" t="str">
        <f t="shared" si="20"/>
        <v>-</v>
      </c>
      <c r="L24" s="27" t="str">
        <f t="shared" si="20"/>
        <v>-</v>
      </c>
      <c r="M24" s="27" t="str">
        <f t="shared" si="20"/>
        <v>-</v>
      </c>
      <c r="N24" s="27" t="str">
        <f t="shared" si="20"/>
        <v>-</v>
      </c>
      <c r="O24" s="27" t="str">
        <f t="shared" si="20"/>
        <v>-</v>
      </c>
      <c r="P24" s="27" t="str">
        <f>N24</f>
        <v>-</v>
      </c>
      <c r="Q24" s="27" t="str">
        <f>O24</f>
        <v>-</v>
      </c>
      <c r="R24" s="27" t="str">
        <f t="shared" si="20"/>
        <v>-</v>
      </c>
    </row>
    <row r="25" spans="1:18" ht="15.6" x14ac:dyDescent="0.3">
      <c r="A25" s="46" t="s">
        <v>180</v>
      </c>
      <c r="B25" s="27" t="s">
        <v>181</v>
      </c>
      <c r="C25" s="27" t="s">
        <v>3</v>
      </c>
      <c r="D25" s="27" t="s">
        <v>1</v>
      </c>
      <c r="E25" s="27" t="s">
        <v>1</v>
      </c>
      <c r="F25" s="27" t="s">
        <v>1</v>
      </c>
      <c r="G25" s="27" t="s">
        <v>1</v>
      </c>
      <c r="H25" s="27" t="s">
        <v>1</v>
      </c>
      <c r="I25" s="27" t="s">
        <v>1</v>
      </c>
      <c r="J25" s="27" t="s">
        <v>1</v>
      </c>
      <c r="K25" s="27" t="s">
        <v>1</v>
      </c>
      <c r="L25" s="27" t="s">
        <v>1</v>
      </c>
      <c r="M25" s="27" t="s">
        <v>1</v>
      </c>
      <c r="N25" s="27" t="s">
        <v>1</v>
      </c>
      <c r="O25" s="27" t="s">
        <v>1</v>
      </c>
      <c r="P25" s="27" t="s">
        <v>1</v>
      </c>
      <c r="Q25" s="27" t="s">
        <v>1</v>
      </c>
      <c r="R25" s="27" t="s">
        <v>1</v>
      </c>
    </row>
    <row r="26" spans="1:18" ht="15.6" x14ac:dyDescent="0.3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</row>
    <row r="27" spans="1:18" ht="15.6" x14ac:dyDescent="0.3">
      <c r="A27" s="126"/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</row>
    <row r="28" spans="1:18" ht="15.6" x14ac:dyDescent="0.3">
      <c r="A28" s="60"/>
      <c r="B28" s="65"/>
      <c r="C28" s="127"/>
      <c r="D28" s="128"/>
      <c r="E28" s="128"/>
      <c r="F28" s="128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</row>
    <row r="29" spans="1:18" ht="15.6" x14ac:dyDescent="0.3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</row>
    <row r="36" ht="66.75" customHeight="1" x14ac:dyDescent="0.3"/>
    <row r="38" ht="12.75" customHeight="1" x14ac:dyDescent="0.3"/>
    <row r="39" ht="12.75" customHeight="1" x14ac:dyDescent="0.3"/>
    <row r="41" ht="15.75" customHeight="1" x14ac:dyDescent="0.3"/>
    <row r="42" ht="15.75" customHeight="1" x14ac:dyDescent="0.3"/>
  </sheetData>
  <mergeCells count="20">
    <mergeCell ref="B8:B11"/>
    <mergeCell ref="C8:C11"/>
    <mergeCell ref="D8:D11"/>
    <mergeCell ref="F3:G3"/>
    <mergeCell ref="H3:I3"/>
    <mergeCell ref="A27:Q27"/>
    <mergeCell ref="C28:F28"/>
    <mergeCell ref="A14:A15"/>
    <mergeCell ref="B14:B15"/>
    <mergeCell ref="A18:A19"/>
    <mergeCell ref="B18:B19"/>
    <mergeCell ref="A20:A21"/>
    <mergeCell ref="B20:B21"/>
    <mergeCell ref="A4:R4"/>
    <mergeCell ref="A5:R5"/>
    <mergeCell ref="A6:R6"/>
    <mergeCell ref="E8:E11"/>
    <mergeCell ref="F8:R8"/>
    <mergeCell ref="F9:R10"/>
    <mergeCell ref="A8:A11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76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CH20"/>
  <sheetViews>
    <sheetView view="pageBreakPreview" zoomScale="80" zoomScaleNormal="100" zoomScaleSheetLayoutView="80" workbookViewId="0">
      <selection activeCell="AM11" sqref="AM11:AX13"/>
    </sheetView>
  </sheetViews>
  <sheetFormatPr defaultColWidth="9.109375" defaultRowHeight="13.8" x14ac:dyDescent="0.25"/>
  <cols>
    <col min="1" max="1" width="6" style="11" customWidth="1"/>
    <col min="2" max="2" width="45.88671875" style="11" customWidth="1"/>
    <col min="3" max="3" width="9.5546875" style="11" customWidth="1"/>
    <col min="4" max="7" width="3.6640625" style="11" customWidth="1"/>
    <col min="8" max="14" width="3.6640625" style="11" hidden="1" customWidth="1"/>
    <col min="15" max="15" width="9.33203125" style="11" customWidth="1"/>
    <col min="16" max="19" width="3.6640625" style="11" customWidth="1"/>
    <col min="20" max="26" width="3.6640625" style="11" hidden="1" customWidth="1"/>
    <col min="27" max="27" width="10" style="11" customWidth="1"/>
    <col min="28" max="31" width="3.6640625" style="11" customWidth="1"/>
    <col min="32" max="38" width="3.6640625" style="11" hidden="1" customWidth="1"/>
    <col min="39" max="39" width="10" style="11" customWidth="1"/>
    <col min="40" max="43" width="3.6640625" style="11" customWidth="1"/>
    <col min="44" max="50" width="3.6640625" style="11" hidden="1" customWidth="1"/>
    <col min="51" max="51" width="9.88671875" style="11" customWidth="1"/>
    <col min="52" max="55" width="3.6640625" style="11" customWidth="1"/>
    <col min="56" max="62" width="3.6640625" style="11" hidden="1" customWidth="1"/>
    <col min="63" max="63" width="9.44140625" style="11" customWidth="1"/>
    <col min="64" max="67" width="3.6640625" style="11" customWidth="1"/>
    <col min="68" max="74" width="3.6640625" style="11" hidden="1" customWidth="1"/>
    <col min="75" max="75" width="10.44140625" style="11" customWidth="1"/>
    <col min="76" max="79" width="4.44140625" style="11" customWidth="1"/>
    <col min="80" max="86" width="4.44140625" style="11" hidden="1" customWidth="1"/>
    <col min="87" max="16384" width="9.109375" style="11"/>
  </cols>
  <sheetData>
    <row r="1" spans="1:86" x14ac:dyDescent="0.25">
      <c r="BN1" s="110"/>
      <c r="BR1" s="110" t="s">
        <v>258</v>
      </c>
      <c r="BV1" s="110" t="s">
        <v>258</v>
      </c>
      <c r="BZ1" s="110" t="s">
        <v>269</v>
      </c>
    </row>
    <row r="2" spans="1:86" x14ac:dyDescent="0.25">
      <c r="BN2" s="110"/>
      <c r="BR2" s="110" t="s">
        <v>255</v>
      </c>
      <c r="BV2" s="110" t="s">
        <v>255</v>
      </c>
      <c r="BZ2" s="110" t="s">
        <v>265</v>
      </c>
    </row>
    <row r="3" spans="1:86" x14ac:dyDescent="0.25">
      <c r="BN3" s="110"/>
      <c r="BR3" s="110" t="s">
        <v>259</v>
      </c>
      <c r="BV3" s="110" t="s">
        <v>259</v>
      </c>
      <c r="BZ3" s="110" t="s">
        <v>259</v>
      </c>
    </row>
    <row r="4" spans="1:86" ht="13.95" customHeight="1" x14ac:dyDescent="0.25">
      <c r="A4" s="148" t="s">
        <v>137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67"/>
      <c r="CC4" s="67"/>
      <c r="CD4" s="67"/>
      <c r="CE4" s="67"/>
      <c r="CF4" s="67"/>
      <c r="CG4" s="67"/>
      <c r="CH4" s="68">
        <f>AL4</f>
        <v>0</v>
      </c>
    </row>
    <row r="5" spans="1:86" ht="1.2" customHeight="1" x14ac:dyDescent="0.25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/>
      <c r="BX5" s="148"/>
      <c r="BY5" s="148"/>
      <c r="BZ5" s="148"/>
      <c r="CA5" s="148"/>
      <c r="CB5" s="67"/>
      <c r="CC5" s="67"/>
      <c r="CD5" s="67"/>
      <c r="CE5" s="67"/>
      <c r="CF5" s="67"/>
      <c r="CG5" s="67"/>
      <c r="CH5" s="67"/>
    </row>
    <row r="6" spans="1:86" s="10" customFormat="1" ht="15.6" hidden="1" customHeight="1" x14ac:dyDescent="0.25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8"/>
      <c r="BY6" s="148"/>
      <c r="BZ6" s="148"/>
      <c r="CA6" s="148"/>
    </row>
    <row r="7" spans="1:86" s="10" customFormat="1" x14ac:dyDescent="0.25">
      <c r="A7" s="147" t="str">
        <f>'№1 ИП-ТС'!A12:B12</f>
        <v>ИП Шорохов С.В.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</row>
    <row r="8" spans="1:86" s="10" customFormat="1" x14ac:dyDescent="0.25">
      <c r="A8" s="146" t="s">
        <v>119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146"/>
      <c r="AY8" s="146"/>
      <c r="AZ8" s="146"/>
      <c r="BA8" s="146"/>
      <c r="BB8" s="146"/>
      <c r="BC8" s="146"/>
      <c r="BD8" s="146"/>
      <c r="BE8" s="146"/>
      <c r="BF8" s="146"/>
      <c r="BG8" s="146"/>
      <c r="BH8" s="146"/>
      <c r="BI8" s="146"/>
      <c r="BJ8" s="146"/>
      <c r="BK8" s="146"/>
      <c r="BL8" s="146"/>
      <c r="BM8" s="146"/>
      <c r="BN8" s="146"/>
      <c r="BO8" s="146"/>
      <c r="BP8" s="146"/>
      <c r="BQ8" s="146"/>
      <c r="BR8" s="146"/>
      <c r="BS8" s="146"/>
      <c r="BT8" s="146"/>
      <c r="BU8" s="146"/>
      <c r="BV8" s="146"/>
      <c r="BW8" s="146"/>
      <c r="BX8" s="146"/>
      <c r="BY8" s="146"/>
      <c r="BZ8" s="146"/>
      <c r="CA8" s="146"/>
    </row>
    <row r="9" spans="1:86" x14ac:dyDescent="0.25">
      <c r="A9" s="153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3"/>
      <c r="CD9" s="153"/>
      <c r="CE9" s="153"/>
      <c r="CF9" s="153"/>
      <c r="CG9" s="153"/>
      <c r="CH9" s="153"/>
    </row>
    <row r="10" spans="1:86" ht="15" customHeight="1" x14ac:dyDescent="0.25">
      <c r="A10" s="150" t="s">
        <v>11</v>
      </c>
      <c r="B10" s="151" t="s">
        <v>138</v>
      </c>
      <c r="C10" s="152" t="s">
        <v>183</v>
      </c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 t="s">
        <v>184</v>
      </c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 t="s">
        <v>184</v>
      </c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152"/>
      <c r="BS10" s="152"/>
      <c r="BT10" s="152"/>
      <c r="BU10" s="152"/>
      <c r="BV10" s="152"/>
      <c r="BW10" s="152"/>
      <c r="BX10" s="152"/>
      <c r="BY10" s="152"/>
      <c r="BZ10" s="152"/>
      <c r="CA10" s="152"/>
      <c r="CB10" s="152"/>
      <c r="CC10" s="152"/>
      <c r="CD10" s="152"/>
      <c r="CE10" s="152"/>
      <c r="CF10" s="152"/>
      <c r="CG10" s="152"/>
      <c r="CH10" s="152"/>
    </row>
    <row r="11" spans="1:86" ht="15" customHeight="1" x14ac:dyDescent="0.25">
      <c r="A11" s="150"/>
      <c r="B11" s="151"/>
      <c r="C11" s="149" t="s">
        <v>139</v>
      </c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 t="s">
        <v>185</v>
      </c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 t="s">
        <v>186</v>
      </c>
      <c r="AB11" s="149"/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 t="s">
        <v>187</v>
      </c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56" t="s">
        <v>188</v>
      </c>
      <c r="AZ11" s="156"/>
      <c r="BA11" s="156"/>
      <c r="BB11" s="156"/>
      <c r="BC11" s="156"/>
      <c r="BD11" s="156"/>
      <c r="BE11" s="156"/>
      <c r="BF11" s="156"/>
      <c r="BG11" s="156"/>
      <c r="BH11" s="156"/>
      <c r="BI11" s="156"/>
      <c r="BJ11" s="156"/>
      <c r="BK11" s="149" t="s">
        <v>189</v>
      </c>
      <c r="BL11" s="149"/>
      <c r="BM11" s="149"/>
      <c r="BN11" s="149"/>
      <c r="BO11" s="149"/>
      <c r="BP11" s="149"/>
      <c r="BQ11" s="149"/>
      <c r="BR11" s="149"/>
      <c r="BS11" s="149"/>
      <c r="BT11" s="149"/>
      <c r="BU11" s="149"/>
      <c r="BV11" s="149"/>
      <c r="BW11" s="156" t="s">
        <v>190</v>
      </c>
      <c r="BX11" s="156"/>
      <c r="BY11" s="156"/>
      <c r="BZ11" s="156"/>
      <c r="CA11" s="156"/>
      <c r="CB11" s="156"/>
      <c r="CC11" s="156"/>
      <c r="CD11" s="156"/>
      <c r="CE11" s="156"/>
      <c r="CF11" s="156"/>
      <c r="CG11" s="156"/>
      <c r="CH11" s="156"/>
    </row>
    <row r="12" spans="1:86" x14ac:dyDescent="0.25">
      <c r="A12" s="150"/>
      <c r="B12" s="151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49"/>
      <c r="BL12" s="149"/>
      <c r="BM12" s="149"/>
      <c r="BN12" s="149"/>
      <c r="BO12" s="149"/>
      <c r="BP12" s="149"/>
      <c r="BQ12" s="149"/>
      <c r="BR12" s="149"/>
      <c r="BS12" s="149"/>
      <c r="BT12" s="149"/>
      <c r="BU12" s="149"/>
      <c r="BV12" s="149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</row>
    <row r="13" spans="1:86" ht="48.6" customHeight="1" x14ac:dyDescent="0.25">
      <c r="A13" s="150"/>
      <c r="B13" s="151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56"/>
      <c r="AZ13" s="156"/>
      <c r="BA13" s="156"/>
      <c r="BB13" s="156"/>
      <c r="BC13" s="156"/>
      <c r="BD13" s="156"/>
      <c r="BE13" s="156"/>
      <c r="BF13" s="156"/>
      <c r="BG13" s="156"/>
      <c r="BH13" s="156"/>
      <c r="BI13" s="156"/>
      <c r="BJ13" s="156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56"/>
      <c r="BX13" s="156"/>
      <c r="BY13" s="156"/>
      <c r="BZ13" s="156"/>
      <c r="CA13" s="156"/>
      <c r="CB13" s="156"/>
      <c r="CC13" s="156"/>
      <c r="CD13" s="156"/>
      <c r="CE13" s="156"/>
      <c r="CF13" s="156"/>
      <c r="CG13" s="156"/>
      <c r="CH13" s="156"/>
    </row>
    <row r="14" spans="1:86" ht="32.25" customHeight="1" x14ac:dyDescent="0.25">
      <c r="A14" s="150"/>
      <c r="B14" s="151"/>
      <c r="C14" s="151" t="s">
        <v>140</v>
      </c>
      <c r="D14" s="151" t="s">
        <v>141</v>
      </c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 t="s">
        <v>140</v>
      </c>
      <c r="P14" s="151" t="s">
        <v>141</v>
      </c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 t="s">
        <v>140</v>
      </c>
      <c r="AB14" s="151" t="s">
        <v>141</v>
      </c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 t="s">
        <v>140</v>
      </c>
      <c r="AN14" s="151" t="s">
        <v>141</v>
      </c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 t="s">
        <v>140</v>
      </c>
      <c r="AZ14" s="152" t="s">
        <v>141</v>
      </c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1" t="s">
        <v>140</v>
      </c>
      <c r="BL14" s="151" t="str">
        <f>AZ14</f>
        <v>Плановое значение</v>
      </c>
      <c r="BM14" s="151"/>
      <c r="BN14" s="151"/>
      <c r="BO14" s="151"/>
      <c r="BP14" s="151"/>
      <c r="BQ14" s="151"/>
      <c r="BR14" s="151"/>
      <c r="BS14" s="151"/>
      <c r="BT14" s="151"/>
      <c r="BU14" s="151"/>
      <c r="BV14" s="151"/>
      <c r="BW14" s="151" t="s">
        <v>140</v>
      </c>
      <c r="BX14" s="152" t="s">
        <v>141</v>
      </c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</row>
    <row r="15" spans="1:86" s="69" customFormat="1" ht="52.5" customHeight="1" x14ac:dyDescent="0.3">
      <c r="A15" s="150"/>
      <c r="B15" s="151"/>
      <c r="C15" s="151"/>
      <c r="D15" s="15">
        <v>2027</v>
      </c>
      <c r="E15" s="15">
        <f>D15+1</f>
        <v>2028</v>
      </c>
      <c r="F15" s="15">
        <f>E15+1</f>
        <v>2029</v>
      </c>
      <c r="G15" s="15">
        <f t="shared" ref="G15:M15" si="0">F15+1</f>
        <v>2030</v>
      </c>
      <c r="H15" s="15">
        <f t="shared" si="0"/>
        <v>2031</v>
      </c>
      <c r="I15" s="15">
        <f t="shared" si="0"/>
        <v>2032</v>
      </c>
      <c r="J15" s="15">
        <f t="shared" si="0"/>
        <v>2033</v>
      </c>
      <c r="K15" s="15">
        <f t="shared" si="0"/>
        <v>2034</v>
      </c>
      <c r="L15" s="15">
        <f t="shared" si="0"/>
        <v>2035</v>
      </c>
      <c r="M15" s="15">
        <f t="shared" si="0"/>
        <v>2036</v>
      </c>
      <c r="N15" s="15" t="s">
        <v>220</v>
      </c>
      <c r="O15" s="151"/>
      <c r="P15" s="15">
        <f>D15</f>
        <v>2027</v>
      </c>
      <c r="Q15" s="15">
        <f>E15</f>
        <v>2028</v>
      </c>
      <c r="R15" s="15">
        <f t="shared" ref="R15:Z15" si="1">F15</f>
        <v>2029</v>
      </c>
      <c r="S15" s="15">
        <f t="shared" si="1"/>
        <v>2030</v>
      </c>
      <c r="T15" s="15">
        <f t="shared" si="1"/>
        <v>2031</v>
      </c>
      <c r="U15" s="15">
        <f t="shared" si="1"/>
        <v>2032</v>
      </c>
      <c r="V15" s="15">
        <f t="shared" si="1"/>
        <v>2033</v>
      </c>
      <c r="W15" s="15">
        <f t="shared" si="1"/>
        <v>2034</v>
      </c>
      <c r="X15" s="15">
        <f t="shared" si="1"/>
        <v>2035</v>
      </c>
      <c r="Y15" s="15">
        <f t="shared" si="1"/>
        <v>2036</v>
      </c>
      <c r="Z15" s="15" t="str">
        <f t="shared" si="1"/>
        <v>2037-2038</v>
      </c>
      <c r="AA15" s="151"/>
      <c r="AB15" s="15">
        <f t="shared" ref="AB15:AL15" si="2">P15</f>
        <v>2027</v>
      </c>
      <c r="AC15" s="15">
        <f t="shared" si="2"/>
        <v>2028</v>
      </c>
      <c r="AD15" s="15">
        <f t="shared" si="2"/>
        <v>2029</v>
      </c>
      <c r="AE15" s="15">
        <f t="shared" si="2"/>
        <v>2030</v>
      </c>
      <c r="AF15" s="15">
        <f t="shared" si="2"/>
        <v>2031</v>
      </c>
      <c r="AG15" s="15">
        <f t="shared" si="2"/>
        <v>2032</v>
      </c>
      <c r="AH15" s="15">
        <f t="shared" si="2"/>
        <v>2033</v>
      </c>
      <c r="AI15" s="15">
        <f t="shared" si="2"/>
        <v>2034</v>
      </c>
      <c r="AJ15" s="15">
        <f t="shared" si="2"/>
        <v>2035</v>
      </c>
      <c r="AK15" s="15">
        <f t="shared" si="2"/>
        <v>2036</v>
      </c>
      <c r="AL15" s="15" t="str">
        <f t="shared" si="2"/>
        <v>2037-2038</v>
      </c>
      <c r="AM15" s="151"/>
      <c r="AN15" s="15">
        <f t="shared" ref="AN15:AX15" si="3">AB15</f>
        <v>2027</v>
      </c>
      <c r="AO15" s="15">
        <f t="shared" si="3"/>
        <v>2028</v>
      </c>
      <c r="AP15" s="15">
        <f t="shared" si="3"/>
        <v>2029</v>
      </c>
      <c r="AQ15" s="15">
        <f t="shared" si="3"/>
        <v>2030</v>
      </c>
      <c r="AR15" s="15">
        <f t="shared" si="3"/>
        <v>2031</v>
      </c>
      <c r="AS15" s="15">
        <f t="shared" si="3"/>
        <v>2032</v>
      </c>
      <c r="AT15" s="15">
        <f t="shared" si="3"/>
        <v>2033</v>
      </c>
      <c r="AU15" s="15">
        <f t="shared" si="3"/>
        <v>2034</v>
      </c>
      <c r="AV15" s="15">
        <f t="shared" si="3"/>
        <v>2035</v>
      </c>
      <c r="AW15" s="15">
        <f t="shared" si="3"/>
        <v>2036</v>
      </c>
      <c r="AX15" s="15" t="str">
        <f t="shared" si="3"/>
        <v>2037-2038</v>
      </c>
      <c r="AY15" s="151"/>
      <c r="AZ15" s="15">
        <f t="shared" ref="AZ15:BJ15" si="4">AN15</f>
        <v>2027</v>
      </c>
      <c r="BA15" s="15">
        <f t="shared" si="4"/>
        <v>2028</v>
      </c>
      <c r="BB15" s="15">
        <f t="shared" si="4"/>
        <v>2029</v>
      </c>
      <c r="BC15" s="15">
        <f t="shared" si="4"/>
        <v>2030</v>
      </c>
      <c r="BD15" s="15">
        <f t="shared" si="4"/>
        <v>2031</v>
      </c>
      <c r="BE15" s="15">
        <f t="shared" si="4"/>
        <v>2032</v>
      </c>
      <c r="BF15" s="15">
        <f t="shared" si="4"/>
        <v>2033</v>
      </c>
      <c r="BG15" s="15">
        <f t="shared" si="4"/>
        <v>2034</v>
      </c>
      <c r="BH15" s="15">
        <f t="shared" si="4"/>
        <v>2035</v>
      </c>
      <c r="BI15" s="15">
        <f t="shared" si="4"/>
        <v>2036</v>
      </c>
      <c r="BJ15" s="15" t="str">
        <f t="shared" si="4"/>
        <v>2037-2038</v>
      </c>
      <c r="BK15" s="151"/>
      <c r="BL15" s="15">
        <f>AZ15</f>
        <v>2027</v>
      </c>
      <c r="BM15" s="15">
        <f t="shared" ref="BM15:BV15" si="5">BA15</f>
        <v>2028</v>
      </c>
      <c r="BN15" s="15">
        <f t="shared" si="5"/>
        <v>2029</v>
      </c>
      <c r="BO15" s="15">
        <f t="shared" si="5"/>
        <v>2030</v>
      </c>
      <c r="BP15" s="15">
        <f t="shared" si="5"/>
        <v>2031</v>
      </c>
      <c r="BQ15" s="15">
        <f t="shared" si="5"/>
        <v>2032</v>
      </c>
      <c r="BR15" s="15">
        <f t="shared" si="5"/>
        <v>2033</v>
      </c>
      <c r="BS15" s="15">
        <f t="shared" si="5"/>
        <v>2034</v>
      </c>
      <c r="BT15" s="15">
        <f t="shared" si="5"/>
        <v>2035</v>
      </c>
      <c r="BU15" s="15">
        <f t="shared" si="5"/>
        <v>2036</v>
      </c>
      <c r="BV15" s="15" t="str">
        <f t="shared" si="5"/>
        <v>2037-2038</v>
      </c>
      <c r="BW15" s="151"/>
      <c r="BX15" s="15">
        <f t="shared" ref="BX15:CH15" si="6">BL15</f>
        <v>2027</v>
      </c>
      <c r="BY15" s="15">
        <f t="shared" si="6"/>
        <v>2028</v>
      </c>
      <c r="BZ15" s="15">
        <f t="shared" si="6"/>
        <v>2029</v>
      </c>
      <c r="CA15" s="15">
        <f t="shared" si="6"/>
        <v>2030</v>
      </c>
      <c r="CB15" s="15">
        <f t="shared" si="6"/>
        <v>2031</v>
      </c>
      <c r="CC15" s="15">
        <f t="shared" si="6"/>
        <v>2032</v>
      </c>
      <c r="CD15" s="15">
        <f t="shared" si="6"/>
        <v>2033</v>
      </c>
      <c r="CE15" s="15">
        <f t="shared" si="6"/>
        <v>2034</v>
      </c>
      <c r="CF15" s="15">
        <f t="shared" si="6"/>
        <v>2035</v>
      </c>
      <c r="CG15" s="15">
        <f t="shared" si="6"/>
        <v>2036</v>
      </c>
      <c r="CH15" s="15" t="str">
        <f t="shared" si="6"/>
        <v>2037-2038</v>
      </c>
    </row>
    <row r="16" spans="1:86" ht="24.6" customHeight="1" x14ac:dyDescent="0.25">
      <c r="A16" s="16">
        <v>1</v>
      </c>
      <c r="B16" s="16">
        <f t="shared" ref="B16:BM16" si="7">A16+1</f>
        <v>2</v>
      </c>
      <c r="C16" s="16">
        <f t="shared" si="7"/>
        <v>3</v>
      </c>
      <c r="D16" s="16">
        <f t="shared" si="7"/>
        <v>4</v>
      </c>
      <c r="E16" s="16">
        <f t="shared" si="7"/>
        <v>5</v>
      </c>
      <c r="F16" s="16">
        <f>E16+1</f>
        <v>6</v>
      </c>
      <c r="G16" s="16">
        <f t="shared" si="7"/>
        <v>7</v>
      </c>
      <c r="H16" s="16">
        <f t="shared" si="7"/>
        <v>8</v>
      </c>
      <c r="I16" s="16">
        <f t="shared" si="7"/>
        <v>9</v>
      </c>
      <c r="J16" s="16">
        <f t="shared" si="7"/>
        <v>10</v>
      </c>
      <c r="K16" s="16">
        <f t="shared" si="7"/>
        <v>11</v>
      </c>
      <c r="L16" s="16">
        <f t="shared" si="7"/>
        <v>12</v>
      </c>
      <c r="M16" s="16">
        <f t="shared" si="7"/>
        <v>13</v>
      </c>
      <c r="N16" s="16">
        <f t="shared" si="7"/>
        <v>14</v>
      </c>
      <c r="O16" s="16" t="s">
        <v>245</v>
      </c>
      <c r="P16" s="16">
        <f t="shared" si="7"/>
        <v>9</v>
      </c>
      <c r="Q16" s="16">
        <f t="shared" si="7"/>
        <v>10</v>
      </c>
      <c r="R16" s="16">
        <f t="shared" si="7"/>
        <v>11</v>
      </c>
      <c r="S16" s="16">
        <f t="shared" si="7"/>
        <v>12</v>
      </c>
      <c r="T16" s="16">
        <f t="shared" si="7"/>
        <v>13</v>
      </c>
      <c r="U16" s="16">
        <f t="shared" si="7"/>
        <v>14</v>
      </c>
      <c r="V16" s="16">
        <f t="shared" si="7"/>
        <v>15</v>
      </c>
      <c r="W16" s="16">
        <f t="shared" si="7"/>
        <v>16</v>
      </c>
      <c r="X16" s="16">
        <f t="shared" si="7"/>
        <v>17</v>
      </c>
      <c r="Y16" s="16">
        <f t="shared" si="7"/>
        <v>18</v>
      </c>
      <c r="Z16" s="16">
        <f t="shared" si="7"/>
        <v>19</v>
      </c>
      <c r="AA16" s="16" t="s">
        <v>246</v>
      </c>
      <c r="AB16" s="16">
        <f t="shared" si="7"/>
        <v>14</v>
      </c>
      <c r="AC16" s="16">
        <f t="shared" si="7"/>
        <v>15</v>
      </c>
      <c r="AD16" s="16">
        <f t="shared" si="7"/>
        <v>16</v>
      </c>
      <c r="AE16" s="16">
        <f t="shared" si="7"/>
        <v>17</v>
      </c>
      <c r="AF16" s="16">
        <f t="shared" si="7"/>
        <v>18</v>
      </c>
      <c r="AG16" s="16">
        <f t="shared" si="7"/>
        <v>19</v>
      </c>
      <c r="AH16" s="16">
        <f t="shared" si="7"/>
        <v>20</v>
      </c>
      <c r="AI16" s="16">
        <f t="shared" si="7"/>
        <v>21</v>
      </c>
      <c r="AJ16" s="16">
        <f t="shared" si="7"/>
        <v>22</v>
      </c>
      <c r="AK16" s="16">
        <f t="shared" si="7"/>
        <v>23</v>
      </c>
      <c r="AL16" s="16">
        <f t="shared" si="7"/>
        <v>24</v>
      </c>
      <c r="AM16" s="16" t="s">
        <v>247</v>
      </c>
      <c r="AN16" s="16">
        <f t="shared" si="7"/>
        <v>19</v>
      </c>
      <c r="AO16" s="16">
        <f t="shared" si="7"/>
        <v>20</v>
      </c>
      <c r="AP16" s="16">
        <f t="shared" si="7"/>
        <v>21</v>
      </c>
      <c r="AQ16" s="16">
        <f t="shared" si="7"/>
        <v>22</v>
      </c>
      <c r="AR16" s="16">
        <f t="shared" si="7"/>
        <v>23</v>
      </c>
      <c r="AS16" s="16">
        <f t="shared" si="7"/>
        <v>24</v>
      </c>
      <c r="AT16" s="16">
        <f t="shared" si="7"/>
        <v>25</v>
      </c>
      <c r="AU16" s="16">
        <f t="shared" si="7"/>
        <v>26</v>
      </c>
      <c r="AV16" s="16">
        <f t="shared" si="7"/>
        <v>27</v>
      </c>
      <c r="AW16" s="16">
        <f t="shared" si="7"/>
        <v>28</v>
      </c>
      <c r="AX16" s="16">
        <f t="shared" si="7"/>
        <v>29</v>
      </c>
      <c r="AY16" s="16" t="s">
        <v>248</v>
      </c>
      <c r="AZ16" s="16">
        <f t="shared" si="7"/>
        <v>24</v>
      </c>
      <c r="BA16" s="16">
        <f t="shared" si="7"/>
        <v>25</v>
      </c>
      <c r="BB16" s="16">
        <f t="shared" si="7"/>
        <v>26</v>
      </c>
      <c r="BC16" s="16">
        <f t="shared" si="7"/>
        <v>27</v>
      </c>
      <c r="BD16" s="16">
        <f t="shared" si="7"/>
        <v>28</v>
      </c>
      <c r="BE16" s="16">
        <f t="shared" si="7"/>
        <v>29</v>
      </c>
      <c r="BF16" s="16">
        <f t="shared" si="7"/>
        <v>30</v>
      </c>
      <c r="BG16" s="16">
        <f t="shared" si="7"/>
        <v>31</v>
      </c>
      <c r="BH16" s="16">
        <f t="shared" si="7"/>
        <v>32</v>
      </c>
      <c r="BI16" s="16">
        <f t="shared" si="7"/>
        <v>33</v>
      </c>
      <c r="BJ16" s="16">
        <f t="shared" si="7"/>
        <v>34</v>
      </c>
      <c r="BK16" s="16" t="s">
        <v>249</v>
      </c>
      <c r="BL16" s="16">
        <f t="shared" si="7"/>
        <v>29</v>
      </c>
      <c r="BM16" s="16">
        <f t="shared" si="7"/>
        <v>30</v>
      </c>
      <c r="BN16" s="16">
        <f t="shared" ref="BN16:CH16" si="8">BM16+1</f>
        <v>31</v>
      </c>
      <c r="BO16" s="16">
        <f t="shared" si="8"/>
        <v>32</v>
      </c>
      <c r="BP16" s="16">
        <f t="shared" si="8"/>
        <v>33</v>
      </c>
      <c r="BQ16" s="16">
        <f t="shared" si="8"/>
        <v>34</v>
      </c>
      <c r="BR16" s="16">
        <f t="shared" si="8"/>
        <v>35</v>
      </c>
      <c r="BS16" s="16">
        <f t="shared" si="8"/>
        <v>36</v>
      </c>
      <c r="BT16" s="16">
        <f t="shared" si="8"/>
        <v>37</v>
      </c>
      <c r="BU16" s="16">
        <f t="shared" si="8"/>
        <v>38</v>
      </c>
      <c r="BV16" s="16">
        <f t="shared" si="8"/>
        <v>39</v>
      </c>
      <c r="BW16" s="16" t="s">
        <v>250</v>
      </c>
      <c r="BX16" s="16">
        <f t="shared" si="8"/>
        <v>34</v>
      </c>
      <c r="BY16" s="16">
        <f t="shared" si="8"/>
        <v>35</v>
      </c>
      <c r="BZ16" s="16">
        <f t="shared" si="8"/>
        <v>36</v>
      </c>
      <c r="CA16" s="16">
        <f t="shared" si="8"/>
        <v>37</v>
      </c>
      <c r="CB16" s="16">
        <f t="shared" si="8"/>
        <v>38</v>
      </c>
      <c r="CC16" s="16">
        <f t="shared" si="8"/>
        <v>39</v>
      </c>
      <c r="CD16" s="16">
        <f t="shared" si="8"/>
        <v>40</v>
      </c>
      <c r="CE16" s="16">
        <f t="shared" si="8"/>
        <v>41</v>
      </c>
      <c r="CF16" s="16">
        <f t="shared" si="8"/>
        <v>42</v>
      </c>
      <c r="CG16" s="16">
        <f t="shared" si="8"/>
        <v>43</v>
      </c>
      <c r="CH16" s="16">
        <f t="shared" si="8"/>
        <v>44</v>
      </c>
    </row>
    <row r="17" spans="1:86" ht="42.6" customHeight="1" x14ac:dyDescent="0.25">
      <c r="A17" s="16" t="s">
        <v>0</v>
      </c>
      <c r="B17" s="16" t="s">
        <v>234</v>
      </c>
      <c r="C17" s="17" t="s">
        <v>1</v>
      </c>
      <c r="D17" s="17" t="s">
        <v>1</v>
      </c>
      <c r="E17" s="17" t="s">
        <v>1</v>
      </c>
      <c r="F17" s="17" t="s">
        <v>1</v>
      </c>
      <c r="G17" s="17" t="s">
        <v>1</v>
      </c>
      <c r="H17" s="17" t="s">
        <v>1</v>
      </c>
      <c r="I17" s="17" t="s">
        <v>1</v>
      </c>
      <c r="J17" s="17" t="s">
        <v>1</v>
      </c>
      <c r="K17" s="17" t="s">
        <v>1</v>
      </c>
      <c r="L17" s="17" t="s">
        <v>1</v>
      </c>
      <c r="M17" s="17" t="s">
        <v>1</v>
      </c>
      <c r="N17" s="17" t="s">
        <v>1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 t="str">
        <f>'№3 ИП-ТС'!E15</f>
        <v>-</v>
      </c>
      <c r="AB17" s="17" t="str">
        <f>'№3 ИП-ТС'!F15</f>
        <v>-</v>
      </c>
      <c r="AC17" s="17" t="str">
        <f>'№3 ИП-ТС'!G15</f>
        <v>-</v>
      </c>
      <c r="AD17" s="17" t="str">
        <f>'№3 ИП-ТС'!H15</f>
        <v>-</v>
      </c>
      <c r="AE17" s="17" t="str">
        <f>'№3 ИП-ТС'!I15</f>
        <v>-</v>
      </c>
      <c r="AF17" s="17" t="str">
        <f>'№3 ИП-ТС'!J15</f>
        <v>-</v>
      </c>
      <c r="AG17" s="17" t="str">
        <f>'№3 ИП-ТС'!K15</f>
        <v>-</v>
      </c>
      <c r="AH17" s="17" t="str">
        <f>'№3 ИП-ТС'!L15</f>
        <v>-</v>
      </c>
      <c r="AI17" s="17" t="str">
        <f>'№3 ИП-ТС'!M15</f>
        <v>-</v>
      </c>
      <c r="AJ17" s="17" t="str">
        <f>'№3 ИП-ТС'!N15</f>
        <v>-</v>
      </c>
      <c r="AK17" s="17" t="str">
        <f>'№3 ИП-ТС'!O15</f>
        <v>-</v>
      </c>
      <c r="AL17" s="17" t="str">
        <f>'№3 ИП-ТС'!P15</f>
        <v>-</v>
      </c>
      <c r="AM17" s="17" t="s">
        <v>1</v>
      </c>
      <c r="AN17" s="17" t="s">
        <v>1</v>
      </c>
      <c r="AO17" s="17" t="s">
        <v>1</v>
      </c>
      <c r="AP17" s="17" t="s">
        <v>1</v>
      </c>
      <c r="AQ17" s="17" t="s">
        <v>1</v>
      </c>
      <c r="AR17" s="17" t="s">
        <v>1</v>
      </c>
      <c r="AS17" s="17" t="s">
        <v>1</v>
      </c>
      <c r="AT17" s="17" t="s">
        <v>1</v>
      </c>
      <c r="AU17" s="17" t="s">
        <v>1</v>
      </c>
      <c r="AV17" s="17" t="s">
        <v>1</v>
      </c>
      <c r="AW17" s="17" t="s">
        <v>1</v>
      </c>
      <c r="AX17" s="17" t="s">
        <v>1</v>
      </c>
      <c r="AY17" s="17" t="s">
        <v>1</v>
      </c>
      <c r="AZ17" s="17" t="s">
        <v>1</v>
      </c>
      <c r="BA17" s="17" t="s">
        <v>1</v>
      </c>
      <c r="BB17" s="17" t="s">
        <v>1</v>
      </c>
      <c r="BC17" s="17" t="s">
        <v>1</v>
      </c>
      <c r="BD17" s="17" t="s">
        <v>1</v>
      </c>
      <c r="BE17" s="17" t="s">
        <v>1</v>
      </c>
      <c r="BF17" s="17" t="s">
        <v>1</v>
      </c>
      <c r="BG17" s="17" t="s">
        <v>1</v>
      </c>
      <c r="BH17" s="17" t="s">
        <v>1</v>
      </c>
      <c r="BI17" s="17" t="s">
        <v>1</v>
      </c>
      <c r="BJ17" s="17" t="s">
        <v>1</v>
      </c>
      <c r="BK17" s="17" t="str">
        <f>'№3 ИП-ТС'!E18</f>
        <v>-</v>
      </c>
      <c r="BL17" s="17" t="str">
        <f>'№3 ИП-ТС'!F18</f>
        <v>-</v>
      </c>
      <c r="BM17" s="17" t="str">
        <f>'№3 ИП-ТС'!G18</f>
        <v>-</v>
      </c>
      <c r="BN17" s="17" t="str">
        <f>'№3 ИП-ТС'!H18</f>
        <v>-</v>
      </c>
      <c r="BO17" s="17" t="str">
        <f>'№3 ИП-ТС'!I18</f>
        <v>-</v>
      </c>
      <c r="BP17" s="17" t="str">
        <f>'№3 ИП-ТС'!J18</f>
        <v>-</v>
      </c>
      <c r="BQ17" s="17" t="str">
        <f>'№3 ИП-ТС'!K18</f>
        <v>-</v>
      </c>
      <c r="BR17" s="17" t="str">
        <f>'№3 ИП-ТС'!L18</f>
        <v>-</v>
      </c>
      <c r="BS17" s="17" t="str">
        <f>'№3 ИП-ТС'!M18</f>
        <v>-</v>
      </c>
      <c r="BT17" s="17" t="str">
        <f>'№3 ИП-ТС'!N18</f>
        <v>-</v>
      </c>
      <c r="BU17" s="17" t="str">
        <f>'№3 ИП-ТС'!O18</f>
        <v>-</v>
      </c>
      <c r="BV17" s="17" t="str">
        <f>'№3 ИП-ТС'!P18</f>
        <v>-</v>
      </c>
      <c r="BW17" s="17" t="str">
        <f>'№3 ИП-ТС'!E21</f>
        <v>-</v>
      </c>
      <c r="BX17" s="17" t="str">
        <f>'№3 ИП-ТС'!F21</f>
        <v>-</v>
      </c>
      <c r="BY17" s="17" t="str">
        <f>'№3 ИП-ТС'!G21</f>
        <v>-</v>
      </c>
      <c r="BZ17" s="17" t="str">
        <f>'№3 ИП-ТС'!H21</f>
        <v>-</v>
      </c>
      <c r="CA17" s="17" t="str">
        <f>'№3 ИП-ТС'!I21</f>
        <v>-</v>
      </c>
      <c r="CB17" s="17" t="str">
        <f>'№3 ИП-ТС'!J21</f>
        <v>-</v>
      </c>
      <c r="CC17" s="17" t="str">
        <f>'№3 ИП-ТС'!K21</f>
        <v>-</v>
      </c>
      <c r="CD17" s="17" t="str">
        <f>'№3 ИП-ТС'!L21</f>
        <v>-</v>
      </c>
      <c r="CE17" s="17" t="str">
        <f>'№3 ИП-ТС'!M21</f>
        <v>-</v>
      </c>
      <c r="CF17" s="17" t="str">
        <f>'№3 ИП-ТС'!N21</f>
        <v>-</v>
      </c>
      <c r="CG17" s="17" t="str">
        <f>'№3 ИП-ТС'!O21</f>
        <v>-</v>
      </c>
      <c r="CH17" s="17" t="str">
        <f>'№3 ИП-ТС'!P21</f>
        <v>-</v>
      </c>
    </row>
    <row r="18" spans="1:86" x14ac:dyDescent="0.25">
      <c r="A18" s="18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</row>
    <row r="19" spans="1:86" ht="15.75" customHeight="1" x14ac:dyDescent="0.3">
      <c r="A19" s="154"/>
      <c r="B19" s="155"/>
      <c r="C19" s="155"/>
      <c r="D19" s="155"/>
      <c r="E19" s="155"/>
      <c r="F19" s="155"/>
      <c r="G19" s="155"/>
      <c r="H19" s="70"/>
      <c r="I19" s="70"/>
      <c r="J19" s="70"/>
      <c r="K19" s="70"/>
      <c r="L19" s="70"/>
      <c r="M19" s="70"/>
      <c r="BF19" s="11" t="s">
        <v>229</v>
      </c>
    </row>
    <row r="20" spans="1:86" s="1" customFormat="1" ht="15.75" customHeight="1" x14ac:dyDescent="0.3"/>
  </sheetData>
  <mergeCells count="32">
    <mergeCell ref="AM10:CH10"/>
    <mergeCell ref="AM14:AM15"/>
    <mergeCell ref="AY11:BJ13"/>
    <mergeCell ref="BK11:BV13"/>
    <mergeCell ref="BW11:CH13"/>
    <mergeCell ref="BX14:CH14"/>
    <mergeCell ref="AN14:AX14"/>
    <mergeCell ref="AY14:AY15"/>
    <mergeCell ref="BL14:BV14"/>
    <mergeCell ref="AZ14:BJ14"/>
    <mergeCell ref="BK14:BK15"/>
    <mergeCell ref="A19:G19"/>
    <mergeCell ref="D14:N14"/>
    <mergeCell ref="O14:O15"/>
    <mergeCell ref="P14:Z14"/>
    <mergeCell ref="AA14:AA15"/>
    <mergeCell ref="A8:CA8"/>
    <mergeCell ref="A7:CA7"/>
    <mergeCell ref="A4:CA6"/>
    <mergeCell ref="C11:N13"/>
    <mergeCell ref="A10:A15"/>
    <mergeCell ref="B10:B15"/>
    <mergeCell ref="C10:Z10"/>
    <mergeCell ref="A9:AL9"/>
    <mergeCell ref="C14:C15"/>
    <mergeCell ref="AA10:AL10"/>
    <mergeCell ref="AA11:AL13"/>
    <mergeCell ref="O11:Z13"/>
    <mergeCell ref="AB14:AL14"/>
    <mergeCell ref="AM9:CH9"/>
    <mergeCell ref="BW14:BW15"/>
    <mergeCell ref="AM11:AX13"/>
  </mergeCells>
  <phoneticPr fontId="16" type="noConversion"/>
  <pageMargins left="0.23622047244094491" right="0.15748031496062992" top="0.74803149606299213" bottom="0.74803149606299213" header="0.31496062992125984" footer="0.31496062992125984"/>
  <pageSetup paperSize="9" scale="63" orientation="landscape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E98"/>
  <sheetViews>
    <sheetView tabSelected="1" view="pageBreakPreview" zoomScale="80" zoomScaleNormal="60" zoomScaleSheetLayoutView="80" workbookViewId="0">
      <selection activeCell="G14" sqref="G14"/>
    </sheetView>
  </sheetViews>
  <sheetFormatPr defaultColWidth="9.109375" defaultRowHeight="13.8" x14ac:dyDescent="0.25"/>
  <cols>
    <col min="1" max="1" width="10.5546875" style="91" customWidth="1"/>
    <col min="2" max="2" width="45.77734375" style="11" customWidth="1"/>
    <col min="3" max="3" width="14.6640625" style="11" customWidth="1"/>
    <col min="4" max="4" width="16.88671875" style="11" customWidth="1"/>
    <col min="5" max="5" width="15.109375" style="11" customWidth="1"/>
    <col min="6" max="6" width="14.21875" style="11" customWidth="1"/>
    <col min="7" max="7" width="15.44140625" style="11" customWidth="1"/>
    <col min="8" max="8" width="12.6640625" style="11" customWidth="1"/>
    <col min="9" max="9" width="14.6640625" style="11" customWidth="1"/>
    <col min="10" max="10" width="12" style="11" customWidth="1"/>
    <col min="11" max="11" width="11.88671875" style="11" customWidth="1"/>
    <col min="12" max="28" width="13.6640625" style="11" hidden="1" customWidth="1"/>
    <col min="29" max="29" width="16" style="42" customWidth="1"/>
    <col min="30" max="31" width="9.109375" style="12"/>
    <col min="32" max="16384" width="9.109375" style="11"/>
  </cols>
  <sheetData>
    <row r="1" spans="1:31" ht="20.25" customHeight="1" x14ac:dyDescent="0.3">
      <c r="A1" s="71"/>
      <c r="B1" s="35"/>
      <c r="C1" s="35"/>
      <c r="D1" s="35"/>
      <c r="E1" s="35"/>
      <c r="F1" s="35"/>
      <c r="G1" s="35"/>
      <c r="H1" s="68"/>
      <c r="I1" s="68"/>
      <c r="J1" s="68"/>
      <c r="K1" s="68"/>
      <c r="L1" s="68" t="s">
        <v>260</v>
      </c>
      <c r="M1" s="68" t="s">
        <v>260</v>
      </c>
      <c r="N1" s="68" t="s">
        <v>260</v>
      </c>
      <c r="O1" s="68" t="s">
        <v>260</v>
      </c>
      <c r="P1" s="68" t="s">
        <v>260</v>
      </c>
      <c r="Q1" s="68" t="s">
        <v>260</v>
      </c>
      <c r="R1" s="68" t="s">
        <v>260</v>
      </c>
      <c r="S1" s="68" t="s">
        <v>260</v>
      </c>
      <c r="T1" s="68" t="s">
        <v>260</v>
      </c>
      <c r="U1" s="68" t="s">
        <v>260</v>
      </c>
      <c r="V1" s="68" t="s">
        <v>260</v>
      </c>
      <c r="W1" s="68" t="s">
        <v>260</v>
      </c>
      <c r="X1" s="68" t="s">
        <v>260</v>
      </c>
      <c r="Y1" s="68" t="s">
        <v>260</v>
      </c>
      <c r="Z1" s="68" t="s">
        <v>260</v>
      </c>
      <c r="AA1" s="68" t="s">
        <v>260</v>
      </c>
      <c r="AB1" s="68" t="s">
        <v>260</v>
      </c>
      <c r="AC1" s="68" t="s">
        <v>267</v>
      </c>
    </row>
    <row r="2" spans="1:31" ht="12" customHeight="1" x14ac:dyDescent="0.3">
      <c r="A2" s="71"/>
      <c r="B2" s="35"/>
      <c r="C2" s="35"/>
      <c r="D2" s="35"/>
      <c r="E2" s="35"/>
      <c r="F2" s="35"/>
      <c r="G2" s="35"/>
      <c r="H2" s="68"/>
      <c r="I2" s="68"/>
      <c r="J2" s="68"/>
      <c r="K2" s="68"/>
      <c r="L2" s="68" t="s">
        <v>261</v>
      </c>
      <c r="M2" s="68" t="s">
        <v>261</v>
      </c>
      <c r="N2" s="68" t="s">
        <v>261</v>
      </c>
      <c r="O2" s="68" t="s">
        <v>261</v>
      </c>
      <c r="P2" s="68" t="s">
        <v>261</v>
      </c>
      <c r="Q2" s="68" t="s">
        <v>261</v>
      </c>
      <c r="R2" s="68" t="s">
        <v>261</v>
      </c>
      <c r="S2" s="68" t="s">
        <v>261</v>
      </c>
      <c r="T2" s="68" t="s">
        <v>261</v>
      </c>
      <c r="U2" s="68" t="s">
        <v>261</v>
      </c>
      <c r="V2" s="68" t="s">
        <v>261</v>
      </c>
      <c r="W2" s="68" t="s">
        <v>261</v>
      </c>
      <c r="X2" s="68" t="s">
        <v>261</v>
      </c>
      <c r="Y2" s="68" t="s">
        <v>261</v>
      </c>
      <c r="Z2" s="68" t="s">
        <v>261</v>
      </c>
      <c r="AA2" s="68" t="s">
        <v>261</v>
      </c>
      <c r="AB2" s="68" t="s">
        <v>261</v>
      </c>
      <c r="AC2" s="68" t="s">
        <v>268</v>
      </c>
    </row>
    <row r="3" spans="1:31" ht="15.6" x14ac:dyDescent="0.3">
      <c r="A3" s="71"/>
      <c r="B3" s="35"/>
      <c r="C3" s="35"/>
      <c r="D3" s="35"/>
      <c r="E3" s="35"/>
      <c r="F3" s="35"/>
      <c r="G3" s="35"/>
      <c r="H3" s="106"/>
      <c r="I3" s="106"/>
      <c r="J3" s="106"/>
      <c r="K3" s="106"/>
      <c r="L3" s="106" t="s">
        <v>214</v>
      </c>
      <c r="M3" s="106" t="s">
        <v>214</v>
      </c>
      <c r="N3" s="106" t="s">
        <v>214</v>
      </c>
      <c r="O3" s="106" t="s">
        <v>214</v>
      </c>
      <c r="P3" s="106" t="s">
        <v>214</v>
      </c>
      <c r="Q3" s="106" t="s">
        <v>214</v>
      </c>
      <c r="R3" s="106" t="s">
        <v>214</v>
      </c>
      <c r="S3" s="106" t="s">
        <v>214</v>
      </c>
      <c r="T3" s="106" t="s">
        <v>214</v>
      </c>
      <c r="U3" s="106" t="s">
        <v>214</v>
      </c>
      <c r="V3" s="106" t="s">
        <v>214</v>
      </c>
      <c r="W3" s="106" t="s">
        <v>214</v>
      </c>
      <c r="X3" s="106" t="s">
        <v>214</v>
      </c>
      <c r="Y3" s="106" t="s">
        <v>214</v>
      </c>
      <c r="Z3" s="106" t="s">
        <v>214</v>
      </c>
      <c r="AA3" s="106" t="s">
        <v>214</v>
      </c>
      <c r="AB3" s="106" t="s">
        <v>214</v>
      </c>
      <c r="AC3" s="68" t="s">
        <v>214</v>
      </c>
    </row>
    <row r="4" spans="1:31" s="73" customFormat="1" ht="18" x14ac:dyDescent="0.3">
      <c r="A4" s="160" t="s">
        <v>156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72"/>
      <c r="AE4" s="72"/>
    </row>
    <row r="5" spans="1:31" s="73" customFormat="1" ht="18" x14ac:dyDescent="0.3">
      <c r="A5" s="161" t="str">
        <f>'[1]№1 ИП-ТС'!A9:B9</f>
        <v>ИП Шорохов С.В.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72"/>
      <c r="AE5" s="72"/>
    </row>
    <row r="6" spans="1:31" s="73" customFormat="1" ht="18" x14ac:dyDescent="0.3">
      <c r="A6" s="161" t="s">
        <v>244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72"/>
      <c r="AE6" s="72"/>
    </row>
    <row r="7" spans="1:31" s="73" customFormat="1" ht="12" customHeight="1" x14ac:dyDescent="0.3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103"/>
      <c r="AD7" s="72"/>
      <c r="AE7" s="72"/>
    </row>
    <row r="8" spans="1:31" ht="15" customHeight="1" x14ac:dyDescent="0.25">
      <c r="A8" s="159" t="s">
        <v>40</v>
      </c>
      <c r="B8" s="159" t="s">
        <v>142</v>
      </c>
      <c r="C8" s="163" t="s">
        <v>193</v>
      </c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57" t="s">
        <v>157</v>
      </c>
    </row>
    <row r="9" spans="1:31" ht="29.25" customHeight="1" x14ac:dyDescent="0.25">
      <c r="A9" s="159"/>
      <c r="B9" s="159"/>
      <c r="C9" s="157" t="s">
        <v>143</v>
      </c>
      <c r="D9" s="167" t="s">
        <v>158</v>
      </c>
      <c r="E9" s="168"/>
      <c r="F9" s="157" t="s">
        <v>143</v>
      </c>
      <c r="G9" s="157" t="s">
        <v>218</v>
      </c>
      <c r="H9" s="157">
        <v>2027</v>
      </c>
      <c r="I9" s="157">
        <f t="shared" ref="I9:Z9" si="0">H9+1</f>
        <v>2028</v>
      </c>
      <c r="J9" s="157">
        <f t="shared" si="0"/>
        <v>2029</v>
      </c>
      <c r="K9" s="157">
        <f t="shared" si="0"/>
        <v>2030</v>
      </c>
      <c r="L9" s="157">
        <f t="shared" si="0"/>
        <v>2031</v>
      </c>
      <c r="M9" s="157">
        <f t="shared" si="0"/>
        <v>2032</v>
      </c>
      <c r="N9" s="157">
        <f t="shared" si="0"/>
        <v>2033</v>
      </c>
      <c r="O9" s="157">
        <f t="shared" si="0"/>
        <v>2034</v>
      </c>
      <c r="P9" s="157">
        <f t="shared" si="0"/>
        <v>2035</v>
      </c>
      <c r="Q9" s="157">
        <f t="shared" si="0"/>
        <v>2036</v>
      </c>
      <c r="R9" s="157">
        <f t="shared" si="0"/>
        <v>2037</v>
      </c>
      <c r="S9" s="157">
        <f t="shared" si="0"/>
        <v>2038</v>
      </c>
      <c r="T9" s="157">
        <f t="shared" si="0"/>
        <v>2039</v>
      </c>
      <c r="U9" s="157">
        <f t="shared" si="0"/>
        <v>2040</v>
      </c>
      <c r="V9" s="157">
        <f t="shared" si="0"/>
        <v>2041</v>
      </c>
      <c r="W9" s="157">
        <f t="shared" si="0"/>
        <v>2042</v>
      </c>
      <c r="X9" s="157">
        <f t="shared" si="0"/>
        <v>2043</v>
      </c>
      <c r="Y9" s="157">
        <f t="shared" si="0"/>
        <v>2044</v>
      </c>
      <c r="Z9" s="157">
        <f t="shared" si="0"/>
        <v>2045</v>
      </c>
      <c r="AA9" s="157">
        <f>Z9+1</f>
        <v>2046</v>
      </c>
      <c r="AB9" s="157">
        <f>AA9+1</f>
        <v>2047</v>
      </c>
      <c r="AC9" s="162"/>
    </row>
    <row r="10" spans="1:31" ht="46.8" x14ac:dyDescent="0.25">
      <c r="A10" s="159"/>
      <c r="B10" s="159"/>
      <c r="C10" s="158"/>
      <c r="D10" s="104" t="s">
        <v>129</v>
      </c>
      <c r="E10" s="105" t="s">
        <v>159</v>
      </c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</row>
    <row r="11" spans="1:31" ht="15" customHeight="1" x14ac:dyDescent="0.25">
      <c r="A11" s="104">
        <f>COLUMN()</f>
        <v>1</v>
      </c>
      <c r="B11" s="104">
        <f>COLUMN()</f>
        <v>2</v>
      </c>
      <c r="C11" s="104">
        <f>COLUMN()</f>
        <v>3</v>
      </c>
      <c r="D11" s="104" t="s">
        <v>132</v>
      </c>
      <c r="E11" s="104" t="s">
        <v>133</v>
      </c>
      <c r="F11" s="104">
        <v>4</v>
      </c>
      <c r="G11" s="104">
        <v>5</v>
      </c>
      <c r="H11" s="104">
        <f t="shared" ref="H11:Z11" si="1">G11+1</f>
        <v>6</v>
      </c>
      <c r="I11" s="104">
        <f t="shared" si="1"/>
        <v>7</v>
      </c>
      <c r="J11" s="104">
        <f t="shared" si="1"/>
        <v>8</v>
      </c>
      <c r="K11" s="104">
        <f t="shared" si="1"/>
        <v>9</v>
      </c>
      <c r="L11" s="104">
        <f t="shared" si="1"/>
        <v>10</v>
      </c>
      <c r="M11" s="104">
        <f t="shared" si="1"/>
        <v>11</v>
      </c>
      <c r="N11" s="104">
        <f t="shared" si="1"/>
        <v>12</v>
      </c>
      <c r="O11" s="104">
        <f t="shared" si="1"/>
        <v>13</v>
      </c>
      <c r="P11" s="104">
        <f t="shared" si="1"/>
        <v>14</v>
      </c>
      <c r="Q11" s="104">
        <f t="shared" si="1"/>
        <v>15</v>
      </c>
      <c r="R11" s="104">
        <f t="shared" si="1"/>
        <v>16</v>
      </c>
      <c r="S11" s="104">
        <f t="shared" si="1"/>
        <v>17</v>
      </c>
      <c r="T11" s="104">
        <f t="shared" si="1"/>
        <v>18</v>
      </c>
      <c r="U11" s="104">
        <f t="shared" si="1"/>
        <v>19</v>
      </c>
      <c r="V11" s="104">
        <f t="shared" si="1"/>
        <v>20</v>
      </c>
      <c r="W11" s="104">
        <f t="shared" si="1"/>
        <v>21</v>
      </c>
      <c r="X11" s="104">
        <f t="shared" si="1"/>
        <v>22</v>
      </c>
      <c r="Y11" s="104">
        <f t="shared" si="1"/>
        <v>23</v>
      </c>
      <c r="Z11" s="104">
        <f t="shared" si="1"/>
        <v>24</v>
      </c>
      <c r="AA11" s="104">
        <f>Y11+1</f>
        <v>24</v>
      </c>
      <c r="AB11" s="104">
        <f>Z11+1</f>
        <v>25</v>
      </c>
      <c r="AC11" s="104">
        <v>10</v>
      </c>
    </row>
    <row r="12" spans="1:31" ht="15" customHeight="1" x14ac:dyDescent="0.25">
      <c r="A12" s="163" t="str">
        <f>B8</f>
        <v>Источники финансирования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6"/>
    </row>
    <row r="13" spans="1:31" s="14" customFormat="1" ht="15.6" x14ac:dyDescent="0.25">
      <c r="A13" s="75" t="s">
        <v>17</v>
      </c>
      <c r="B13" s="76" t="s">
        <v>144</v>
      </c>
      <c r="C13" s="77">
        <v>1444.38</v>
      </c>
      <c r="D13" s="77">
        <v>1444.38</v>
      </c>
      <c r="E13" s="77">
        <v>0</v>
      </c>
      <c r="F13" s="77">
        <v>1444.38</v>
      </c>
      <c r="G13" s="77">
        <v>0</v>
      </c>
      <c r="H13" s="77">
        <v>722.19</v>
      </c>
      <c r="I13" s="77">
        <v>722.19</v>
      </c>
      <c r="J13" s="77">
        <v>0</v>
      </c>
      <c r="K13" s="77">
        <v>0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0</v>
      </c>
      <c r="V13" s="77">
        <v>0</v>
      </c>
      <c r="W13" s="77">
        <v>0</v>
      </c>
      <c r="X13" s="77">
        <v>0</v>
      </c>
      <c r="Y13" s="77">
        <v>0</v>
      </c>
      <c r="Z13" s="77">
        <v>0</v>
      </c>
      <c r="AA13" s="77">
        <v>0</v>
      </c>
      <c r="AB13" s="77">
        <v>0</v>
      </c>
      <c r="AC13" s="77"/>
      <c r="AD13" s="78"/>
      <c r="AE13" s="78"/>
    </row>
    <row r="14" spans="1:31" ht="45.6" customHeight="1" x14ac:dyDescent="0.25">
      <c r="A14" s="104" t="s">
        <v>160</v>
      </c>
      <c r="B14" s="79" t="s">
        <v>145</v>
      </c>
      <c r="C14" s="80">
        <v>1444.38</v>
      </c>
      <c r="D14" s="80">
        <v>1444.38</v>
      </c>
      <c r="E14" s="80">
        <v>0</v>
      </c>
      <c r="F14" s="80">
        <v>1444.38</v>
      </c>
      <c r="G14" s="80">
        <v>0</v>
      </c>
      <c r="H14" s="80">
        <v>722.19</v>
      </c>
      <c r="I14" s="80">
        <v>722.19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80">
        <v>0</v>
      </c>
      <c r="S14" s="80">
        <v>0</v>
      </c>
      <c r="T14" s="80">
        <v>0</v>
      </c>
      <c r="U14" s="80">
        <v>0</v>
      </c>
      <c r="V14" s="80">
        <v>0</v>
      </c>
      <c r="W14" s="80">
        <v>0</v>
      </c>
      <c r="X14" s="80">
        <v>0</v>
      </c>
      <c r="Y14" s="80">
        <v>0</v>
      </c>
      <c r="Z14" s="80">
        <v>0</v>
      </c>
      <c r="AA14" s="80">
        <v>0</v>
      </c>
      <c r="AB14" s="80">
        <v>0</v>
      </c>
      <c r="AC14" s="77"/>
    </row>
    <row r="15" spans="1:31" ht="35.4" customHeight="1" x14ac:dyDescent="0.25">
      <c r="A15" s="82" t="s">
        <v>98</v>
      </c>
      <c r="B15" s="79" t="s">
        <v>236</v>
      </c>
      <c r="C15" s="80">
        <v>207.53330000000003</v>
      </c>
      <c r="D15" s="80">
        <v>207.53330000000003</v>
      </c>
      <c r="E15" s="80">
        <v>0</v>
      </c>
      <c r="F15" s="80">
        <v>207.53330000000003</v>
      </c>
      <c r="G15" s="80">
        <v>0</v>
      </c>
      <c r="H15" s="80">
        <v>207.53330000000003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Y15" s="80">
        <v>0</v>
      </c>
      <c r="Z15" s="80">
        <v>0</v>
      </c>
      <c r="AA15" s="80">
        <v>0</v>
      </c>
      <c r="AB15" s="80">
        <v>0</v>
      </c>
      <c r="AC15" s="77" t="s">
        <v>2</v>
      </c>
    </row>
    <row r="16" spans="1:31" ht="36" customHeight="1" x14ac:dyDescent="0.25">
      <c r="A16" s="82" t="s">
        <v>222</v>
      </c>
      <c r="B16" s="79" t="s">
        <v>237</v>
      </c>
      <c r="C16" s="80">
        <v>337.67298240000002</v>
      </c>
      <c r="D16" s="80">
        <v>337.67298240000002</v>
      </c>
      <c r="E16" s="80">
        <v>0</v>
      </c>
      <c r="F16" s="80">
        <v>337.67298240000002</v>
      </c>
      <c r="G16" s="80">
        <v>0</v>
      </c>
      <c r="H16" s="80">
        <v>337.67298240000002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80">
        <v>0</v>
      </c>
      <c r="S16" s="80">
        <v>0</v>
      </c>
      <c r="T16" s="80">
        <v>0</v>
      </c>
      <c r="U16" s="80">
        <v>0</v>
      </c>
      <c r="V16" s="80">
        <v>0</v>
      </c>
      <c r="W16" s="80">
        <v>0</v>
      </c>
      <c r="X16" s="80">
        <v>0</v>
      </c>
      <c r="Y16" s="80">
        <v>0</v>
      </c>
      <c r="Z16" s="80">
        <v>0</v>
      </c>
      <c r="AA16" s="80">
        <v>0</v>
      </c>
      <c r="AB16" s="80">
        <v>0</v>
      </c>
      <c r="AC16" s="77" t="s">
        <v>4</v>
      </c>
    </row>
    <row r="17" spans="1:31" ht="45.6" customHeight="1" x14ac:dyDescent="0.25">
      <c r="A17" s="82" t="s">
        <v>223</v>
      </c>
      <c r="B17" s="79" t="s">
        <v>238</v>
      </c>
      <c r="C17" s="80">
        <v>722.19</v>
      </c>
      <c r="D17" s="80">
        <v>722.19</v>
      </c>
      <c r="E17" s="80">
        <v>0</v>
      </c>
      <c r="F17" s="80">
        <v>722.19</v>
      </c>
      <c r="G17" s="80">
        <v>0</v>
      </c>
      <c r="H17" s="80">
        <v>0</v>
      </c>
      <c r="I17" s="80">
        <v>722.19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Y17" s="80">
        <v>0</v>
      </c>
      <c r="Z17" s="80">
        <v>0</v>
      </c>
      <c r="AA17" s="80">
        <v>0</v>
      </c>
      <c r="AB17" s="80">
        <v>0</v>
      </c>
      <c r="AC17" s="77" t="s">
        <v>5</v>
      </c>
    </row>
    <row r="18" spans="1:31" ht="32.4" customHeight="1" x14ac:dyDescent="0.25">
      <c r="A18" s="82" t="s">
        <v>224</v>
      </c>
      <c r="B18" s="79" t="s">
        <v>239</v>
      </c>
      <c r="C18" s="80">
        <v>176.98371759999998</v>
      </c>
      <c r="D18" s="80">
        <v>176.98371759999998</v>
      </c>
      <c r="E18" s="80">
        <v>0</v>
      </c>
      <c r="F18" s="80">
        <v>176.98371759999998</v>
      </c>
      <c r="G18" s="80">
        <v>0</v>
      </c>
      <c r="H18" s="80">
        <v>176.98371759999998</v>
      </c>
      <c r="I18" s="80">
        <v>0</v>
      </c>
      <c r="J18" s="80"/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80">
        <v>0</v>
      </c>
      <c r="T18" s="80">
        <v>0</v>
      </c>
      <c r="U18" s="80">
        <v>0</v>
      </c>
      <c r="V18" s="80">
        <v>0</v>
      </c>
      <c r="W18" s="80">
        <v>0</v>
      </c>
      <c r="X18" s="80">
        <v>0</v>
      </c>
      <c r="Y18" s="80">
        <v>0</v>
      </c>
      <c r="Z18" s="80">
        <v>0</v>
      </c>
      <c r="AA18" s="80">
        <v>0</v>
      </c>
      <c r="AB18" s="80">
        <v>0</v>
      </c>
      <c r="AC18" s="77" t="s">
        <v>108</v>
      </c>
    </row>
    <row r="19" spans="1:31" ht="71.400000000000006" customHeight="1" x14ac:dyDescent="0.25">
      <c r="A19" s="104" t="s">
        <v>161</v>
      </c>
      <c r="B19" s="79" t="s">
        <v>146</v>
      </c>
      <c r="C19" s="80">
        <v>0</v>
      </c>
      <c r="D19" s="80">
        <v>0</v>
      </c>
      <c r="E19" s="80">
        <v>0</v>
      </c>
      <c r="F19" s="80">
        <v>0</v>
      </c>
      <c r="G19" s="80">
        <v>0</v>
      </c>
      <c r="H19" s="80">
        <v>0</v>
      </c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  <c r="O19" s="80">
        <v>0</v>
      </c>
      <c r="P19" s="80">
        <v>0</v>
      </c>
      <c r="Q19" s="80">
        <v>0</v>
      </c>
      <c r="R19" s="80">
        <v>0</v>
      </c>
      <c r="S19" s="80">
        <v>0</v>
      </c>
      <c r="T19" s="80">
        <v>0</v>
      </c>
      <c r="U19" s="80">
        <v>0</v>
      </c>
      <c r="V19" s="80">
        <v>0</v>
      </c>
      <c r="W19" s="80">
        <v>0</v>
      </c>
      <c r="X19" s="80">
        <v>0</v>
      </c>
      <c r="Y19" s="80">
        <v>0</v>
      </c>
      <c r="Z19" s="80">
        <v>0</v>
      </c>
      <c r="AA19" s="80">
        <v>0</v>
      </c>
      <c r="AB19" s="80">
        <v>0</v>
      </c>
      <c r="AC19" s="77"/>
    </row>
    <row r="20" spans="1:31" ht="18.600000000000001" customHeight="1" x14ac:dyDescent="0.25">
      <c r="A20" s="104" t="s">
        <v>162</v>
      </c>
      <c r="B20" s="79" t="s">
        <v>163</v>
      </c>
      <c r="C20" s="80">
        <v>0</v>
      </c>
      <c r="D20" s="80">
        <v>0</v>
      </c>
      <c r="E20" s="80">
        <v>0</v>
      </c>
      <c r="F20" s="80">
        <v>0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  <c r="L20" s="80">
        <v>0</v>
      </c>
      <c r="M20" s="80">
        <v>0</v>
      </c>
      <c r="N20" s="80">
        <v>0</v>
      </c>
      <c r="O20" s="80">
        <v>0</v>
      </c>
      <c r="P20" s="80">
        <v>0</v>
      </c>
      <c r="Q20" s="80">
        <v>0</v>
      </c>
      <c r="R20" s="80">
        <v>0</v>
      </c>
      <c r="S20" s="80">
        <v>0</v>
      </c>
      <c r="T20" s="80">
        <v>0</v>
      </c>
      <c r="U20" s="80">
        <v>0</v>
      </c>
      <c r="V20" s="80">
        <v>0</v>
      </c>
      <c r="W20" s="80">
        <v>0</v>
      </c>
      <c r="X20" s="80">
        <v>0</v>
      </c>
      <c r="Y20" s="80">
        <v>0</v>
      </c>
      <c r="Z20" s="80">
        <v>0</v>
      </c>
      <c r="AA20" s="80">
        <v>0</v>
      </c>
      <c r="AB20" s="80">
        <v>0</v>
      </c>
      <c r="AC20" s="77"/>
    </row>
    <row r="21" spans="1:31" ht="47.4" customHeight="1" x14ac:dyDescent="0.25">
      <c r="A21" s="104" t="s">
        <v>164</v>
      </c>
      <c r="B21" s="79" t="s">
        <v>147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  <c r="Z21" s="80">
        <v>0</v>
      </c>
      <c r="AA21" s="80">
        <v>0</v>
      </c>
      <c r="AB21" s="80">
        <v>0</v>
      </c>
      <c r="AC21" s="77"/>
    </row>
    <row r="22" spans="1:31" s="14" customFormat="1" ht="109.8" customHeight="1" x14ac:dyDescent="0.25">
      <c r="A22" s="104" t="s">
        <v>165</v>
      </c>
      <c r="B22" s="79" t="s">
        <v>166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0</v>
      </c>
      <c r="X22" s="80">
        <v>0</v>
      </c>
      <c r="Y22" s="80">
        <v>0</v>
      </c>
      <c r="Z22" s="80">
        <v>0</v>
      </c>
      <c r="AA22" s="80">
        <v>0</v>
      </c>
      <c r="AB22" s="80">
        <v>0</v>
      </c>
      <c r="AC22" s="77"/>
      <c r="AD22" s="78"/>
      <c r="AE22" s="78"/>
    </row>
    <row r="23" spans="1:31" ht="93.6" customHeight="1" x14ac:dyDescent="0.25">
      <c r="A23" s="104" t="s">
        <v>167</v>
      </c>
      <c r="B23" s="79" t="s">
        <v>148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R23" s="80">
        <v>0</v>
      </c>
      <c r="S23" s="80">
        <v>0</v>
      </c>
      <c r="T23" s="80">
        <v>0</v>
      </c>
      <c r="U23" s="80">
        <v>0</v>
      </c>
      <c r="V23" s="80">
        <v>0</v>
      </c>
      <c r="W23" s="80">
        <v>0</v>
      </c>
      <c r="X23" s="80">
        <v>0</v>
      </c>
      <c r="Y23" s="80">
        <v>0</v>
      </c>
      <c r="Z23" s="80">
        <v>0</v>
      </c>
      <c r="AA23" s="80">
        <v>0</v>
      </c>
      <c r="AB23" s="80">
        <v>0</v>
      </c>
      <c r="AC23" s="77"/>
    </row>
    <row r="24" spans="1:31" ht="34.200000000000003" customHeight="1" x14ac:dyDescent="0.25">
      <c r="A24" s="104" t="s">
        <v>168</v>
      </c>
      <c r="B24" s="79" t="s">
        <v>149</v>
      </c>
      <c r="C24" s="80">
        <v>0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80">
        <v>0</v>
      </c>
      <c r="J24" s="80">
        <v>0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80">
        <v>0</v>
      </c>
      <c r="R24" s="80">
        <v>0</v>
      </c>
      <c r="S24" s="80">
        <v>0</v>
      </c>
      <c r="T24" s="80">
        <v>0</v>
      </c>
      <c r="U24" s="80">
        <v>0</v>
      </c>
      <c r="V24" s="80">
        <v>0</v>
      </c>
      <c r="W24" s="80">
        <v>0</v>
      </c>
      <c r="X24" s="80">
        <v>0</v>
      </c>
      <c r="Y24" s="80">
        <v>0</v>
      </c>
      <c r="Z24" s="80">
        <v>0</v>
      </c>
      <c r="AA24" s="80">
        <v>0</v>
      </c>
      <c r="AB24" s="80">
        <v>0</v>
      </c>
      <c r="AC24" s="77"/>
    </row>
    <row r="25" spans="1:31" ht="46.8" x14ac:dyDescent="0.25">
      <c r="A25" s="75" t="s">
        <v>130</v>
      </c>
      <c r="B25" s="81" t="s">
        <v>150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>
        <v>0</v>
      </c>
      <c r="AA25" s="77">
        <v>0</v>
      </c>
      <c r="AB25" s="77">
        <v>0</v>
      </c>
      <c r="AC25" s="77"/>
    </row>
    <row r="26" spans="1:31" s="14" customFormat="1" ht="31.2" x14ac:dyDescent="0.25">
      <c r="A26" s="75" t="s">
        <v>131</v>
      </c>
      <c r="B26" s="76" t="s">
        <v>151</v>
      </c>
      <c r="C26" s="77">
        <v>1030.4918666880003</v>
      </c>
      <c r="D26" s="77">
        <v>1030.4918666880003</v>
      </c>
      <c r="E26" s="77">
        <v>0</v>
      </c>
      <c r="F26" s="77">
        <v>1030.4918666880003</v>
      </c>
      <c r="G26" s="77">
        <v>0</v>
      </c>
      <c r="H26" s="77">
        <v>166.26488160000008</v>
      </c>
      <c r="I26" s="77">
        <v>864.22698508800022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0</v>
      </c>
      <c r="W26" s="77">
        <v>0</v>
      </c>
      <c r="X26" s="77">
        <v>0</v>
      </c>
      <c r="Y26" s="77">
        <v>0</v>
      </c>
      <c r="Z26" s="77">
        <v>0</v>
      </c>
      <c r="AA26" s="77">
        <v>0</v>
      </c>
      <c r="AB26" s="77">
        <v>0</v>
      </c>
      <c r="AC26" s="77"/>
      <c r="AD26" s="78"/>
      <c r="AE26" s="78"/>
    </row>
    <row r="27" spans="1:31" s="14" customFormat="1" ht="19.2" customHeight="1" x14ac:dyDescent="0.25">
      <c r="A27" s="104" t="s">
        <v>132</v>
      </c>
      <c r="B27" s="79" t="s">
        <v>152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>
        <v>0</v>
      </c>
      <c r="R27" s="80">
        <v>0</v>
      </c>
      <c r="S27" s="80">
        <v>0</v>
      </c>
      <c r="T27" s="80">
        <v>0</v>
      </c>
      <c r="U27" s="80">
        <v>0</v>
      </c>
      <c r="V27" s="80">
        <v>0</v>
      </c>
      <c r="W27" s="80">
        <v>0</v>
      </c>
      <c r="X27" s="80">
        <v>0</v>
      </c>
      <c r="Y27" s="80">
        <v>0</v>
      </c>
      <c r="Z27" s="80">
        <v>0</v>
      </c>
      <c r="AA27" s="80">
        <v>0</v>
      </c>
      <c r="AB27" s="80">
        <v>0</v>
      </c>
      <c r="AC27" s="77"/>
      <c r="AD27" s="78"/>
      <c r="AE27" s="78"/>
    </row>
    <row r="28" spans="1:31" ht="15.6" x14ac:dyDescent="0.25">
      <c r="A28" s="104" t="s">
        <v>133</v>
      </c>
      <c r="B28" s="79" t="s">
        <v>213</v>
      </c>
      <c r="C28" s="80">
        <v>1030.4918666880003</v>
      </c>
      <c r="D28" s="80">
        <v>1030.4918666880003</v>
      </c>
      <c r="E28" s="80">
        <v>0</v>
      </c>
      <c r="F28" s="80">
        <v>1030.4918666880003</v>
      </c>
      <c r="G28" s="80">
        <v>0</v>
      </c>
      <c r="H28" s="80">
        <v>166.26488160000008</v>
      </c>
      <c r="I28" s="80">
        <v>864.22698508800022</v>
      </c>
      <c r="J28" s="80">
        <v>0</v>
      </c>
      <c r="K28" s="80">
        <v>0</v>
      </c>
      <c r="L28" s="80">
        <v>0</v>
      </c>
      <c r="M28" s="80">
        <v>0</v>
      </c>
      <c r="N28" s="80">
        <v>0</v>
      </c>
      <c r="O28" s="80">
        <v>0</v>
      </c>
      <c r="P28" s="80">
        <v>0</v>
      </c>
      <c r="Q28" s="80">
        <v>0</v>
      </c>
      <c r="R28" s="80">
        <v>0</v>
      </c>
      <c r="S28" s="80">
        <v>0</v>
      </c>
      <c r="T28" s="80">
        <v>0</v>
      </c>
      <c r="U28" s="80">
        <v>0</v>
      </c>
      <c r="V28" s="80">
        <v>0</v>
      </c>
      <c r="W28" s="80">
        <v>0</v>
      </c>
      <c r="X28" s="80">
        <v>0</v>
      </c>
      <c r="Y28" s="80">
        <v>0</v>
      </c>
      <c r="Z28" s="80">
        <v>0</v>
      </c>
      <c r="AA28" s="80">
        <v>0</v>
      </c>
      <c r="AB28" s="80">
        <v>0</v>
      </c>
      <c r="AC28" s="80"/>
    </row>
    <row r="29" spans="1:31" ht="31.8" customHeight="1" x14ac:dyDescent="0.25">
      <c r="A29" s="82" t="s">
        <v>108</v>
      </c>
      <c r="B29" s="79" t="s">
        <v>238</v>
      </c>
      <c r="C29" s="80">
        <v>864.22698508800022</v>
      </c>
      <c r="D29" s="80">
        <v>864.22698508800022</v>
      </c>
      <c r="E29" s="80">
        <v>0</v>
      </c>
      <c r="F29" s="80">
        <v>864.22698508800022</v>
      </c>
      <c r="G29" s="80">
        <v>0</v>
      </c>
      <c r="H29" s="80">
        <v>0</v>
      </c>
      <c r="I29" s="80">
        <v>864.22698508800022</v>
      </c>
      <c r="J29" s="80">
        <v>0</v>
      </c>
      <c r="K29" s="80">
        <v>0</v>
      </c>
      <c r="L29" s="80">
        <v>0</v>
      </c>
      <c r="M29" s="80">
        <v>0</v>
      </c>
      <c r="N29" s="80">
        <v>0</v>
      </c>
      <c r="O29" s="80">
        <v>0</v>
      </c>
      <c r="P29" s="80">
        <v>0</v>
      </c>
      <c r="Q29" s="80">
        <v>0</v>
      </c>
      <c r="R29" s="80">
        <v>0</v>
      </c>
      <c r="S29" s="80">
        <v>0</v>
      </c>
      <c r="T29" s="80">
        <v>0</v>
      </c>
      <c r="U29" s="80">
        <v>0</v>
      </c>
      <c r="V29" s="80">
        <v>0</v>
      </c>
      <c r="W29" s="80">
        <v>0</v>
      </c>
      <c r="X29" s="80">
        <v>0</v>
      </c>
      <c r="Y29" s="80">
        <v>0</v>
      </c>
      <c r="Z29" s="80">
        <v>0</v>
      </c>
      <c r="AA29" s="80">
        <v>0</v>
      </c>
      <c r="AB29" s="80">
        <v>0</v>
      </c>
      <c r="AC29" s="80" t="s">
        <v>5</v>
      </c>
    </row>
    <row r="30" spans="1:31" ht="31.2" x14ac:dyDescent="0.25">
      <c r="A30" s="82" t="s">
        <v>192</v>
      </c>
      <c r="B30" s="79" t="s">
        <v>239</v>
      </c>
      <c r="C30" s="80">
        <v>166.26488160000008</v>
      </c>
      <c r="D30" s="80">
        <v>166.26488160000008</v>
      </c>
      <c r="E30" s="80">
        <v>0</v>
      </c>
      <c r="F30" s="80">
        <v>166.26488160000008</v>
      </c>
      <c r="G30" s="80">
        <v>0</v>
      </c>
      <c r="H30" s="80">
        <v>166.26488160000008</v>
      </c>
      <c r="I30" s="80">
        <v>0</v>
      </c>
      <c r="J30" s="80">
        <v>0</v>
      </c>
      <c r="K30" s="80">
        <v>0</v>
      </c>
      <c r="L30" s="80">
        <v>0</v>
      </c>
      <c r="M30" s="80">
        <v>0</v>
      </c>
      <c r="N30" s="80">
        <v>0</v>
      </c>
      <c r="O30" s="80">
        <v>0</v>
      </c>
      <c r="P30" s="80">
        <v>0</v>
      </c>
      <c r="Q30" s="80">
        <v>0</v>
      </c>
      <c r="R30" s="80">
        <v>0</v>
      </c>
      <c r="S30" s="80">
        <v>0</v>
      </c>
      <c r="T30" s="80">
        <v>0</v>
      </c>
      <c r="U30" s="80">
        <v>0</v>
      </c>
      <c r="V30" s="80">
        <v>0</v>
      </c>
      <c r="W30" s="80">
        <v>0</v>
      </c>
      <c r="X30" s="80">
        <v>0</v>
      </c>
      <c r="Y30" s="80">
        <v>0</v>
      </c>
      <c r="Z30" s="80">
        <v>0</v>
      </c>
      <c r="AA30" s="80">
        <v>0</v>
      </c>
      <c r="AB30" s="80">
        <v>0</v>
      </c>
      <c r="AC30" s="80" t="s">
        <v>108</v>
      </c>
    </row>
    <row r="31" spans="1:31" ht="15.6" x14ac:dyDescent="0.25">
      <c r="A31" s="104" t="s">
        <v>134</v>
      </c>
      <c r="B31" s="79" t="s">
        <v>219</v>
      </c>
      <c r="C31" s="80">
        <v>0</v>
      </c>
      <c r="D31" s="80">
        <v>0</v>
      </c>
      <c r="E31" s="80">
        <v>0</v>
      </c>
      <c r="F31" s="80">
        <v>0</v>
      </c>
      <c r="G31" s="80">
        <v>0</v>
      </c>
      <c r="H31" s="80">
        <v>0</v>
      </c>
      <c r="I31" s="80">
        <v>0</v>
      </c>
      <c r="J31" s="80">
        <v>0</v>
      </c>
      <c r="K31" s="80">
        <v>0</v>
      </c>
      <c r="L31" s="80">
        <v>0</v>
      </c>
      <c r="M31" s="80">
        <v>0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80">
        <v>0</v>
      </c>
      <c r="T31" s="80">
        <v>0</v>
      </c>
      <c r="U31" s="80">
        <v>0</v>
      </c>
      <c r="V31" s="80">
        <v>0</v>
      </c>
      <c r="W31" s="80">
        <v>0</v>
      </c>
      <c r="X31" s="80">
        <v>0</v>
      </c>
      <c r="Y31" s="80">
        <v>0</v>
      </c>
      <c r="Z31" s="80">
        <v>0</v>
      </c>
      <c r="AA31" s="80">
        <v>0</v>
      </c>
      <c r="AB31" s="80">
        <v>0</v>
      </c>
      <c r="AC31" s="80"/>
    </row>
    <row r="32" spans="1:31" s="85" customFormat="1" ht="124.8" customHeight="1" x14ac:dyDescent="0.25">
      <c r="A32" s="75" t="s">
        <v>135</v>
      </c>
      <c r="B32" s="76" t="s">
        <v>169</v>
      </c>
      <c r="C32" s="77">
        <v>0</v>
      </c>
      <c r="D32" s="77">
        <v>0</v>
      </c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  <c r="Y32" s="77">
        <v>0</v>
      </c>
      <c r="Z32" s="77">
        <v>0</v>
      </c>
      <c r="AA32" s="77">
        <v>0</v>
      </c>
      <c r="AB32" s="77">
        <v>0</v>
      </c>
      <c r="AC32" s="77"/>
      <c r="AD32" s="84"/>
      <c r="AE32" s="84"/>
    </row>
    <row r="33" spans="1:31" s="85" customFormat="1" ht="19.2" customHeight="1" x14ac:dyDescent="0.25">
      <c r="A33" s="86" t="s">
        <v>136</v>
      </c>
      <c r="B33" s="87" t="s">
        <v>153</v>
      </c>
      <c r="C33" s="88">
        <v>0</v>
      </c>
      <c r="D33" s="88">
        <v>0</v>
      </c>
      <c r="E33" s="88">
        <v>0</v>
      </c>
      <c r="F33" s="88">
        <v>0</v>
      </c>
      <c r="G33" s="88">
        <v>0</v>
      </c>
      <c r="H33" s="88">
        <v>0</v>
      </c>
      <c r="I33" s="88">
        <v>0</v>
      </c>
      <c r="J33" s="88">
        <v>0</v>
      </c>
      <c r="K33" s="88">
        <v>0</v>
      </c>
      <c r="L33" s="88">
        <v>0</v>
      </c>
      <c r="M33" s="88">
        <v>0</v>
      </c>
      <c r="N33" s="88">
        <v>0</v>
      </c>
      <c r="O33" s="88">
        <v>0</v>
      </c>
      <c r="P33" s="88">
        <v>0</v>
      </c>
      <c r="Q33" s="88">
        <v>0</v>
      </c>
      <c r="R33" s="88">
        <v>0</v>
      </c>
      <c r="S33" s="88">
        <v>0</v>
      </c>
      <c r="T33" s="88">
        <v>0</v>
      </c>
      <c r="U33" s="88">
        <v>0</v>
      </c>
      <c r="V33" s="88">
        <v>0</v>
      </c>
      <c r="W33" s="88">
        <v>0</v>
      </c>
      <c r="X33" s="88">
        <v>0</v>
      </c>
      <c r="Y33" s="88">
        <v>0</v>
      </c>
      <c r="Z33" s="88">
        <v>0</v>
      </c>
      <c r="AA33" s="88">
        <v>0</v>
      </c>
      <c r="AB33" s="88">
        <v>0</v>
      </c>
      <c r="AC33" s="88"/>
      <c r="AD33" s="84"/>
      <c r="AE33" s="84"/>
    </row>
    <row r="34" spans="1:31" s="85" customFormat="1" ht="22.2" customHeight="1" x14ac:dyDescent="0.25">
      <c r="A34" s="86"/>
      <c r="B34" s="87" t="s">
        <v>118</v>
      </c>
      <c r="C34" s="88">
        <v>2474.8718666880004</v>
      </c>
      <c r="D34" s="88">
        <v>2474.8718666880004</v>
      </c>
      <c r="E34" s="88">
        <v>0</v>
      </c>
      <c r="F34" s="88">
        <v>2474.8718666880004</v>
      </c>
      <c r="G34" s="88">
        <v>0</v>
      </c>
      <c r="H34" s="88">
        <v>888.45488160000014</v>
      </c>
      <c r="I34" s="88">
        <v>1586.4169850880003</v>
      </c>
      <c r="J34" s="88">
        <v>0</v>
      </c>
      <c r="K34" s="88">
        <v>0</v>
      </c>
      <c r="L34" s="88">
        <v>0</v>
      </c>
      <c r="M34" s="88">
        <v>0</v>
      </c>
      <c r="N34" s="88">
        <v>0</v>
      </c>
      <c r="O34" s="88">
        <v>0</v>
      </c>
      <c r="P34" s="88">
        <v>0</v>
      </c>
      <c r="Q34" s="88">
        <v>0</v>
      </c>
      <c r="R34" s="88">
        <v>0</v>
      </c>
      <c r="S34" s="88">
        <v>0</v>
      </c>
      <c r="T34" s="88">
        <v>0</v>
      </c>
      <c r="U34" s="88">
        <v>0</v>
      </c>
      <c r="V34" s="88">
        <v>0</v>
      </c>
      <c r="W34" s="88">
        <v>0</v>
      </c>
      <c r="X34" s="88">
        <v>0</v>
      </c>
      <c r="Y34" s="88">
        <v>0</v>
      </c>
      <c r="Z34" s="88">
        <v>0</v>
      </c>
      <c r="AA34" s="88">
        <v>0</v>
      </c>
      <c r="AB34" s="88">
        <v>0</v>
      </c>
      <c r="AC34" s="88"/>
      <c r="AD34" s="84"/>
      <c r="AE34" s="84"/>
    </row>
    <row r="35" spans="1:31" s="85" customFormat="1" ht="56.25" hidden="1" customHeight="1" x14ac:dyDescent="0.25">
      <c r="A35" s="137" t="s">
        <v>154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84"/>
      <c r="AE35" s="84"/>
    </row>
    <row r="36" spans="1:31" s="85" customFormat="1" ht="68.25" hidden="1" customHeight="1" x14ac:dyDescent="0.25">
      <c r="A36" s="86" t="s">
        <v>17</v>
      </c>
      <c r="B36" s="87" t="s">
        <v>144</v>
      </c>
      <c r="C36" s="88">
        <f>D36+E36</f>
        <v>2474.8718666880004</v>
      </c>
      <c r="D36" s="88">
        <f>D37+D42+D43+D44</f>
        <v>2474.8718666880004</v>
      </c>
      <c r="E36" s="88">
        <f>E37+E42+E43+E44</f>
        <v>0</v>
      </c>
      <c r="F36" s="88" t="e">
        <f>SUM(G36:AB36)</f>
        <v>#REF!</v>
      </c>
      <c r="G36" s="88">
        <f t="shared" ref="G36:AB36" si="2">G37+G42+G43+G44</f>
        <v>0</v>
      </c>
      <c r="H36" s="88" t="e">
        <f t="shared" si="2"/>
        <v>#REF!</v>
      </c>
      <c r="I36" s="88" t="e">
        <f t="shared" si="2"/>
        <v>#REF!</v>
      </c>
      <c r="J36" s="88" t="e">
        <f t="shared" si="2"/>
        <v>#REF!</v>
      </c>
      <c r="K36" s="88" t="e">
        <f t="shared" si="2"/>
        <v>#REF!</v>
      </c>
      <c r="L36" s="88" t="e">
        <f t="shared" si="2"/>
        <v>#REF!</v>
      </c>
      <c r="M36" s="88" t="e">
        <f t="shared" si="2"/>
        <v>#REF!</v>
      </c>
      <c r="N36" s="88" t="e">
        <f t="shared" si="2"/>
        <v>#REF!</v>
      </c>
      <c r="O36" s="88" t="e">
        <f t="shared" si="2"/>
        <v>#REF!</v>
      </c>
      <c r="P36" s="88" t="e">
        <f t="shared" si="2"/>
        <v>#REF!</v>
      </c>
      <c r="Q36" s="88" t="e">
        <f t="shared" si="2"/>
        <v>#REF!</v>
      </c>
      <c r="R36" s="88" t="e">
        <f t="shared" si="2"/>
        <v>#REF!</v>
      </c>
      <c r="S36" s="88" t="e">
        <f t="shared" si="2"/>
        <v>#REF!</v>
      </c>
      <c r="T36" s="88" t="e">
        <f t="shared" si="2"/>
        <v>#REF!</v>
      </c>
      <c r="U36" s="88" t="e">
        <f t="shared" si="2"/>
        <v>#REF!</v>
      </c>
      <c r="V36" s="88" t="e">
        <f t="shared" si="2"/>
        <v>#REF!</v>
      </c>
      <c r="W36" s="88" t="e">
        <f t="shared" si="2"/>
        <v>#REF!</v>
      </c>
      <c r="X36" s="88" t="e">
        <f t="shared" si="2"/>
        <v>#REF!</v>
      </c>
      <c r="Y36" s="88" t="e">
        <f t="shared" si="2"/>
        <v>#REF!</v>
      </c>
      <c r="Z36" s="88" t="e">
        <f t="shared" si="2"/>
        <v>#REF!</v>
      </c>
      <c r="AA36" s="88" t="e">
        <f t="shared" si="2"/>
        <v>#REF!</v>
      </c>
      <c r="AB36" s="88" t="e">
        <f t="shared" si="2"/>
        <v>#REF!</v>
      </c>
      <c r="AC36" s="88"/>
      <c r="AD36" s="84"/>
      <c r="AE36" s="84"/>
    </row>
    <row r="37" spans="1:31" s="85" customFormat="1" ht="56.25" hidden="1" customHeight="1" x14ac:dyDescent="0.25">
      <c r="A37" s="89" t="s">
        <v>14</v>
      </c>
      <c r="B37" s="90" t="s">
        <v>170</v>
      </c>
      <c r="C37" s="83">
        <f>SUM(C38:C41)</f>
        <v>2474.8718666880004</v>
      </c>
      <c r="D37" s="83">
        <f t="shared" ref="D37:AB37" si="3">SUM(D38:D41)</f>
        <v>2474.8718666880004</v>
      </c>
      <c r="E37" s="83">
        <f t="shared" si="3"/>
        <v>0</v>
      </c>
      <c r="F37" s="83" t="e">
        <f t="shared" si="3"/>
        <v>#REF!</v>
      </c>
      <c r="G37" s="83">
        <f t="shared" si="3"/>
        <v>0</v>
      </c>
      <c r="H37" s="83" t="e">
        <f t="shared" si="3"/>
        <v>#REF!</v>
      </c>
      <c r="I37" s="83" t="e">
        <f t="shared" si="3"/>
        <v>#REF!</v>
      </c>
      <c r="J37" s="83" t="e">
        <f t="shared" si="3"/>
        <v>#REF!</v>
      </c>
      <c r="K37" s="83" t="e">
        <f t="shared" si="3"/>
        <v>#REF!</v>
      </c>
      <c r="L37" s="83" t="e">
        <f t="shared" si="3"/>
        <v>#REF!</v>
      </c>
      <c r="M37" s="83" t="e">
        <f t="shared" si="3"/>
        <v>#REF!</v>
      </c>
      <c r="N37" s="83" t="e">
        <f t="shared" si="3"/>
        <v>#REF!</v>
      </c>
      <c r="O37" s="83" t="e">
        <f t="shared" si="3"/>
        <v>#REF!</v>
      </c>
      <c r="P37" s="83" t="e">
        <f t="shared" si="3"/>
        <v>#REF!</v>
      </c>
      <c r="Q37" s="83" t="e">
        <f t="shared" si="3"/>
        <v>#REF!</v>
      </c>
      <c r="R37" s="83" t="e">
        <f t="shared" si="3"/>
        <v>#REF!</v>
      </c>
      <c r="S37" s="83" t="e">
        <f t="shared" si="3"/>
        <v>#REF!</v>
      </c>
      <c r="T37" s="83" t="e">
        <f t="shared" si="3"/>
        <v>#REF!</v>
      </c>
      <c r="U37" s="83" t="e">
        <f t="shared" si="3"/>
        <v>#REF!</v>
      </c>
      <c r="V37" s="83" t="e">
        <f t="shared" si="3"/>
        <v>#REF!</v>
      </c>
      <c r="W37" s="83" t="e">
        <f t="shared" si="3"/>
        <v>#REF!</v>
      </c>
      <c r="X37" s="83" t="e">
        <f t="shared" si="3"/>
        <v>#REF!</v>
      </c>
      <c r="Y37" s="83" t="e">
        <f t="shared" si="3"/>
        <v>#REF!</v>
      </c>
      <c r="Z37" s="83" t="e">
        <f t="shared" si="3"/>
        <v>#REF!</v>
      </c>
      <c r="AA37" s="83" t="e">
        <f t="shared" si="3"/>
        <v>#REF!</v>
      </c>
      <c r="AB37" s="83" t="e">
        <f t="shared" si="3"/>
        <v>#REF!</v>
      </c>
      <c r="AC37" s="83"/>
      <c r="AD37" s="84"/>
      <c r="AE37" s="84"/>
    </row>
    <row r="38" spans="1:31" s="85" customFormat="1" ht="58.5" hidden="1" customHeight="1" x14ac:dyDescent="0.25">
      <c r="A38" s="89" t="s">
        <v>98</v>
      </c>
      <c r="B38" s="90" t="str">
        <f>B15</f>
        <v>Установка системы видеонаблюдения по периметру котельной с.Морозово</v>
      </c>
      <c r="C38" s="83">
        <f>[1]мероприятия!F7</f>
        <v>207.53330000000003</v>
      </c>
      <c r="D38" s="83">
        <f>C38-E38</f>
        <v>207.53330000000003</v>
      </c>
      <c r="E38" s="83">
        <v>0</v>
      </c>
      <c r="F38" s="83" t="e">
        <f>SUM(G38:AB38)</f>
        <v>#REF!</v>
      </c>
      <c r="G38" s="83">
        <v>0</v>
      </c>
      <c r="H38" s="83" t="e">
        <f>#REF!</f>
        <v>#REF!</v>
      </c>
      <c r="I38" s="83" t="e">
        <f>#REF!</f>
        <v>#REF!</v>
      </c>
      <c r="J38" s="83" t="e">
        <f>#REF!</f>
        <v>#REF!</v>
      </c>
      <c r="K38" s="83" t="e">
        <f>#REF!</f>
        <v>#REF!</v>
      </c>
      <c r="L38" s="83" t="e">
        <f>#REF!</f>
        <v>#REF!</v>
      </c>
      <c r="M38" s="83" t="e">
        <f>#REF!</f>
        <v>#REF!</v>
      </c>
      <c r="N38" s="83" t="e">
        <f>#REF!</f>
        <v>#REF!</v>
      </c>
      <c r="O38" s="83" t="e">
        <f>#REF!</f>
        <v>#REF!</v>
      </c>
      <c r="P38" s="83" t="e">
        <f>#REF!</f>
        <v>#REF!</v>
      </c>
      <c r="Q38" s="83" t="e">
        <f>#REF!</f>
        <v>#REF!</v>
      </c>
      <c r="R38" s="83" t="e">
        <f>#REF!</f>
        <v>#REF!</v>
      </c>
      <c r="S38" s="83" t="e">
        <f>#REF!</f>
        <v>#REF!</v>
      </c>
      <c r="T38" s="83" t="e">
        <f>#REF!</f>
        <v>#REF!</v>
      </c>
      <c r="U38" s="83" t="e">
        <f>#REF!</f>
        <v>#REF!</v>
      </c>
      <c r="V38" s="83" t="e">
        <f>#REF!</f>
        <v>#REF!</v>
      </c>
      <c r="W38" s="83" t="e">
        <f>#REF!</f>
        <v>#REF!</v>
      </c>
      <c r="X38" s="83" t="e">
        <f>#REF!</f>
        <v>#REF!</v>
      </c>
      <c r="Y38" s="83" t="e">
        <f>#REF!</f>
        <v>#REF!</v>
      </c>
      <c r="Z38" s="83" t="e">
        <f>#REF!</f>
        <v>#REF!</v>
      </c>
      <c r="AA38" s="83" t="e">
        <f>#REF!</f>
        <v>#REF!</v>
      </c>
      <c r="AB38" s="83" t="e">
        <f>#REF!</f>
        <v>#REF!</v>
      </c>
      <c r="AC38" s="83" t="str">
        <f>AC15</f>
        <v>6.1</v>
      </c>
      <c r="AD38" s="84"/>
      <c r="AE38" s="84"/>
    </row>
    <row r="39" spans="1:31" s="85" customFormat="1" ht="58.5" hidden="1" customHeight="1" x14ac:dyDescent="0.25">
      <c r="A39" s="89" t="s">
        <v>222</v>
      </c>
      <c r="B39" s="90" t="str">
        <f t="shared" ref="B39:B41" si="4">B16</f>
        <v>Установка основного ограждения по периметру котельной с. Морозово</v>
      </c>
      <c r="C39" s="83">
        <f>[1]мероприятия!F8</f>
        <v>337.67298240000002</v>
      </c>
      <c r="D39" s="83">
        <f t="shared" ref="D39:D41" si="5">C39-E39</f>
        <v>337.67298240000002</v>
      </c>
      <c r="E39" s="83">
        <v>0</v>
      </c>
      <c r="F39" s="83" t="e">
        <f t="shared" ref="F39:F41" si="6">SUM(G39:AB39)</f>
        <v>#REF!</v>
      </c>
      <c r="G39" s="80">
        <v>0</v>
      </c>
      <c r="H39" s="83" t="e">
        <f>#REF!</f>
        <v>#REF!</v>
      </c>
      <c r="I39" s="83" t="e">
        <f>#REF!</f>
        <v>#REF!</v>
      </c>
      <c r="J39" s="83" t="e">
        <f>#REF!</f>
        <v>#REF!</v>
      </c>
      <c r="K39" s="83" t="e">
        <f>#REF!</f>
        <v>#REF!</v>
      </c>
      <c r="L39" s="83" t="e">
        <f>#REF!</f>
        <v>#REF!</v>
      </c>
      <c r="M39" s="83" t="e">
        <f>#REF!</f>
        <v>#REF!</v>
      </c>
      <c r="N39" s="83" t="e">
        <f>#REF!</f>
        <v>#REF!</v>
      </c>
      <c r="O39" s="83" t="e">
        <f>#REF!</f>
        <v>#REF!</v>
      </c>
      <c r="P39" s="83" t="e">
        <f>#REF!</f>
        <v>#REF!</v>
      </c>
      <c r="Q39" s="83" t="e">
        <f>#REF!</f>
        <v>#REF!</v>
      </c>
      <c r="R39" s="83" t="e">
        <f>#REF!</f>
        <v>#REF!</v>
      </c>
      <c r="S39" s="83" t="e">
        <f>#REF!</f>
        <v>#REF!</v>
      </c>
      <c r="T39" s="83" t="e">
        <f>#REF!</f>
        <v>#REF!</v>
      </c>
      <c r="U39" s="83" t="e">
        <f>#REF!</f>
        <v>#REF!</v>
      </c>
      <c r="V39" s="83" t="e">
        <f>#REF!</f>
        <v>#REF!</v>
      </c>
      <c r="W39" s="83" t="e">
        <f>#REF!</f>
        <v>#REF!</v>
      </c>
      <c r="X39" s="83" t="e">
        <f>#REF!</f>
        <v>#REF!</v>
      </c>
      <c r="Y39" s="83" t="e">
        <f>#REF!</f>
        <v>#REF!</v>
      </c>
      <c r="Z39" s="83" t="e">
        <f>#REF!</f>
        <v>#REF!</v>
      </c>
      <c r="AA39" s="83" t="e">
        <f>#REF!</f>
        <v>#REF!</v>
      </c>
      <c r="AB39" s="83" t="e">
        <f>#REF!</f>
        <v>#REF!</v>
      </c>
      <c r="AC39" s="83" t="str">
        <f t="shared" ref="AC39:AC41" si="7">AC16</f>
        <v>6.2</v>
      </c>
      <c r="AD39" s="84"/>
      <c r="AE39" s="84"/>
    </row>
    <row r="40" spans="1:31" s="85" customFormat="1" ht="58.5" hidden="1" customHeight="1" x14ac:dyDescent="0.25">
      <c r="A40" s="89" t="s">
        <v>223</v>
      </c>
      <c r="B40" s="90" t="str">
        <f t="shared" si="4"/>
        <v>Организация резервного электроснабжения котельной с. Морозово</v>
      </c>
      <c r="C40" s="83">
        <f>[1]мероприятия!F9</f>
        <v>1586.4169850880003</v>
      </c>
      <c r="D40" s="83">
        <f t="shared" si="5"/>
        <v>1586.4169850880003</v>
      </c>
      <c r="E40" s="83">
        <v>0</v>
      </c>
      <c r="F40" s="83" t="e">
        <f>SUM(G40:AB40)</f>
        <v>#REF!</v>
      </c>
      <c r="G40" s="80">
        <v>0</v>
      </c>
      <c r="H40" s="83" t="e">
        <f>#REF!</f>
        <v>#REF!</v>
      </c>
      <c r="I40" s="83" t="e">
        <f>#REF!</f>
        <v>#REF!</v>
      </c>
      <c r="J40" s="83" t="e">
        <f>#REF!</f>
        <v>#REF!</v>
      </c>
      <c r="K40" s="83" t="e">
        <f>#REF!</f>
        <v>#REF!</v>
      </c>
      <c r="L40" s="83" t="e">
        <f>#REF!</f>
        <v>#REF!</v>
      </c>
      <c r="M40" s="83" t="e">
        <f>#REF!</f>
        <v>#REF!</v>
      </c>
      <c r="N40" s="83" t="e">
        <f>#REF!</f>
        <v>#REF!</v>
      </c>
      <c r="O40" s="83" t="e">
        <f>#REF!</f>
        <v>#REF!</v>
      </c>
      <c r="P40" s="83" t="e">
        <f>#REF!</f>
        <v>#REF!</v>
      </c>
      <c r="Q40" s="83" t="e">
        <f>#REF!</f>
        <v>#REF!</v>
      </c>
      <c r="R40" s="83" t="e">
        <f>#REF!</f>
        <v>#REF!</v>
      </c>
      <c r="S40" s="83" t="e">
        <f>#REF!</f>
        <v>#REF!</v>
      </c>
      <c r="T40" s="83" t="e">
        <f>#REF!</f>
        <v>#REF!</v>
      </c>
      <c r="U40" s="83" t="e">
        <f>#REF!</f>
        <v>#REF!</v>
      </c>
      <c r="V40" s="83" t="e">
        <f>#REF!</f>
        <v>#REF!</v>
      </c>
      <c r="W40" s="83" t="e">
        <f>#REF!</f>
        <v>#REF!</v>
      </c>
      <c r="X40" s="83" t="e">
        <f>#REF!</f>
        <v>#REF!</v>
      </c>
      <c r="Y40" s="83" t="e">
        <f>#REF!</f>
        <v>#REF!</v>
      </c>
      <c r="Z40" s="83" t="e">
        <f>#REF!</f>
        <v>#REF!</v>
      </c>
      <c r="AA40" s="83" t="e">
        <f>#REF!</f>
        <v>#REF!</v>
      </c>
      <c r="AB40" s="83" t="e">
        <f>#REF!</f>
        <v>#REF!</v>
      </c>
      <c r="AC40" s="83" t="str">
        <f t="shared" si="7"/>
        <v>6.3</v>
      </c>
      <c r="AD40" s="84"/>
      <c r="AE40" s="84"/>
    </row>
    <row r="41" spans="1:31" s="85" customFormat="1" ht="58.5" hidden="1" customHeight="1" x14ac:dyDescent="0.25">
      <c r="A41" s="89" t="s">
        <v>224</v>
      </c>
      <c r="B41" s="90" t="str">
        <f t="shared" si="4"/>
        <v>Установка резервного котлоагрегата в котельной с. Морозово</v>
      </c>
      <c r="C41" s="83">
        <f>[1]мероприятия!F10</f>
        <v>343.24859920000006</v>
      </c>
      <c r="D41" s="83">
        <f t="shared" si="5"/>
        <v>343.24859920000006</v>
      </c>
      <c r="E41" s="83">
        <v>0</v>
      </c>
      <c r="F41" s="83" t="e">
        <f t="shared" si="6"/>
        <v>#REF!</v>
      </c>
      <c r="G41" s="80">
        <v>0</v>
      </c>
      <c r="H41" s="83" t="e">
        <f>#REF!</f>
        <v>#REF!</v>
      </c>
      <c r="I41" s="83" t="e">
        <f>#REF!</f>
        <v>#REF!</v>
      </c>
      <c r="J41" s="83" t="e">
        <f>#REF!</f>
        <v>#REF!</v>
      </c>
      <c r="K41" s="83" t="e">
        <f>#REF!</f>
        <v>#REF!</v>
      </c>
      <c r="L41" s="83" t="e">
        <f>#REF!</f>
        <v>#REF!</v>
      </c>
      <c r="M41" s="83" t="e">
        <f>#REF!</f>
        <v>#REF!</v>
      </c>
      <c r="N41" s="83" t="e">
        <f>#REF!</f>
        <v>#REF!</v>
      </c>
      <c r="O41" s="83" t="e">
        <f>#REF!</f>
        <v>#REF!</v>
      </c>
      <c r="P41" s="83" t="e">
        <f>#REF!</f>
        <v>#REF!</v>
      </c>
      <c r="Q41" s="83" t="e">
        <f>#REF!</f>
        <v>#REF!</v>
      </c>
      <c r="R41" s="83" t="e">
        <f>#REF!</f>
        <v>#REF!</v>
      </c>
      <c r="S41" s="83" t="e">
        <f>#REF!</f>
        <v>#REF!</v>
      </c>
      <c r="T41" s="83" t="e">
        <f>#REF!</f>
        <v>#REF!</v>
      </c>
      <c r="U41" s="83" t="e">
        <f>#REF!</f>
        <v>#REF!</v>
      </c>
      <c r="V41" s="83" t="e">
        <f>#REF!</f>
        <v>#REF!</v>
      </c>
      <c r="W41" s="83" t="e">
        <f>#REF!</f>
        <v>#REF!</v>
      </c>
      <c r="X41" s="83" t="e">
        <f>#REF!</f>
        <v>#REF!</v>
      </c>
      <c r="Y41" s="83" t="e">
        <f>#REF!</f>
        <v>#REF!</v>
      </c>
      <c r="Z41" s="83" t="e">
        <f>#REF!</f>
        <v>#REF!</v>
      </c>
      <c r="AA41" s="83" t="e">
        <f>#REF!</f>
        <v>#REF!</v>
      </c>
      <c r="AB41" s="83" t="e">
        <f>#REF!</f>
        <v>#REF!</v>
      </c>
      <c r="AC41" s="83" t="str">
        <f t="shared" si="7"/>
        <v>3.2.1</v>
      </c>
      <c r="AD41" s="84"/>
      <c r="AE41" s="84"/>
    </row>
    <row r="42" spans="1:31" ht="15.6" hidden="1" x14ac:dyDescent="0.25">
      <c r="A42" s="102" t="s">
        <v>161</v>
      </c>
      <c r="B42" s="90" t="s">
        <v>175</v>
      </c>
      <c r="C42" s="83">
        <f>D42+E42</f>
        <v>0</v>
      </c>
      <c r="D42" s="83">
        <v>0</v>
      </c>
      <c r="E42" s="83">
        <v>0</v>
      </c>
      <c r="F42" s="83">
        <f>SUM(G42:AB42)</f>
        <v>0</v>
      </c>
      <c r="G42" s="80">
        <v>0</v>
      </c>
      <c r="H42" s="80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  <c r="N42" s="83">
        <v>0</v>
      </c>
      <c r="O42" s="83">
        <v>0</v>
      </c>
      <c r="P42" s="83">
        <f t="shared" ref="P42:S44" si="8">O42</f>
        <v>0</v>
      </c>
      <c r="Q42" s="83">
        <f t="shared" si="8"/>
        <v>0</v>
      </c>
      <c r="R42" s="80">
        <f t="shared" si="8"/>
        <v>0</v>
      </c>
      <c r="S42" s="83">
        <f t="shared" si="8"/>
        <v>0</v>
      </c>
      <c r="T42" s="83">
        <f t="shared" ref="T42:U44" si="9">S42</f>
        <v>0</v>
      </c>
      <c r="U42" s="83">
        <f t="shared" si="9"/>
        <v>0</v>
      </c>
      <c r="V42" s="83">
        <f>U42</f>
        <v>0</v>
      </c>
      <c r="W42" s="83">
        <v>0</v>
      </c>
      <c r="X42" s="83">
        <v>0</v>
      </c>
      <c r="Y42" s="83">
        <v>0</v>
      </c>
      <c r="Z42" s="83">
        <v>0</v>
      </c>
      <c r="AA42" s="83">
        <v>0</v>
      </c>
      <c r="AB42" s="83">
        <v>0</v>
      </c>
      <c r="AC42" s="83"/>
    </row>
    <row r="43" spans="1:31" ht="31.2" hidden="1" x14ac:dyDescent="0.25">
      <c r="A43" s="102" t="s">
        <v>162</v>
      </c>
      <c r="B43" s="90" t="s">
        <v>171</v>
      </c>
      <c r="C43" s="83">
        <f>SUM(G43:AB43)</f>
        <v>0</v>
      </c>
      <c r="D43" s="83">
        <v>0</v>
      </c>
      <c r="E43" s="83">
        <f>SUM(G43:AB43)</f>
        <v>0</v>
      </c>
      <c r="F43" s="83">
        <f>SUM(G43:AB43)</f>
        <v>0</v>
      </c>
      <c r="G43" s="80">
        <v>0</v>
      </c>
      <c r="H43" s="80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  <c r="N43" s="83">
        <v>0</v>
      </c>
      <c r="O43" s="83">
        <v>0</v>
      </c>
      <c r="P43" s="83">
        <f t="shared" si="8"/>
        <v>0</v>
      </c>
      <c r="Q43" s="83">
        <f t="shared" si="8"/>
        <v>0</v>
      </c>
      <c r="R43" s="80">
        <f t="shared" si="8"/>
        <v>0</v>
      </c>
      <c r="S43" s="83">
        <f t="shared" si="8"/>
        <v>0</v>
      </c>
      <c r="T43" s="83">
        <f t="shared" si="9"/>
        <v>0</v>
      </c>
      <c r="U43" s="83">
        <f t="shared" si="9"/>
        <v>0</v>
      </c>
      <c r="V43" s="83">
        <f>U43</f>
        <v>0</v>
      </c>
      <c r="W43" s="83">
        <v>0</v>
      </c>
      <c r="X43" s="83">
        <v>0</v>
      </c>
      <c r="Y43" s="83">
        <v>0</v>
      </c>
      <c r="Z43" s="83">
        <v>0</v>
      </c>
      <c r="AA43" s="83">
        <v>0</v>
      </c>
      <c r="AB43" s="83">
        <v>0</v>
      </c>
      <c r="AC43" s="83"/>
    </row>
    <row r="44" spans="1:31" ht="31.2" hidden="1" x14ac:dyDescent="0.25">
      <c r="A44" s="102" t="s">
        <v>167</v>
      </c>
      <c r="B44" s="90" t="s">
        <v>172</v>
      </c>
      <c r="C44" s="83">
        <f>SUM(G44:AB44)</f>
        <v>0</v>
      </c>
      <c r="D44" s="83">
        <v>0</v>
      </c>
      <c r="E44" s="83">
        <f>SUM(G44:AB44)</f>
        <v>0</v>
      </c>
      <c r="F44" s="83">
        <f>SUM(G44:AB44)</f>
        <v>0</v>
      </c>
      <c r="G44" s="80">
        <v>0</v>
      </c>
      <c r="H44" s="80">
        <v>0</v>
      </c>
      <c r="I44" s="83">
        <v>0</v>
      </c>
      <c r="J44" s="83">
        <v>0</v>
      </c>
      <c r="K44" s="83">
        <v>0</v>
      </c>
      <c r="L44" s="83">
        <v>0</v>
      </c>
      <c r="M44" s="83">
        <v>0</v>
      </c>
      <c r="N44" s="83">
        <v>0</v>
      </c>
      <c r="O44" s="83">
        <v>0</v>
      </c>
      <c r="P44" s="83">
        <f t="shared" si="8"/>
        <v>0</v>
      </c>
      <c r="Q44" s="83">
        <f t="shared" si="8"/>
        <v>0</v>
      </c>
      <c r="R44" s="80">
        <f t="shared" si="8"/>
        <v>0</v>
      </c>
      <c r="S44" s="83">
        <f t="shared" si="8"/>
        <v>0</v>
      </c>
      <c r="T44" s="83">
        <f t="shared" si="9"/>
        <v>0</v>
      </c>
      <c r="U44" s="83">
        <f t="shared" si="9"/>
        <v>0</v>
      </c>
      <c r="V44" s="83">
        <f>U44</f>
        <v>0</v>
      </c>
      <c r="W44" s="83">
        <v>0</v>
      </c>
      <c r="X44" s="83">
        <v>0</v>
      </c>
      <c r="Y44" s="83">
        <v>0</v>
      </c>
      <c r="Z44" s="83">
        <v>0</v>
      </c>
      <c r="AA44" s="83">
        <v>0</v>
      </c>
      <c r="AB44" s="83">
        <v>0</v>
      </c>
      <c r="AC44" s="83"/>
    </row>
    <row r="45" spans="1:31" ht="15.6" hidden="1" x14ac:dyDescent="0.25">
      <c r="A45" s="86" t="s">
        <v>130</v>
      </c>
      <c r="B45" s="87" t="s">
        <v>173</v>
      </c>
      <c r="C45" s="88">
        <v>0</v>
      </c>
      <c r="D45" s="88">
        <v>0</v>
      </c>
      <c r="E45" s="88">
        <v>0</v>
      </c>
      <c r="F45" s="88">
        <v>0</v>
      </c>
      <c r="G45" s="88">
        <v>0</v>
      </c>
      <c r="H45" s="88">
        <v>0</v>
      </c>
      <c r="I45" s="88">
        <v>0</v>
      </c>
      <c r="J45" s="88">
        <v>0</v>
      </c>
      <c r="K45" s="88">
        <v>0</v>
      </c>
      <c r="L45" s="88">
        <v>0</v>
      </c>
      <c r="M45" s="88">
        <v>0</v>
      </c>
      <c r="N45" s="88">
        <v>0</v>
      </c>
      <c r="O45" s="88">
        <v>0</v>
      </c>
      <c r="P45" s="88">
        <v>0</v>
      </c>
      <c r="Q45" s="88">
        <v>0</v>
      </c>
      <c r="R45" s="88">
        <v>0</v>
      </c>
      <c r="S45" s="88">
        <v>0</v>
      </c>
      <c r="T45" s="88">
        <v>0</v>
      </c>
      <c r="U45" s="88">
        <v>0</v>
      </c>
      <c r="V45" s="88">
        <v>0</v>
      </c>
      <c r="W45" s="88">
        <v>0</v>
      </c>
      <c r="X45" s="88">
        <v>0</v>
      </c>
      <c r="Y45" s="88">
        <v>0</v>
      </c>
      <c r="Z45" s="88">
        <v>0</v>
      </c>
      <c r="AA45" s="88">
        <v>0</v>
      </c>
      <c r="AB45" s="88">
        <v>0</v>
      </c>
      <c r="AC45" s="88"/>
    </row>
    <row r="46" spans="1:31" ht="15.6" hidden="1" x14ac:dyDescent="0.25">
      <c r="A46" s="86" t="s">
        <v>131</v>
      </c>
      <c r="B46" s="87" t="s">
        <v>174</v>
      </c>
      <c r="C46" s="88">
        <f>SUM(G46:AB46)</f>
        <v>0</v>
      </c>
      <c r="D46" s="88">
        <v>0</v>
      </c>
      <c r="E46" s="88">
        <f>SUM(G46:AB46)</f>
        <v>0</v>
      </c>
      <c r="F46" s="88">
        <v>0</v>
      </c>
      <c r="G46" s="77">
        <v>0</v>
      </c>
      <c r="H46" s="77">
        <v>0</v>
      </c>
      <c r="I46" s="88">
        <v>0</v>
      </c>
      <c r="J46" s="88">
        <v>0</v>
      </c>
      <c r="K46" s="88">
        <v>0</v>
      </c>
      <c r="L46" s="88">
        <v>0</v>
      </c>
      <c r="M46" s="88">
        <v>0</v>
      </c>
      <c r="N46" s="88">
        <v>0</v>
      </c>
      <c r="O46" s="88">
        <v>0</v>
      </c>
      <c r="P46" s="88">
        <v>0</v>
      </c>
      <c r="Q46" s="88">
        <v>0</v>
      </c>
      <c r="R46" s="77">
        <v>0</v>
      </c>
      <c r="S46" s="88">
        <v>0</v>
      </c>
      <c r="T46" s="88">
        <v>0</v>
      </c>
      <c r="U46" s="88">
        <v>0</v>
      </c>
      <c r="V46" s="88">
        <v>0</v>
      </c>
      <c r="W46" s="88">
        <v>0</v>
      </c>
      <c r="X46" s="88">
        <v>0</v>
      </c>
      <c r="Y46" s="88">
        <v>0</v>
      </c>
      <c r="Z46" s="88">
        <v>0</v>
      </c>
      <c r="AA46" s="88">
        <v>0</v>
      </c>
      <c r="AB46" s="88">
        <v>0</v>
      </c>
      <c r="AC46" s="88"/>
    </row>
    <row r="47" spans="1:31" ht="15.6" hidden="1" x14ac:dyDescent="0.25">
      <c r="A47" s="102"/>
      <c r="B47" s="87" t="s">
        <v>118</v>
      </c>
      <c r="C47" s="88">
        <f>C45+C36</f>
        <v>2474.8718666880004</v>
      </c>
      <c r="D47" s="88">
        <f t="shared" ref="D47:AB47" si="10">D36+D45+D46</f>
        <v>2474.8718666880004</v>
      </c>
      <c r="E47" s="88">
        <f t="shared" si="10"/>
        <v>0</v>
      </c>
      <c r="F47" s="88" t="e">
        <f t="shared" si="10"/>
        <v>#REF!</v>
      </c>
      <c r="G47" s="77">
        <f t="shared" si="10"/>
        <v>0</v>
      </c>
      <c r="H47" s="77" t="e">
        <f t="shared" si="10"/>
        <v>#REF!</v>
      </c>
      <c r="I47" s="88" t="e">
        <f t="shared" si="10"/>
        <v>#REF!</v>
      </c>
      <c r="J47" s="88" t="e">
        <f t="shared" si="10"/>
        <v>#REF!</v>
      </c>
      <c r="K47" s="88" t="e">
        <f t="shared" si="10"/>
        <v>#REF!</v>
      </c>
      <c r="L47" s="88" t="e">
        <f t="shared" si="10"/>
        <v>#REF!</v>
      </c>
      <c r="M47" s="88" t="e">
        <f t="shared" si="10"/>
        <v>#REF!</v>
      </c>
      <c r="N47" s="88" t="e">
        <f t="shared" si="10"/>
        <v>#REF!</v>
      </c>
      <c r="O47" s="88" t="e">
        <f t="shared" si="10"/>
        <v>#REF!</v>
      </c>
      <c r="P47" s="88" t="e">
        <f t="shared" si="10"/>
        <v>#REF!</v>
      </c>
      <c r="Q47" s="88" t="e">
        <f t="shared" si="10"/>
        <v>#REF!</v>
      </c>
      <c r="R47" s="77" t="e">
        <f t="shared" si="10"/>
        <v>#REF!</v>
      </c>
      <c r="S47" s="88" t="e">
        <f t="shared" si="10"/>
        <v>#REF!</v>
      </c>
      <c r="T47" s="88" t="e">
        <f t="shared" si="10"/>
        <v>#REF!</v>
      </c>
      <c r="U47" s="88" t="e">
        <f t="shared" si="10"/>
        <v>#REF!</v>
      </c>
      <c r="V47" s="88" t="e">
        <f t="shared" si="10"/>
        <v>#REF!</v>
      </c>
      <c r="W47" s="88" t="e">
        <f t="shared" si="10"/>
        <v>#REF!</v>
      </c>
      <c r="X47" s="88" t="e">
        <f t="shared" si="10"/>
        <v>#REF!</v>
      </c>
      <c r="Y47" s="88" t="e">
        <f t="shared" si="10"/>
        <v>#REF!</v>
      </c>
      <c r="Z47" s="88" t="e">
        <f t="shared" si="10"/>
        <v>#REF!</v>
      </c>
      <c r="AA47" s="88" t="e">
        <f t="shared" si="10"/>
        <v>#REF!</v>
      </c>
      <c r="AB47" s="88" t="e">
        <f t="shared" si="10"/>
        <v>#REF!</v>
      </c>
      <c r="AC47" s="88"/>
    </row>
    <row r="48" spans="1:31" hidden="1" x14ac:dyDescent="0.25"/>
    <row r="49" spans="1:29" s="1" customFormat="1" ht="15.6" hidden="1" x14ac:dyDescent="0.3">
      <c r="A49" s="165" t="str">
        <f>'[1]№1 ИП-ТС'!A26</f>
        <v>Индивидуальный предприниматель</v>
      </c>
      <c r="B49" s="155"/>
      <c r="C49" s="155"/>
      <c r="D49" s="155"/>
      <c r="E49" s="155"/>
      <c r="F49" s="95" t="str">
        <f>'[1]№1 ИП-ТС'!B26</f>
        <v>С.В. Шорохов</v>
      </c>
      <c r="G49" s="70"/>
      <c r="H49" s="70"/>
      <c r="I49" s="70"/>
      <c r="J49" s="70"/>
      <c r="K49" s="70"/>
      <c r="L49" s="70"/>
      <c r="R49" s="35"/>
      <c r="AC49" s="43"/>
    </row>
    <row r="50" spans="1:29" s="1" customFormat="1" ht="15.75" hidden="1" customHeight="1" x14ac:dyDescent="0.3">
      <c r="A50" s="1" t="s">
        <v>39</v>
      </c>
      <c r="G50" s="35"/>
      <c r="H50" s="35"/>
      <c r="R50" s="35"/>
      <c r="AC50" s="43"/>
    </row>
    <row r="51" spans="1:29" x14ac:dyDescent="0.25">
      <c r="C51" s="92"/>
      <c r="D51" s="92"/>
      <c r="E51" s="92"/>
      <c r="F51" s="92"/>
      <c r="G51" s="92"/>
    </row>
    <row r="58" spans="1:29" x14ac:dyDescent="0.25"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9" x14ac:dyDescent="0.25"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9" x14ac:dyDescent="0.25"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9" x14ac:dyDescent="0.25"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9" x14ac:dyDescent="0.25"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9" x14ac:dyDescent="0.25"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</row>
    <row r="64" spans="1:29" x14ac:dyDescent="0.25"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</row>
    <row r="65" spans="6:28" x14ac:dyDescent="0.25"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6:28" x14ac:dyDescent="0.25"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6:28" x14ac:dyDescent="0.25"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6:28" x14ac:dyDescent="0.25"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6:28" x14ac:dyDescent="0.25"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6:28" x14ac:dyDescent="0.25"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6:28" x14ac:dyDescent="0.25"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6:28" x14ac:dyDescent="0.25"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6:28" x14ac:dyDescent="0.25"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6:28" x14ac:dyDescent="0.25"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6:28" x14ac:dyDescent="0.25"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6:28" x14ac:dyDescent="0.25"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6:28" x14ac:dyDescent="0.25"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9" spans="6:28" x14ac:dyDescent="0.25"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</row>
    <row r="81" spans="6:28" x14ac:dyDescent="0.25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</row>
    <row r="82" spans="6:28" x14ac:dyDescent="0.25"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6:28" x14ac:dyDescent="0.25"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6:28" x14ac:dyDescent="0.25"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6:28" x14ac:dyDescent="0.25"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spans="6:28" x14ac:dyDescent="0.25"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</row>
    <row r="87" spans="6:28" x14ac:dyDescent="0.25"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</row>
    <row r="88" spans="6:28" x14ac:dyDescent="0.25"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</row>
    <row r="89" spans="6:28" x14ac:dyDescent="0.25"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</row>
    <row r="90" spans="6:28" x14ac:dyDescent="0.25"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</row>
    <row r="91" spans="6:28" x14ac:dyDescent="0.25"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</row>
    <row r="92" spans="6:28" x14ac:dyDescent="0.25"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</row>
    <row r="93" spans="6:28" x14ac:dyDescent="0.25"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</row>
    <row r="94" spans="6:28" x14ac:dyDescent="0.25"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</row>
    <row r="96" spans="6:28" x14ac:dyDescent="0.25"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</row>
    <row r="97" spans="6:28" x14ac:dyDescent="0.25"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</row>
    <row r="98" spans="6:28" ht="14.4" x14ac:dyDescent="0.3"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</row>
  </sheetData>
  <mergeCells count="35">
    <mergeCell ref="A49:E49"/>
    <mergeCell ref="AB9:AB10"/>
    <mergeCell ref="A35:AC35"/>
    <mergeCell ref="A12:AC12"/>
    <mergeCell ref="L9:L10"/>
    <mergeCell ref="M9:M10"/>
    <mergeCell ref="N9:N10"/>
    <mergeCell ref="O9:O10"/>
    <mergeCell ref="W9:W10"/>
    <mergeCell ref="X9:X10"/>
    <mergeCell ref="A8:A10"/>
    <mergeCell ref="D9:E9"/>
    <mergeCell ref="G9:G10"/>
    <mergeCell ref="U9:U10"/>
    <mergeCell ref="J9:J10"/>
    <mergeCell ref="K9:K10"/>
    <mergeCell ref="F9:F10"/>
    <mergeCell ref="V9:V10"/>
    <mergeCell ref="S9:S10"/>
    <mergeCell ref="Y9:Y10"/>
    <mergeCell ref="Z9:Z10"/>
    <mergeCell ref="B8:B10"/>
    <mergeCell ref="A4:AC4"/>
    <mergeCell ref="A5:AC5"/>
    <mergeCell ref="A6:AC6"/>
    <mergeCell ref="P9:P10"/>
    <mergeCell ref="Q9:Q10"/>
    <mergeCell ref="AC8:AC10"/>
    <mergeCell ref="C9:C10"/>
    <mergeCell ref="H9:H10"/>
    <mergeCell ref="I9:I10"/>
    <mergeCell ref="T9:T10"/>
    <mergeCell ref="AA9:AA10"/>
    <mergeCell ref="C8:AB8"/>
    <mergeCell ref="R9:R10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65" fitToWidth="0" fitToHeight="0" orientation="landscape" r:id="rId1"/>
  <rowBreaks count="1" manualBreakCount="1">
    <brk id="22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№1 ИП-ТС</vt:lpstr>
      <vt:lpstr>№2 ИП ТС</vt:lpstr>
      <vt:lpstr>№3 ИП-ТС</vt:lpstr>
      <vt:lpstr>№ 4 ИП ТС</vt:lpstr>
      <vt:lpstr>№5 ИП-ТС</vt:lpstr>
      <vt:lpstr>'№2 ИП ТС'!Заголовки_для_печати</vt:lpstr>
      <vt:lpstr>'№5 ИП-ТС'!Заголовки_для_печати</vt:lpstr>
      <vt:lpstr>'№ 4 ИП ТС'!Область_печати</vt:lpstr>
      <vt:lpstr>'№1 ИП-ТС'!Область_печати</vt:lpstr>
      <vt:lpstr>'№2 ИП ТС'!Область_печати</vt:lpstr>
      <vt:lpstr>'№3 ИП-ТС'!Область_печати</vt:lpstr>
      <vt:lpstr>'№5 ИП-ТС'!Область_печати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Семенова Н.Е.</cp:lastModifiedBy>
  <cp:lastPrinted>2026-09-09T08:28:32Z</cp:lastPrinted>
  <dcterms:created xsi:type="dcterms:W3CDTF">2024-11-15T11:57:21Z</dcterms:created>
  <dcterms:modified xsi:type="dcterms:W3CDTF">2026-09-11T06:08:19Z</dcterms:modified>
</cp:coreProperties>
</file>